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Šī_darbgrāmata" defaultThemeVersion="166925"/>
  <mc:AlternateContent xmlns:mc="http://schemas.openxmlformats.org/markup-compatibility/2006">
    <mc:Choice Requires="x15">
      <x15ac:absPath xmlns:x15ac="http://schemas.microsoft.com/office/spreadsheetml/2010/11/ac" url="https://sprk-my.sharepoint.com/personal/dace_sprk_gov_lv/Documents/Desktop/"/>
    </mc:Choice>
  </mc:AlternateContent>
  <xr:revisionPtr revIDLastSave="1" documentId="8_{6428DC75-76B7-4970-B849-5368DDDB80D6}" xr6:coauthVersionLast="47" xr6:coauthVersionMax="47" xr10:uidLastSave="{87B6F199-4B84-4324-B2DF-3F83935433B3}"/>
  <bookViews>
    <workbookView xWindow="-108" yWindow="-108" windowWidth="23256" windowHeight="13896" tabRatio="879" activeTab="1" xr2:uid="{00000000-000D-0000-FFFF-FFFF00000000}"/>
  </bookViews>
  <sheets>
    <sheet name="Versija" sheetId="47" r:id="rId1"/>
    <sheet name="ūdensapg._sist._pārsk._g." sheetId="1" r:id="rId2"/>
    <sheet name="kanalizācijas_sist._pārsk._g." sheetId="2" r:id="rId3"/>
    <sheet name="ūdensapg._sist._TP_prognoze" sheetId="3" r:id="rId4"/>
    <sheet name="kanalizācijas_sist._TP_prognoze" sheetId="4" r:id="rId5"/>
    <sheet name="ūdens bilance" sheetId="5" r:id="rId6"/>
    <sheet name="ūdens_zudumu_izm (neparedz)" sheetId="64" r:id="rId7"/>
    <sheet name="ūdens_zudumu_izm" sheetId="6" r:id="rId8"/>
    <sheet name="4.pielikums_TP (neparedz.)" sheetId="49" r:id="rId9"/>
    <sheet name="4.pielikums_TP" sheetId="7" r:id="rId10"/>
    <sheet name="speka_esosais_tarifs" sheetId="8" r:id="rId11"/>
    <sheet name="faktiskās_izm (202__.g)" sheetId="9" r:id="rId12"/>
    <sheet name="faktiskās_izm_(202__.g)" sheetId="10" r:id="rId13"/>
    <sheet name="Maznoz_un_pār_izm_(neparedz)" sheetId="93" r:id="rId14"/>
    <sheet name="Maznozīmīgās_un_pārējās_izm" sheetId="43" r:id="rId15"/>
    <sheet name="darbības_rezultāti" sheetId="11" r:id="rId16"/>
    <sheet name="Salīdzinājums_ūdens" sheetId="12" r:id="rId17"/>
    <sheet name="Salīdzinājums_kanalizācija" sheetId="13" r:id="rId18"/>
    <sheet name="Salīdzinājums_izm_1m³" sheetId="14" r:id="rId19"/>
    <sheet name="PL_noliet_KOPSAVILKUMS" sheetId="15" r:id="rId20"/>
    <sheet name="PL_noliet_IZVĒRSTI" sheetId="16" r:id="rId21"/>
    <sheet name="Kapitāla atdeve" sheetId="63" r:id="rId22"/>
    <sheet name="Personāla_izm" sheetId="17" r:id="rId23"/>
    <sheet name="PL uzturēšanas un remontu_izm" sheetId="18" r:id="rId24"/>
    <sheet name="Iepirktā_ūdens_izm" sheetId="19" r:id="rId25"/>
    <sheet name="Attīrīšanai_novad_notekūd_izm" sheetId="20" r:id="rId26"/>
    <sheet name="Pārējās administr_izm" sheetId="21" r:id="rId27"/>
    <sheet name="Materiālu_izm" sheetId="22" r:id="rId28"/>
    <sheet name="Elektr_KOPSAVILKUMS" sheetId="23" r:id="rId29"/>
    <sheet name="Elektttroen_IZVĒRSTI" sheetId="24" r:id="rId30"/>
    <sheet name="Apsardzes_izmaksas" sheetId="25" r:id="rId31"/>
    <sheet name="Transporta_izmaksas" sheetId="26" r:id="rId32"/>
    <sheet name="Nomas_izmaksas" sheetId="27" r:id="rId33"/>
    <sheet name="Apdrošināšanas_izmaksas" sheetId="28" r:id="rId34"/>
    <sheet name="Sakaru_izmaksas" sheetId="29" r:id="rId35"/>
    <sheet name="Kancelejas_preces" sheetId="30" r:id="rId36"/>
    <sheet name="Personāla_apmācības" sheetId="31" r:id="rId37"/>
    <sheet name="Juridiskie_pakalpojumi" sheetId="32" r:id="rId38"/>
    <sheet name="Vides_stāvokļa_kontroles_izm" sheetId="33" r:id="rId39"/>
    <sheet name="Dienesta_komandējumi" sheetId="34" r:id="rId40"/>
    <sheet name="Mēraparātu_izm" sheetId="41" r:id="rId41"/>
    <sheet name="Mēraparāti_IZVĒRSTI" sheetId="45" r:id="rId42"/>
    <sheet name="Dūņu_utilizācijas_izm" sheetId="42" r:id="rId43"/>
    <sheet name="Pārējās_izmaksas" sheetId="35" r:id="rId44"/>
    <sheet name="Nodevas (neparedz.)" sheetId="74" r:id="rId45"/>
    <sheet name="Nodevas" sheetId="36" r:id="rId46"/>
    <sheet name="Nodokļi" sheetId="37" r:id="rId47"/>
    <sheet name="Ieņēmumi" sheetId="39" r:id="rId48"/>
    <sheet name="Neparedzētās_izm.ieņ." sheetId="48" r:id="rId49"/>
    <sheet name="Neparedz.izm_ieņ_Kopsavilkums" sheetId="92" r:id="rId50"/>
    <sheet name="Izm.ieņ._T_no___.__.__ (1)" sheetId="84" r:id="rId51"/>
    <sheet name="Izm.ieņ._T_no___.__.__ (2)" sheetId="85" r:id="rId52"/>
    <sheet name="Izm.ieņ._T_no___.__.__ (3)" sheetId="86" r:id="rId53"/>
    <sheet name="Izm.ieņ._T_no___.__.__ (4)" sheetId="87" r:id="rId54"/>
    <sheet name="Izm.ieņ._T_no___.__.__ (5)" sheetId="88" r:id="rId55"/>
    <sheet name="Izm.ieņ._T_no___.__.__ (6)" sheetId="89" r:id="rId56"/>
    <sheet name="Izm.ieņ._T_no___.__.__ (7)" sheetId="90" r:id="rId57"/>
    <sheet name="Izm.ieņ._T_no___.__.__ (8)" sheetId="91" r:id="rId58"/>
    <sheet name="REG_TP_dati_PowerBI" sheetId="94" r:id="rId59"/>
    <sheet name="Tehniskais_raksturojums" sheetId="40" state="hidden" r:id="rId60"/>
    <sheet name="ziņojumam_tarifi" sheetId="60" state="hidden" r:id="rId61"/>
    <sheet name="ziņojumam_izmaksas" sheetId="62" state="hidden" r:id="rId62"/>
  </sheets>
  <externalReferences>
    <externalReference r:id="rId63"/>
  </externalReferences>
  <definedNames>
    <definedName name="_ftn1" localSheetId="5">'ūdens bilance'!#REF!</definedName>
    <definedName name="_ftn2" localSheetId="5">'ūdens bilance'!#REF!</definedName>
    <definedName name="_ftn3" localSheetId="5">'ūdens bilance'!#REF!</definedName>
    <definedName name="_ftn4" localSheetId="5">'ūdens bilance'!#REF!</definedName>
    <definedName name="_ftn5" localSheetId="5">'ūdens bilance'!#REF!</definedName>
    <definedName name="_ftnref1" localSheetId="5">'ūdens bilance'!#REF!</definedName>
    <definedName name="_ftnref2" localSheetId="5">'ūdens bilance'!#REF!</definedName>
    <definedName name="_ftnref3" localSheetId="5">'ūdens bilance'!#REF!</definedName>
    <definedName name="_ftnref4" localSheetId="5">'ūdens bilance'!#REF!</definedName>
    <definedName name="_ftnref5" localSheetId="5">'ūdens bilance'!#REF!</definedName>
    <definedName name="_xlnm.Print_Area" localSheetId="9">'4.pielikums_TP'!$A$1:$F$74</definedName>
    <definedName name="_xlnm.Print_Area" localSheetId="8">'4.pielikums_TP (neparedz.)'!$A$1:$F$76</definedName>
    <definedName name="_xlnm.Print_Area" localSheetId="33">Apdrošināšanas_izmaksas!$A$3:$M$24</definedName>
    <definedName name="_xlnm.Print_Area" localSheetId="30">Apsardzes_izmaksas!$A$3:$M$24</definedName>
    <definedName name="_xlnm.Print_Area" localSheetId="25">Attīrīšanai_novad_notekūd_izm!$A$3:$J$23</definedName>
    <definedName name="_xlnm.Print_Area" localSheetId="15">darbības_rezultāti!$A$1:$I$45</definedName>
    <definedName name="_xlnm.Print_Area" localSheetId="39">Dienesta_komandējumi!$A$3:$M$21</definedName>
    <definedName name="_xlnm.Print_Area" localSheetId="42">Dūņu_utilizācijas_izm!$A$1:$M$27</definedName>
    <definedName name="_xlnm.Print_Area" localSheetId="11">'faktiskās_izm (202__.g)'!$A$1:$F$79</definedName>
    <definedName name="_xlnm.Print_Area" localSheetId="12">'faktiskās_izm_(202__.g)'!$A$1:$F$79</definedName>
    <definedName name="_xlnm.Print_Area" localSheetId="24">Iepirktā_ūdens_izm!$A$3:$J$23</definedName>
    <definedName name="_xlnm.Print_Area" localSheetId="37">Juridiskie_pakalpojumi!$A$3:$M$21</definedName>
    <definedName name="_xlnm.Print_Area" localSheetId="35">Kancelejas_preces!$A$3:$M$23</definedName>
    <definedName name="_xlnm.Print_Area" localSheetId="27">Materiālu_izm!$A$3:$F$33</definedName>
    <definedName name="_xlnm.Print_Area" localSheetId="13">'Maznoz_un_pār_izm_(neparedz)'!$A$1:$M$45</definedName>
    <definedName name="_xlnm.Print_Area" localSheetId="14">Maznozīmīgās_un_pārējās_izm!$A$1:$M$45</definedName>
    <definedName name="_xlnm.Print_Area" localSheetId="40">Mēraparātu_izm!$A$1:$M$29</definedName>
    <definedName name="_xlnm.Print_Area" localSheetId="45">Nodevas!$A$3:$F$24</definedName>
    <definedName name="_xlnm.Print_Area" localSheetId="44">'Nodevas (neparedz.)'!$A$3:$F$24</definedName>
    <definedName name="_xlnm.Print_Area" localSheetId="46">Nodokļi!$A$3:$M$20</definedName>
    <definedName name="_xlnm.Print_Area" localSheetId="32">Nomas_izmaksas!$A$3:$M$23</definedName>
    <definedName name="_xlnm.Print_Area" localSheetId="26">'Pārējās administr_izm'!$A$3:$M$34</definedName>
    <definedName name="_xlnm.Print_Area" localSheetId="43">Pārējās_izmaksas!$A$3:$M$32</definedName>
    <definedName name="_xlnm.Print_Area" localSheetId="36">Personāla_apmācības!$A$3:$M$23</definedName>
    <definedName name="_xlnm.Print_Area" localSheetId="23">'PL uzturēšanas un remontu_izm'!$A$3:$F$33</definedName>
    <definedName name="_xlnm.Print_Area" localSheetId="19">PL_noliet_KOPSAVILKUMS!$A$1:$K$17</definedName>
    <definedName name="_xlnm.Print_Area" localSheetId="34">Sakaru_izmaksas!$A$3:$M$21</definedName>
    <definedName name="_xlnm.Print_Area" localSheetId="17">Salīdzinājums_kanalizācija!$A$3:$K$44</definedName>
    <definedName name="_xlnm.Print_Area" localSheetId="16">Salīdzinājums_ūdens!$A$3:$K$44</definedName>
    <definedName name="_xlnm.Print_Area" localSheetId="10">speka_esosais_tarifs!$A$1:$F$82</definedName>
    <definedName name="_xlnm.Print_Area" localSheetId="31">Transporta_izmaksas!$A$3:$S$53</definedName>
    <definedName name="_xlnm.Print_Area" localSheetId="5">'ūdens bilance'!$B$2:$D$32</definedName>
    <definedName name="_xlnm.Print_Area" localSheetId="38">Vides_stāvokļa_kontroles_izm!$A$3:$F$20</definedName>
    <definedName name="_xlnm.Print_Titles" localSheetId="29">Elektttroen_IZVĒRSTI!$A:$A,Elektttroen_IZVĒRSTI!$5:$6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AU3" i="94" l="1"/>
  <c r="AC3" i="94"/>
  <c r="AX3" i="94"/>
  <c r="AW3" i="94"/>
  <c r="AV3" i="94"/>
  <c r="AT3" i="94"/>
  <c r="AS3" i="94"/>
  <c r="AR3" i="94"/>
  <c r="AQ3" i="94"/>
  <c r="AP3" i="94"/>
  <c r="AO3" i="94"/>
  <c r="AN3" i="94"/>
  <c r="AM3" i="94"/>
  <c r="AL3" i="94"/>
  <c r="AK3" i="94"/>
  <c r="AH3" i="94"/>
  <c r="AG3" i="94"/>
  <c r="AF3" i="94"/>
  <c r="AE3" i="94"/>
  <c r="AD3" i="94"/>
  <c r="AB3" i="94"/>
  <c r="AA3" i="94"/>
  <c r="Z3" i="94"/>
  <c r="Y3" i="94"/>
  <c r="X3" i="94"/>
  <c r="W3" i="94"/>
  <c r="V3" i="94"/>
  <c r="U3" i="94"/>
  <c r="T3" i="94"/>
  <c r="H39" i="1" l="1"/>
  <c r="Y39" i="1" s="1"/>
  <c r="N39" i="1"/>
  <c r="W39" i="1" s="1"/>
  <c r="O39" i="1"/>
  <c r="P39" i="1"/>
  <c r="Q39" i="1"/>
  <c r="R39" i="1" s="1"/>
  <c r="T39" i="1"/>
  <c r="U39" i="1"/>
  <c r="V39" i="1"/>
  <c r="X39" i="1"/>
  <c r="Z39" i="1"/>
  <c r="AA39" i="1"/>
  <c r="AC39" i="1"/>
  <c r="AT39" i="1"/>
  <c r="H40" i="1"/>
  <c r="N40" i="1"/>
  <c r="X40" i="1" s="1"/>
  <c r="O40" i="1"/>
  <c r="P40" i="1" s="1"/>
  <c r="Q40" i="1"/>
  <c r="R40" i="1" s="1"/>
  <c r="S40" i="1"/>
  <c r="T40" i="1"/>
  <c r="U40" i="1"/>
  <c r="W40" i="1"/>
  <c r="Z40" i="1"/>
  <c r="AA40" i="1"/>
  <c r="AC40" i="1"/>
  <c r="AT40" i="1"/>
  <c r="H41" i="1"/>
  <c r="N41" i="1"/>
  <c r="W41" i="1" s="1"/>
  <c r="O41" i="1"/>
  <c r="P41" i="1" s="1"/>
  <c r="Q41" i="1"/>
  <c r="S41" i="1" s="1"/>
  <c r="T41" i="1"/>
  <c r="U41" i="1"/>
  <c r="Z41" i="1"/>
  <c r="AA41" i="1"/>
  <c r="AC41" i="1"/>
  <c r="AT41" i="1"/>
  <c r="H42" i="1"/>
  <c r="Y42" i="1" s="1"/>
  <c r="N42" i="1"/>
  <c r="O42" i="1"/>
  <c r="P42" i="1"/>
  <c r="Q42" i="1"/>
  <c r="R42" i="1" s="1"/>
  <c r="T42" i="1"/>
  <c r="U42" i="1"/>
  <c r="V42" i="1"/>
  <c r="W42" i="1"/>
  <c r="X42" i="1"/>
  <c r="Z42" i="1"/>
  <c r="AA42" i="1"/>
  <c r="AC42" i="1"/>
  <c r="AT42" i="1"/>
  <c r="H43" i="1"/>
  <c r="Y43" i="1" s="1"/>
  <c r="N43" i="1"/>
  <c r="O43" i="1"/>
  <c r="P43" i="1"/>
  <c r="Q43" i="1"/>
  <c r="R43" i="1" s="1"/>
  <c r="T43" i="1"/>
  <c r="U43" i="1"/>
  <c r="V43" i="1"/>
  <c r="W43" i="1"/>
  <c r="X43" i="1"/>
  <c r="Z43" i="1"/>
  <c r="AA43" i="1"/>
  <c r="AC43" i="1"/>
  <c r="AT43" i="1"/>
  <c r="H44" i="1"/>
  <c r="N44" i="1"/>
  <c r="X44" i="1" s="1"/>
  <c r="O44" i="1"/>
  <c r="P44" i="1" s="1"/>
  <c r="Q44" i="1"/>
  <c r="R44" i="1" s="1"/>
  <c r="S44" i="1"/>
  <c r="T44" i="1"/>
  <c r="U44" i="1"/>
  <c r="Z44" i="1"/>
  <c r="AA44" i="1"/>
  <c r="AC44" i="1"/>
  <c r="AT44" i="1"/>
  <c r="H45" i="1"/>
  <c r="N45" i="1"/>
  <c r="W45" i="1" s="1"/>
  <c r="O45" i="1"/>
  <c r="P45" i="1" s="1"/>
  <c r="Q45" i="1"/>
  <c r="S45" i="1" s="1"/>
  <c r="R45" i="1"/>
  <c r="T45" i="1"/>
  <c r="U45" i="1"/>
  <c r="Z45" i="1"/>
  <c r="AA45" i="1"/>
  <c r="AC45" i="1"/>
  <c r="AT45" i="1"/>
  <c r="H46" i="1"/>
  <c r="N46" i="1"/>
  <c r="W46" i="1" s="1"/>
  <c r="O46" i="1"/>
  <c r="P46" i="1" s="1"/>
  <c r="Q46" i="1"/>
  <c r="R46" i="1" s="1"/>
  <c r="T46" i="1"/>
  <c r="U46" i="1"/>
  <c r="Z46" i="1"/>
  <c r="AA46" i="1"/>
  <c r="AC46" i="1"/>
  <c r="AT46" i="1"/>
  <c r="H47" i="1"/>
  <c r="Y47" i="1" s="1"/>
  <c r="N47" i="1"/>
  <c r="W47" i="1" s="1"/>
  <c r="O47" i="1"/>
  <c r="P47" i="1"/>
  <c r="Q47" i="1"/>
  <c r="R47" i="1" s="1"/>
  <c r="T47" i="1"/>
  <c r="U47" i="1"/>
  <c r="V47" i="1"/>
  <c r="X47" i="1"/>
  <c r="Z47" i="1"/>
  <c r="AA47" i="1"/>
  <c r="AC47" i="1"/>
  <c r="AT47" i="1"/>
  <c r="H48" i="1"/>
  <c r="N48" i="1"/>
  <c r="X48" i="1" s="1"/>
  <c r="O48" i="1"/>
  <c r="P48" i="1" s="1"/>
  <c r="Q48" i="1"/>
  <c r="R48" i="1"/>
  <c r="S48" i="1"/>
  <c r="T48" i="1"/>
  <c r="U48" i="1"/>
  <c r="W48" i="1"/>
  <c r="Z48" i="1"/>
  <c r="AA48" i="1"/>
  <c r="AC48" i="1"/>
  <c r="AT48" i="1"/>
  <c r="H49" i="1"/>
  <c r="N49" i="1"/>
  <c r="V49" i="1" s="1"/>
  <c r="O49" i="1"/>
  <c r="P49" i="1" s="1"/>
  <c r="Q49" i="1"/>
  <c r="S49" i="1" s="1"/>
  <c r="T49" i="1"/>
  <c r="U49" i="1"/>
  <c r="Z49" i="1"/>
  <c r="AA49" i="1"/>
  <c r="AC49" i="1"/>
  <c r="AT49" i="1"/>
  <c r="H50" i="1"/>
  <c r="Y50" i="1" s="1"/>
  <c r="N50" i="1"/>
  <c r="O50" i="1"/>
  <c r="P50" i="1"/>
  <c r="Q50" i="1"/>
  <c r="R50" i="1" s="1"/>
  <c r="T50" i="1"/>
  <c r="U50" i="1"/>
  <c r="V50" i="1"/>
  <c r="W50" i="1"/>
  <c r="X50" i="1"/>
  <c r="Z50" i="1"/>
  <c r="AA50" i="1"/>
  <c r="AC50" i="1"/>
  <c r="AT50" i="1"/>
  <c r="H51" i="1"/>
  <c r="Y51" i="1" s="1"/>
  <c r="N51" i="1"/>
  <c r="V51" i="1" s="1"/>
  <c r="O51" i="1"/>
  <c r="P51" i="1" s="1"/>
  <c r="Q51" i="1"/>
  <c r="R51" i="1" s="1"/>
  <c r="T51" i="1"/>
  <c r="U51" i="1"/>
  <c r="X51" i="1"/>
  <c r="Z51" i="1"/>
  <c r="AA51" i="1"/>
  <c r="AC51" i="1"/>
  <c r="AT51" i="1"/>
  <c r="H52" i="1"/>
  <c r="N52" i="1"/>
  <c r="X52" i="1" s="1"/>
  <c r="O52" i="1"/>
  <c r="P52" i="1" s="1"/>
  <c r="Q52" i="1"/>
  <c r="R52" i="1" s="1"/>
  <c r="T52" i="1"/>
  <c r="U52" i="1"/>
  <c r="Z52" i="1"/>
  <c r="AA52" i="1"/>
  <c r="AC52" i="1"/>
  <c r="AT52" i="1"/>
  <c r="H53" i="1"/>
  <c r="N53" i="1"/>
  <c r="W53" i="1" s="1"/>
  <c r="O53" i="1"/>
  <c r="P53" i="1" s="1"/>
  <c r="Q53" i="1"/>
  <c r="S53" i="1" s="1"/>
  <c r="R53" i="1"/>
  <c r="T53" i="1"/>
  <c r="U53" i="1"/>
  <c r="Z53" i="1"/>
  <c r="AA53" i="1"/>
  <c r="AC53" i="1"/>
  <c r="AT53" i="1"/>
  <c r="H54" i="1"/>
  <c r="N54" i="1"/>
  <c r="X54" i="1" s="1"/>
  <c r="O54" i="1"/>
  <c r="P54" i="1" s="1"/>
  <c r="Q54" i="1"/>
  <c r="R54" i="1" s="1"/>
  <c r="T54" i="1"/>
  <c r="U54" i="1"/>
  <c r="Z54" i="1"/>
  <c r="AA54" i="1"/>
  <c r="AC54" i="1"/>
  <c r="AT54" i="1"/>
  <c r="H55" i="1"/>
  <c r="N55" i="1"/>
  <c r="W55" i="1" s="1"/>
  <c r="O55" i="1"/>
  <c r="P55" i="1"/>
  <c r="Q55" i="1"/>
  <c r="R55" i="1" s="1"/>
  <c r="S55" i="1"/>
  <c r="T55" i="1"/>
  <c r="U55" i="1"/>
  <c r="X55" i="1"/>
  <c r="Z55" i="1"/>
  <c r="AA55" i="1"/>
  <c r="AC55" i="1"/>
  <c r="AT55" i="1"/>
  <c r="H56" i="1"/>
  <c r="Y56" i="1" s="1"/>
  <c r="N56" i="1"/>
  <c r="X56" i="1" s="1"/>
  <c r="O56" i="1"/>
  <c r="P56" i="1" s="1"/>
  <c r="Q56" i="1"/>
  <c r="R56" i="1"/>
  <c r="S56" i="1"/>
  <c r="T56" i="1"/>
  <c r="U56" i="1"/>
  <c r="V56" i="1"/>
  <c r="W56" i="1"/>
  <c r="Z56" i="1"/>
  <c r="AA56" i="1"/>
  <c r="AC56" i="1"/>
  <c r="AT56" i="1"/>
  <c r="H57" i="1"/>
  <c r="N57" i="1"/>
  <c r="W57" i="1" s="1"/>
  <c r="O57" i="1"/>
  <c r="P57" i="1" s="1"/>
  <c r="Q57" i="1"/>
  <c r="S57" i="1" s="1"/>
  <c r="T57" i="1"/>
  <c r="U57" i="1"/>
  <c r="Z57" i="1"/>
  <c r="AA57" i="1"/>
  <c r="AC57" i="1"/>
  <c r="AT57" i="1"/>
  <c r="H58" i="1"/>
  <c r="N58" i="1"/>
  <c r="W58" i="1" s="1"/>
  <c r="O58" i="1"/>
  <c r="P58" i="1"/>
  <c r="Q58" i="1"/>
  <c r="R58" i="1" s="1"/>
  <c r="T58" i="1"/>
  <c r="U58" i="1"/>
  <c r="V58" i="1"/>
  <c r="X58" i="1"/>
  <c r="Y58" i="1"/>
  <c r="Z58" i="1"/>
  <c r="AA58" i="1"/>
  <c r="AC58" i="1"/>
  <c r="AT58" i="1"/>
  <c r="H59" i="1"/>
  <c r="Y59" i="1" s="1"/>
  <c r="N59" i="1"/>
  <c r="O59" i="1"/>
  <c r="P59" i="1"/>
  <c r="Q59" i="1"/>
  <c r="R59" i="1" s="1"/>
  <c r="T59" i="1"/>
  <c r="U59" i="1"/>
  <c r="V59" i="1"/>
  <c r="W59" i="1"/>
  <c r="X59" i="1"/>
  <c r="Z59" i="1"/>
  <c r="AA59" i="1"/>
  <c r="AC59" i="1"/>
  <c r="AT59" i="1"/>
  <c r="H60" i="1"/>
  <c r="N60" i="1"/>
  <c r="X60" i="1" s="1"/>
  <c r="O60" i="1"/>
  <c r="P60" i="1" s="1"/>
  <c r="Q60" i="1"/>
  <c r="R60" i="1" s="1"/>
  <c r="S60" i="1"/>
  <c r="T60" i="1"/>
  <c r="U60" i="1"/>
  <c r="W60" i="1"/>
  <c r="Z60" i="1"/>
  <c r="AA60" i="1"/>
  <c r="AC60" i="1"/>
  <c r="AT60" i="1"/>
  <c r="H61" i="1"/>
  <c r="N61" i="1"/>
  <c r="W61" i="1" s="1"/>
  <c r="O61" i="1"/>
  <c r="P61" i="1" s="1"/>
  <c r="Q61" i="1"/>
  <c r="S61" i="1" s="1"/>
  <c r="R61" i="1"/>
  <c r="T61" i="1"/>
  <c r="U61" i="1"/>
  <c r="Z61" i="1"/>
  <c r="AA61" i="1"/>
  <c r="AC61" i="1"/>
  <c r="AT61" i="1"/>
  <c r="H62" i="1"/>
  <c r="N62" i="1"/>
  <c r="X62" i="1" s="1"/>
  <c r="O62" i="1"/>
  <c r="P62" i="1" s="1"/>
  <c r="Q62" i="1"/>
  <c r="R62" i="1" s="1"/>
  <c r="T62" i="1"/>
  <c r="U62" i="1"/>
  <c r="Z62" i="1"/>
  <c r="AA62" i="1"/>
  <c r="AC62" i="1"/>
  <c r="AT62" i="1"/>
  <c r="H63" i="1"/>
  <c r="N63" i="1"/>
  <c r="W63" i="1" s="1"/>
  <c r="O63" i="1"/>
  <c r="P63" i="1" s="1"/>
  <c r="Q63" i="1"/>
  <c r="R63" i="1" s="1"/>
  <c r="S63" i="1"/>
  <c r="T63" i="1"/>
  <c r="U63" i="1"/>
  <c r="Z63" i="1"/>
  <c r="AA63" i="1"/>
  <c r="AC63" i="1"/>
  <c r="AT63" i="1"/>
  <c r="H64" i="1"/>
  <c r="Y64" i="1" s="1"/>
  <c r="N64" i="1"/>
  <c r="O64" i="1"/>
  <c r="P64" i="1" s="1"/>
  <c r="Q64" i="1"/>
  <c r="R64" i="1"/>
  <c r="S64" i="1"/>
  <c r="T64" i="1"/>
  <c r="U64" i="1"/>
  <c r="V64" i="1"/>
  <c r="W64" i="1"/>
  <c r="X64" i="1"/>
  <c r="Z64" i="1"/>
  <c r="AA64" i="1"/>
  <c r="AC64" i="1"/>
  <c r="AT64" i="1"/>
  <c r="G39" i="2"/>
  <c r="K39" i="2"/>
  <c r="Y39" i="2" s="1"/>
  <c r="P39" i="2"/>
  <c r="Q39" i="2" s="1"/>
  <c r="T39" i="2"/>
  <c r="U39" i="2"/>
  <c r="X39" i="2"/>
  <c r="Z39" i="2"/>
  <c r="AA39" i="2"/>
  <c r="AB39" i="2"/>
  <c r="AD39" i="2"/>
  <c r="AJ39" i="2"/>
  <c r="G40" i="2"/>
  <c r="K40" i="2"/>
  <c r="Y40" i="2" s="1"/>
  <c r="P40" i="2"/>
  <c r="Q40" i="2" s="1"/>
  <c r="T40" i="2"/>
  <c r="U40" i="2"/>
  <c r="V40" i="2"/>
  <c r="Z40" i="2"/>
  <c r="AA40" i="2"/>
  <c r="AB40" i="2"/>
  <c r="AD40" i="2"/>
  <c r="AJ40" i="2"/>
  <c r="G41" i="2"/>
  <c r="AB41" i="2" s="1"/>
  <c r="K41" i="2"/>
  <c r="Y41" i="2" s="1"/>
  <c r="P41" i="2"/>
  <c r="Q41" i="2" s="1"/>
  <c r="T41" i="2"/>
  <c r="U41" i="2"/>
  <c r="V41" i="2"/>
  <c r="W41" i="2"/>
  <c r="X41" i="2"/>
  <c r="Z41" i="2"/>
  <c r="AA41" i="2"/>
  <c r="AD41" i="2"/>
  <c r="AJ41" i="2"/>
  <c r="G42" i="2"/>
  <c r="AB42" i="2" s="1"/>
  <c r="K42" i="2"/>
  <c r="P42" i="2"/>
  <c r="X42" i="2" s="1"/>
  <c r="Q42" i="2"/>
  <c r="S42" i="2" s="1"/>
  <c r="T42" i="2"/>
  <c r="U42" i="2"/>
  <c r="Y42" i="2"/>
  <c r="Z42" i="2"/>
  <c r="AA42" i="2"/>
  <c r="AD42" i="2"/>
  <c r="AJ42" i="2"/>
  <c r="G43" i="2"/>
  <c r="AB43" i="2" s="1"/>
  <c r="K43" i="2"/>
  <c r="P43" i="2"/>
  <c r="V43" i="2" s="1"/>
  <c r="T43" i="2"/>
  <c r="U43" i="2"/>
  <c r="Z43" i="2"/>
  <c r="AA43" i="2"/>
  <c r="AD43" i="2"/>
  <c r="AJ43" i="2"/>
  <c r="G44" i="2"/>
  <c r="AB44" i="2" s="1"/>
  <c r="K44" i="2"/>
  <c r="P44" i="2"/>
  <c r="Q44" i="2" s="1"/>
  <c r="T44" i="2"/>
  <c r="U44" i="2"/>
  <c r="Z44" i="2"/>
  <c r="AA44" i="2"/>
  <c r="AD44" i="2"/>
  <c r="AJ44" i="2"/>
  <c r="G45" i="2"/>
  <c r="AB45" i="2" s="1"/>
  <c r="K45" i="2"/>
  <c r="Y45" i="2" s="1"/>
  <c r="P45" i="2"/>
  <c r="Q45" i="2" s="1"/>
  <c r="T45" i="2"/>
  <c r="U45" i="2"/>
  <c r="V45" i="2"/>
  <c r="Z45" i="2"/>
  <c r="AA45" i="2"/>
  <c r="AD45" i="2"/>
  <c r="AJ45" i="2"/>
  <c r="G46" i="2"/>
  <c r="AB46" i="2" s="1"/>
  <c r="K46" i="2"/>
  <c r="Y46" i="2" s="1"/>
  <c r="P46" i="2"/>
  <c r="Q46" i="2" s="1"/>
  <c r="T46" i="2"/>
  <c r="U46" i="2"/>
  <c r="V46" i="2"/>
  <c r="W46" i="2"/>
  <c r="X46" i="2"/>
  <c r="Z46" i="2"/>
  <c r="AA46" i="2"/>
  <c r="AD46" i="2"/>
  <c r="AJ46" i="2"/>
  <c r="G47" i="2"/>
  <c r="K47" i="2"/>
  <c r="Y47" i="2" s="1"/>
  <c r="P47" i="2"/>
  <c r="Q47" i="2" s="1"/>
  <c r="T47" i="2"/>
  <c r="U47" i="2"/>
  <c r="V47" i="2"/>
  <c r="Z47" i="2"/>
  <c r="AA47" i="2"/>
  <c r="AB47" i="2"/>
  <c r="AD47" i="2"/>
  <c r="AJ47" i="2"/>
  <c r="G48" i="2"/>
  <c r="AB48" i="2" s="1"/>
  <c r="K48" i="2"/>
  <c r="Y48" i="2" s="1"/>
  <c r="P48" i="2"/>
  <c r="Q48" i="2" s="1"/>
  <c r="T48" i="2"/>
  <c r="U48" i="2"/>
  <c r="V48" i="2"/>
  <c r="W48" i="2"/>
  <c r="X48" i="2"/>
  <c r="Z48" i="2"/>
  <c r="AA48" i="2"/>
  <c r="AD48" i="2"/>
  <c r="AJ48" i="2"/>
  <c r="G49" i="2"/>
  <c r="AB49" i="2" s="1"/>
  <c r="K49" i="2"/>
  <c r="P49" i="2"/>
  <c r="V49" i="2" s="1"/>
  <c r="Q49" i="2"/>
  <c r="R49" i="2" s="1"/>
  <c r="T49" i="2"/>
  <c r="U49" i="2"/>
  <c r="W49" i="2"/>
  <c r="X49" i="2"/>
  <c r="Y49" i="2"/>
  <c r="Z49" i="2"/>
  <c r="AA49" i="2"/>
  <c r="AD49" i="2"/>
  <c r="AJ49" i="2"/>
  <c r="G50" i="2"/>
  <c r="AB50" i="2" s="1"/>
  <c r="K50" i="2"/>
  <c r="P50" i="2"/>
  <c r="V50" i="2" s="1"/>
  <c r="T50" i="2"/>
  <c r="U50" i="2"/>
  <c r="Z50" i="2"/>
  <c r="AA50" i="2"/>
  <c r="AD50" i="2"/>
  <c r="AJ50" i="2"/>
  <c r="G51" i="2"/>
  <c r="AB51" i="2" s="1"/>
  <c r="K51" i="2"/>
  <c r="Y51" i="2" s="1"/>
  <c r="P51" i="2"/>
  <c r="X51" i="2" s="1"/>
  <c r="T51" i="2"/>
  <c r="U51" i="2"/>
  <c r="Z51" i="2"/>
  <c r="AA51" i="2"/>
  <c r="AD51" i="2"/>
  <c r="AJ51" i="2"/>
  <c r="G52" i="2"/>
  <c r="AB52" i="2" s="1"/>
  <c r="K52" i="2"/>
  <c r="Y52" i="2" s="1"/>
  <c r="P52" i="2"/>
  <c r="Q52" i="2" s="1"/>
  <c r="T52" i="2"/>
  <c r="U52" i="2"/>
  <c r="X52" i="2"/>
  <c r="Z52" i="2"/>
  <c r="AA52" i="2"/>
  <c r="AD52" i="2"/>
  <c r="AJ52" i="2"/>
  <c r="G53" i="2"/>
  <c r="AB53" i="2" s="1"/>
  <c r="K53" i="2"/>
  <c r="P53" i="2"/>
  <c r="Q53" i="2" s="1"/>
  <c r="T53" i="2"/>
  <c r="U53" i="2"/>
  <c r="W53" i="2"/>
  <c r="Z53" i="2"/>
  <c r="AA53" i="2"/>
  <c r="AD53" i="2"/>
  <c r="AJ53" i="2"/>
  <c r="G54" i="2"/>
  <c r="AB54" i="2" s="1"/>
  <c r="K54" i="2"/>
  <c r="P54" i="2"/>
  <c r="Q54" i="2" s="1"/>
  <c r="T54" i="2"/>
  <c r="U54" i="2"/>
  <c r="Z54" i="2"/>
  <c r="AA54" i="2"/>
  <c r="AD54" i="2"/>
  <c r="AJ54" i="2"/>
  <c r="G55" i="2"/>
  <c r="K55" i="2"/>
  <c r="P55" i="2"/>
  <c r="Q55" i="2" s="1"/>
  <c r="T55" i="2"/>
  <c r="U55" i="2"/>
  <c r="W55" i="2"/>
  <c r="Z55" i="2"/>
  <c r="AA55" i="2"/>
  <c r="AB55" i="2"/>
  <c r="AD55" i="2"/>
  <c r="AJ55" i="2"/>
  <c r="G56" i="2"/>
  <c r="AB56" i="2" s="1"/>
  <c r="K56" i="2"/>
  <c r="P56" i="2"/>
  <c r="W56" i="2" s="1"/>
  <c r="T56" i="2"/>
  <c r="U56" i="2"/>
  <c r="V56" i="2"/>
  <c r="X56" i="2"/>
  <c r="Z56" i="2"/>
  <c r="AA56" i="2"/>
  <c r="AD56" i="2"/>
  <c r="AJ56" i="2"/>
  <c r="G57" i="2"/>
  <c r="AB57" i="2" s="1"/>
  <c r="K57" i="2"/>
  <c r="Y57" i="2" s="1"/>
  <c r="P57" i="2"/>
  <c r="W57" i="2" s="1"/>
  <c r="T57" i="2"/>
  <c r="U57" i="2"/>
  <c r="X57" i="2"/>
  <c r="Z57" i="2"/>
  <c r="AA57" i="2"/>
  <c r="AD57" i="2"/>
  <c r="AJ57" i="2"/>
  <c r="G58" i="2"/>
  <c r="K58" i="2"/>
  <c r="Y58" i="2" s="1"/>
  <c r="P58" i="2"/>
  <c r="X58" i="2" s="1"/>
  <c r="Q58" i="2"/>
  <c r="S58" i="2" s="1"/>
  <c r="T58" i="2"/>
  <c r="U58" i="2"/>
  <c r="Z58" i="2"/>
  <c r="AA58" i="2"/>
  <c r="AB58" i="2"/>
  <c r="AD58" i="2"/>
  <c r="AJ58" i="2"/>
  <c r="G59" i="2"/>
  <c r="AB59" i="2" s="1"/>
  <c r="K59" i="2"/>
  <c r="P59" i="2"/>
  <c r="X59" i="2" s="1"/>
  <c r="T59" i="2"/>
  <c r="U59" i="2"/>
  <c r="Y59" i="2"/>
  <c r="Z59" i="2"/>
  <c r="AA59" i="2"/>
  <c r="AD59" i="2"/>
  <c r="AJ59" i="2"/>
  <c r="G60" i="2"/>
  <c r="AB60" i="2" s="1"/>
  <c r="K60" i="2"/>
  <c r="P60" i="2"/>
  <c r="Q60" i="2" s="1"/>
  <c r="T60" i="2"/>
  <c r="U60" i="2"/>
  <c r="Z60" i="2"/>
  <c r="AA60" i="2"/>
  <c r="AD60" i="2"/>
  <c r="AJ60" i="2"/>
  <c r="G61" i="2"/>
  <c r="AB61" i="2" s="1"/>
  <c r="K61" i="2"/>
  <c r="Y61" i="2" s="1"/>
  <c r="P61" i="2"/>
  <c r="Q61" i="2" s="1"/>
  <c r="T61" i="2"/>
  <c r="U61" i="2"/>
  <c r="V61" i="2"/>
  <c r="W61" i="2"/>
  <c r="X61" i="2"/>
  <c r="Z61" i="2"/>
  <c r="AA61" i="2"/>
  <c r="AD61" i="2"/>
  <c r="AJ61" i="2"/>
  <c r="G62" i="2"/>
  <c r="AB62" i="2" s="1"/>
  <c r="K62" i="2"/>
  <c r="Y62" i="2" s="1"/>
  <c r="P62" i="2"/>
  <c r="V62" i="2" s="1"/>
  <c r="Q62" i="2"/>
  <c r="R62" i="2" s="1"/>
  <c r="T62" i="2"/>
  <c r="U62" i="2"/>
  <c r="Z62" i="2"/>
  <c r="AA62" i="2"/>
  <c r="AD62" i="2"/>
  <c r="AJ62" i="2"/>
  <c r="G63" i="2"/>
  <c r="AB63" i="2" s="1"/>
  <c r="K63" i="2"/>
  <c r="P63" i="2"/>
  <c r="W63" i="2" s="1"/>
  <c r="T63" i="2"/>
  <c r="U63" i="2"/>
  <c r="V63" i="2"/>
  <c r="X63" i="2"/>
  <c r="Y63" i="2"/>
  <c r="Z63" i="2"/>
  <c r="AA63" i="2"/>
  <c r="AD63" i="2"/>
  <c r="AJ63" i="2"/>
  <c r="G64" i="2"/>
  <c r="K64" i="2"/>
  <c r="Y64" i="2" s="1"/>
  <c r="P64" i="2"/>
  <c r="V64" i="2" s="1"/>
  <c r="T64" i="2"/>
  <c r="U64" i="2"/>
  <c r="Z64" i="2"/>
  <c r="AA64" i="2"/>
  <c r="AB64" i="2"/>
  <c r="AD64" i="2"/>
  <c r="AJ64" i="2"/>
  <c r="H39" i="3"/>
  <c r="Y39" i="3" s="1"/>
  <c r="N39" i="3"/>
  <c r="V39" i="3" s="1"/>
  <c r="O39" i="3"/>
  <c r="P39" i="3" s="1"/>
  <c r="Q39" i="3"/>
  <c r="R39" i="3" s="1"/>
  <c r="T39" i="3"/>
  <c r="U39" i="3"/>
  <c r="X39" i="3"/>
  <c r="Z39" i="3"/>
  <c r="AA39" i="3"/>
  <c r="AC39" i="3"/>
  <c r="AT39" i="3"/>
  <c r="H40" i="3"/>
  <c r="N40" i="3"/>
  <c r="W40" i="3" s="1"/>
  <c r="O40" i="3"/>
  <c r="P40" i="3" s="1"/>
  <c r="Q40" i="3"/>
  <c r="R40" i="3" s="1"/>
  <c r="T40" i="3"/>
  <c r="U40" i="3"/>
  <c r="Z40" i="3"/>
  <c r="AA40" i="3"/>
  <c r="AC40" i="3"/>
  <c r="AT40" i="3"/>
  <c r="H41" i="3"/>
  <c r="N41" i="3"/>
  <c r="W41" i="3" s="1"/>
  <c r="O41" i="3"/>
  <c r="P41" i="3" s="1"/>
  <c r="Q41" i="3"/>
  <c r="S41" i="3" s="1"/>
  <c r="T41" i="3"/>
  <c r="U41" i="3"/>
  <c r="Z41" i="3"/>
  <c r="AA41" i="3"/>
  <c r="AC41" i="3"/>
  <c r="AT41" i="3"/>
  <c r="H42" i="3"/>
  <c r="N42" i="3"/>
  <c r="V42" i="3" s="1"/>
  <c r="O42" i="3"/>
  <c r="P42" i="3" s="1"/>
  <c r="Q42" i="3"/>
  <c r="R42" i="3" s="1"/>
  <c r="T42" i="3"/>
  <c r="U42" i="3"/>
  <c r="Z42" i="3"/>
  <c r="AA42" i="3"/>
  <c r="AC42" i="3"/>
  <c r="AT42" i="3"/>
  <c r="H43" i="3"/>
  <c r="N43" i="3"/>
  <c r="W43" i="3" s="1"/>
  <c r="O43" i="3"/>
  <c r="P43" i="3" s="1"/>
  <c r="Q43" i="3"/>
  <c r="R43" i="3" s="1"/>
  <c r="T43" i="3"/>
  <c r="U43" i="3"/>
  <c r="V43" i="3"/>
  <c r="Y43" i="3"/>
  <c r="Z43" i="3"/>
  <c r="AA43" i="3"/>
  <c r="AC43" i="3"/>
  <c r="AT43" i="3"/>
  <c r="H44" i="3"/>
  <c r="Y44" i="3" s="1"/>
  <c r="N44" i="3"/>
  <c r="X44" i="3" s="1"/>
  <c r="O44" i="3"/>
  <c r="P44" i="3" s="1"/>
  <c r="Q44" i="3"/>
  <c r="R44" i="3" s="1"/>
  <c r="T44" i="3"/>
  <c r="U44" i="3"/>
  <c r="W44" i="3"/>
  <c r="Z44" i="3"/>
  <c r="AA44" i="3"/>
  <c r="AC44" i="3"/>
  <c r="AT44" i="3"/>
  <c r="H45" i="3"/>
  <c r="N45" i="3"/>
  <c r="W45" i="3" s="1"/>
  <c r="O45" i="3"/>
  <c r="P45" i="3" s="1"/>
  <c r="Q45" i="3"/>
  <c r="R45" i="3" s="1"/>
  <c r="T45" i="3"/>
  <c r="U45" i="3"/>
  <c r="V45" i="3"/>
  <c r="Z45" i="3"/>
  <c r="AA45" i="3"/>
  <c r="AC45" i="3"/>
  <c r="AT45" i="3"/>
  <c r="H46" i="3"/>
  <c r="Y46" i="3" s="1"/>
  <c r="N46" i="3"/>
  <c r="V46" i="3" s="1"/>
  <c r="O46" i="3"/>
  <c r="P46" i="3" s="1"/>
  <c r="Q46" i="3"/>
  <c r="R46" i="3" s="1"/>
  <c r="T46" i="3"/>
  <c r="U46" i="3"/>
  <c r="X46" i="3"/>
  <c r="Z46" i="3"/>
  <c r="AA46" i="3"/>
  <c r="AC46" i="3"/>
  <c r="AT46" i="3"/>
  <c r="H47" i="3"/>
  <c r="N47" i="3"/>
  <c r="X47" i="3" s="1"/>
  <c r="O47" i="3"/>
  <c r="P47" i="3" s="1"/>
  <c r="Q47" i="3"/>
  <c r="R47" i="3" s="1"/>
  <c r="T47" i="3"/>
  <c r="U47" i="3"/>
  <c r="Z47" i="3"/>
  <c r="AA47" i="3"/>
  <c r="AC47" i="3"/>
  <c r="AT47" i="3"/>
  <c r="H48" i="3"/>
  <c r="N48" i="3"/>
  <c r="V48" i="3" s="1"/>
  <c r="O48" i="3"/>
  <c r="P48" i="3" s="1"/>
  <c r="Q48" i="3"/>
  <c r="R48" i="3" s="1"/>
  <c r="S48" i="3"/>
  <c r="T48" i="3"/>
  <c r="U48" i="3"/>
  <c r="Z48" i="3"/>
  <c r="AA48" i="3"/>
  <c r="AC48" i="3"/>
  <c r="AT48" i="3"/>
  <c r="H49" i="3"/>
  <c r="N49" i="3"/>
  <c r="V49" i="3" s="1"/>
  <c r="O49" i="3"/>
  <c r="P49" i="3"/>
  <c r="Q49" i="3"/>
  <c r="S49" i="3" s="1"/>
  <c r="T49" i="3"/>
  <c r="U49" i="3"/>
  <c r="Z49" i="3"/>
  <c r="AA49" i="3"/>
  <c r="AC49" i="3"/>
  <c r="AT49" i="3"/>
  <c r="H50" i="3"/>
  <c r="N50" i="3"/>
  <c r="V50" i="3" s="1"/>
  <c r="O50" i="3"/>
  <c r="P50" i="3" s="1"/>
  <c r="Q50" i="3"/>
  <c r="R50" i="3" s="1"/>
  <c r="T50" i="3"/>
  <c r="U50" i="3"/>
  <c r="X50" i="3"/>
  <c r="Z50" i="3"/>
  <c r="AA50" i="3"/>
  <c r="AC50" i="3"/>
  <c r="AT50" i="3"/>
  <c r="H51" i="3"/>
  <c r="Y51" i="3" s="1"/>
  <c r="N51" i="3"/>
  <c r="V51" i="3" s="1"/>
  <c r="O51" i="3"/>
  <c r="P51" i="3" s="1"/>
  <c r="Q51" i="3"/>
  <c r="R51" i="3" s="1"/>
  <c r="T51" i="3"/>
  <c r="U51" i="3"/>
  <c r="W51" i="3"/>
  <c r="X51" i="3"/>
  <c r="Z51" i="3"/>
  <c r="AA51" i="3"/>
  <c r="AC51" i="3"/>
  <c r="AT51" i="3"/>
  <c r="H52" i="3"/>
  <c r="N52" i="3"/>
  <c r="X52" i="3" s="1"/>
  <c r="O52" i="3"/>
  <c r="P52" i="3" s="1"/>
  <c r="Q52" i="3"/>
  <c r="R52" i="3" s="1"/>
  <c r="T52" i="3"/>
  <c r="U52" i="3"/>
  <c r="Z52" i="3"/>
  <c r="AA52" i="3"/>
  <c r="AC52" i="3"/>
  <c r="AT52" i="3"/>
  <c r="H53" i="3"/>
  <c r="N53" i="3"/>
  <c r="W53" i="3" s="1"/>
  <c r="O53" i="3"/>
  <c r="P53" i="3" s="1"/>
  <c r="Q53" i="3"/>
  <c r="R53" i="3" s="1"/>
  <c r="T53" i="3"/>
  <c r="U53" i="3"/>
  <c r="Z53" i="3"/>
  <c r="AA53" i="3"/>
  <c r="AC53" i="3"/>
  <c r="AT53" i="3"/>
  <c r="H54" i="3"/>
  <c r="N54" i="3"/>
  <c r="W54" i="3" s="1"/>
  <c r="O54" i="3"/>
  <c r="P54" i="3" s="1"/>
  <c r="Q54" i="3"/>
  <c r="R54" i="3" s="1"/>
  <c r="T54" i="3"/>
  <c r="U54" i="3"/>
  <c r="V54" i="3"/>
  <c r="X54" i="3"/>
  <c r="Z54" i="3"/>
  <c r="AA54" i="3"/>
  <c r="AC54" i="3"/>
  <c r="AT54" i="3"/>
  <c r="H55" i="3"/>
  <c r="Y55" i="3" s="1"/>
  <c r="N55" i="3"/>
  <c r="V55" i="3" s="1"/>
  <c r="O55" i="3"/>
  <c r="P55" i="3" s="1"/>
  <c r="Q55" i="3"/>
  <c r="R55" i="3" s="1"/>
  <c r="T55" i="3"/>
  <c r="U55" i="3"/>
  <c r="X55" i="3"/>
  <c r="Z55" i="3"/>
  <c r="AA55" i="3"/>
  <c r="AC55" i="3"/>
  <c r="AT55" i="3"/>
  <c r="H56" i="3"/>
  <c r="N56" i="3"/>
  <c r="V56" i="3" s="1"/>
  <c r="O56" i="3"/>
  <c r="P56" i="3" s="1"/>
  <c r="Q56" i="3"/>
  <c r="S56" i="3" s="1"/>
  <c r="T56" i="3"/>
  <c r="U56" i="3"/>
  <c r="Z56" i="3"/>
  <c r="AA56" i="3"/>
  <c r="AC56" i="3"/>
  <c r="AT56" i="3"/>
  <c r="H57" i="3"/>
  <c r="N57" i="3"/>
  <c r="X57" i="3" s="1"/>
  <c r="O57" i="3"/>
  <c r="P57" i="3" s="1"/>
  <c r="Q57" i="3"/>
  <c r="S57" i="3" s="1"/>
  <c r="T57" i="3"/>
  <c r="U57" i="3"/>
  <c r="W57" i="3"/>
  <c r="Z57" i="3"/>
  <c r="AA57" i="3"/>
  <c r="AC57" i="3"/>
  <c r="AT57" i="3"/>
  <c r="H58" i="3"/>
  <c r="Y58" i="3" s="1"/>
  <c r="N58" i="3"/>
  <c r="W58" i="3" s="1"/>
  <c r="O58" i="3"/>
  <c r="P58" i="3"/>
  <c r="Q58" i="3"/>
  <c r="R58" i="3" s="1"/>
  <c r="T58" i="3"/>
  <c r="U58" i="3"/>
  <c r="Z58" i="3"/>
  <c r="AA58" i="3"/>
  <c r="AC58" i="3"/>
  <c r="AT58" i="3"/>
  <c r="H59" i="3"/>
  <c r="Y59" i="3" s="1"/>
  <c r="N59" i="3"/>
  <c r="O59" i="3"/>
  <c r="P59" i="3" s="1"/>
  <c r="Q59" i="3"/>
  <c r="R59" i="3" s="1"/>
  <c r="T59" i="3"/>
  <c r="U59" i="3"/>
  <c r="V59" i="3"/>
  <c r="W59" i="3"/>
  <c r="X59" i="3"/>
  <c r="Z59" i="3"/>
  <c r="AA59" i="3"/>
  <c r="AC59" i="3"/>
  <c r="AT59" i="3"/>
  <c r="H60" i="3"/>
  <c r="N60" i="3"/>
  <c r="X60" i="3" s="1"/>
  <c r="O60" i="3"/>
  <c r="P60" i="3" s="1"/>
  <c r="Q60" i="3"/>
  <c r="S60" i="3" s="1"/>
  <c r="T60" i="3"/>
  <c r="U60" i="3"/>
  <c r="Z60" i="3"/>
  <c r="AA60" i="3"/>
  <c r="AC60" i="3"/>
  <c r="AT60" i="3"/>
  <c r="H61" i="3"/>
  <c r="N61" i="3"/>
  <c r="W61" i="3" s="1"/>
  <c r="O61" i="3"/>
  <c r="P61" i="3" s="1"/>
  <c r="Q61" i="3"/>
  <c r="R61" i="3" s="1"/>
  <c r="T61" i="3"/>
  <c r="U61" i="3"/>
  <c r="Z61" i="3"/>
  <c r="AA61" i="3"/>
  <c r="AC61" i="3"/>
  <c r="AT61" i="3"/>
  <c r="H62" i="3"/>
  <c r="N62" i="3"/>
  <c r="X62" i="3" s="1"/>
  <c r="O62" i="3"/>
  <c r="P62" i="3" s="1"/>
  <c r="Q62" i="3"/>
  <c r="S62" i="3" s="1"/>
  <c r="T62" i="3"/>
  <c r="U62" i="3"/>
  <c r="W62" i="3"/>
  <c r="Z62" i="3"/>
  <c r="AA62" i="3"/>
  <c r="AC62" i="3"/>
  <c r="AT62" i="3"/>
  <c r="H63" i="3"/>
  <c r="N63" i="3"/>
  <c r="V63" i="3" s="1"/>
  <c r="O63" i="3"/>
  <c r="P63" i="3" s="1"/>
  <c r="Q63" i="3"/>
  <c r="R63" i="3" s="1"/>
  <c r="T63" i="3"/>
  <c r="U63" i="3"/>
  <c r="X63" i="3"/>
  <c r="Z63" i="3"/>
  <c r="AA63" i="3"/>
  <c r="AC63" i="3"/>
  <c r="AT63" i="3"/>
  <c r="H64" i="3"/>
  <c r="N64" i="3"/>
  <c r="V64" i="3" s="1"/>
  <c r="O64" i="3"/>
  <c r="P64" i="3" s="1"/>
  <c r="Q64" i="3"/>
  <c r="S64" i="3" s="1"/>
  <c r="R64" i="3"/>
  <c r="T64" i="3"/>
  <c r="U64" i="3"/>
  <c r="Z64" i="3"/>
  <c r="AA64" i="3"/>
  <c r="AC64" i="3"/>
  <c r="AT64" i="3"/>
  <c r="G39" i="4"/>
  <c r="AB39" i="4" s="1"/>
  <c r="K39" i="4"/>
  <c r="Y39" i="4" s="1"/>
  <c r="P39" i="4"/>
  <c r="Q39" i="4" s="1"/>
  <c r="T39" i="4"/>
  <c r="U39" i="4"/>
  <c r="W39" i="4"/>
  <c r="Z39" i="4"/>
  <c r="AA39" i="4"/>
  <c r="AC39" i="4"/>
  <c r="AH39" i="4"/>
  <c r="G40" i="4"/>
  <c r="K40" i="4"/>
  <c r="P40" i="4"/>
  <c r="V40" i="4" s="1"/>
  <c r="T40" i="4"/>
  <c r="U40" i="4"/>
  <c r="Z40" i="4"/>
  <c r="AA40" i="4"/>
  <c r="AB40" i="4"/>
  <c r="AC40" i="4"/>
  <c r="AH40" i="4"/>
  <c r="G41" i="4"/>
  <c r="AB41" i="4" s="1"/>
  <c r="K41" i="4"/>
  <c r="P41" i="4"/>
  <c r="V41" i="4" s="1"/>
  <c r="T41" i="4"/>
  <c r="U41" i="4"/>
  <c r="Z41" i="4"/>
  <c r="AA41" i="4"/>
  <c r="AC41" i="4"/>
  <c r="AH41" i="4"/>
  <c r="G42" i="4"/>
  <c r="AB42" i="4" s="1"/>
  <c r="K42" i="4"/>
  <c r="P42" i="4"/>
  <c r="V42" i="4" s="1"/>
  <c r="T42" i="4"/>
  <c r="U42" i="4"/>
  <c r="Y42" i="4"/>
  <c r="Z42" i="4"/>
  <c r="AA42" i="4"/>
  <c r="AC42" i="4"/>
  <c r="AH42" i="4"/>
  <c r="G43" i="4"/>
  <c r="AB43" i="4" s="1"/>
  <c r="K43" i="4"/>
  <c r="Y43" i="4" s="1"/>
  <c r="P43" i="4"/>
  <c r="V43" i="4" s="1"/>
  <c r="Q43" i="4"/>
  <c r="R43" i="4" s="1"/>
  <c r="T43" i="4"/>
  <c r="U43" i="4"/>
  <c r="Z43" i="4"/>
  <c r="AA43" i="4"/>
  <c r="AC43" i="4"/>
  <c r="AH43" i="4"/>
  <c r="G44" i="4"/>
  <c r="K44" i="4"/>
  <c r="Y44" i="4" s="1"/>
  <c r="P44" i="4"/>
  <c r="Q44" i="4" s="1"/>
  <c r="T44" i="4"/>
  <c r="U44" i="4"/>
  <c r="Z44" i="4"/>
  <c r="AA44" i="4"/>
  <c r="AB44" i="4"/>
  <c r="AC44" i="4"/>
  <c r="AH44" i="4"/>
  <c r="G45" i="4"/>
  <c r="AB45" i="4" s="1"/>
  <c r="K45" i="4"/>
  <c r="P45" i="4"/>
  <c r="V45" i="4" s="1"/>
  <c r="T45" i="4"/>
  <c r="U45" i="4"/>
  <c r="Z45" i="4"/>
  <c r="AA45" i="4"/>
  <c r="AC45" i="4"/>
  <c r="AH45" i="4"/>
  <c r="G46" i="4"/>
  <c r="AB46" i="4" s="1"/>
  <c r="K46" i="4"/>
  <c r="Y46" i="4" s="1"/>
  <c r="P46" i="4"/>
  <c r="Q46" i="4" s="1"/>
  <c r="T46" i="4"/>
  <c r="U46" i="4"/>
  <c r="Z46" i="4"/>
  <c r="AA46" i="4"/>
  <c r="AC46" i="4"/>
  <c r="AH46" i="4"/>
  <c r="G47" i="4"/>
  <c r="AB47" i="4" s="1"/>
  <c r="K47" i="4"/>
  <c r="P47" i="4"/>
  <c r="V47" i="4" s="1"/>
  <c r="T47" i="4"/>
  <c r="U47" i="4"/>
  <c r="Z47" i="4"/>
  <c r="AA47" i="4"/>
  <c r="AC47" i="4"/>
  <c r="AH47" i="4"/>
  <c r="G48" i="4"/>
  <c r="K48" i="4"/>
  <c r="P48" i="4"/>
  <c r="W48" i="4" s="1"/>
  <c r="T48" i="4"/>
  <c r="U48" i="4"/>
  <c r="Z48" i="4"/>
  <c r="AA48" i="4"/>
  <c r="AB48" i="4"/>
  <c r="AC48" i="4"/>
  <c r="AH48" i="4"/>
  <c r="G49" i="4"/>
  <c r="AB49" i="4" s="1"/>
  <c r="K49" i="4"/>
  <c r="P49" i="4"/>
  <c r="V49" i="4" s="1"/>
  <c r="T49" i="4"/>
  <c r="U49" i="4"/>
  <c r="Z49" i="4"/>
  <c r="AA49" i="4"/>
  <c r="AC49" i="4"/>
  <c r="AH49" i="4"/>
  <c r="G50" i="4"/>
  <c r="AB50" i="4" s="1"/>
  <c r="K50" i="4"/>
  <c r="Y50" i="4" s="1"/>
  <c r="P50" i="4"/>
  <c r="W50" i="4" s="1"/>
  <c r="Q50" i="4"/>
  <c r="S50" i="4" s="1"/>
  <c r="T50" i="4"/>
  <c r="U50" i="4"/>
  <c r="X50" i="4"/>
  <c r="Z50" i="4"/>
  <c r="AA50" i="4"/>
  <c r="AC50" i="4"/>
  <c r="AH50" i="4"/>
  <c r="G51" i="4"/>
  <c r="K51" i="4"/>
  <c r="P51" i="4"/>
  <c r="X51" i="4" s="1"/>
  <c r="T51" i="4"/>
  <c r="U51" i="4"/>
  <c r="Z51" i="4"/>
  <c r="AA51" i="4"/>
  <c r="AB51" i="4"/>
  <c r="AC51" i="4"/>
  <c r="AH51" i="4"/>
  <c r="G52" i="4"/>
  <c r="AB52" i="4" s="1"/>
  <c r="K52" i="4"/>
  <c r="P52" i="4"/>
  <c r="Q52" i="4" s="1"/>
  <c r="T52" i="4"/>
  <c r="U52" i="4"/>
  <c r="Z52" i="4"/>
  <c r="AA52" i="4"/>
  <c r="AC52" i="4"/>
  <c r="AH52" i="4"/>
  <c r="G53" i="4"/>
  <c r="AB53" i="4" s="1"/>
  <c r="K53" i="4"/>
  <c r="P53" i="4"/>
  <c r="V53" i="4" s="1"/>
  <c r="T53" i="4"/>
  <c r="U53" i="4"/>
  <c r="W53" i="4"/>
  <c r="Z53" i="4"/>
  <c r="AA53" i="4"/>
  <c r="AC53" i="4"/>
  <c r="AH53" i="4"/>
  <c r="G54" i="4"/>
  <c r="AB54" i="4" s="1"/>
  <c r="K54" i="4"/>
  <c r="P54" i="4"/>
  <c r="W54" i="4" s="1"/>
  <c r="T54" i="4"/>
  <c r="U54" i="4"/>
  <c r="Z54" i="4"/>
  <c r="AA54" i="4"/>
  <c r="AC54" i="4"/>
  <c r="AH54" i="4"/>
  <c r="G55" i="4"/>
  <c r="AB55" i="4" s="1"/>
  <c r="K55" i="4"/>
  <c r="P55" i="4"/>
  <c r="Q55" i="4" s="1"/>
  <c r="T55" i="4"/>
  <c r="U55" i="4"/>
  <c r="X55" i="4"/>
  <c r="Z55" i="4"/>
  <c r="AA55" i="4"/>
  <c r="AC55" i="4"/>
  <c r="AH55" i="4"/>
  <c r="G56" i="4"/>
  <c r="AB56" i="4" s="1"/>
  <c r="K56" i="4"/>
  <c r="Y56" i="4" s="1"/>
  <c r="P56" i="4"/>
  <c r="Q56" i="4" s="1"/>
  <c r="T56" i="4"/>
  <c r="U56" i="4"/>
  <c r="W56" i="4"/>
  <c r="Z56" i="4"/>
  <c r="AA56" i="4"/>
  <c r="AC56" i="4"/>
  <c r="AH56" i="4"/>
  <c r="G57" i="4"/>
  <c r="K57" i="4"/>
  <c r="P57" i="4"/>
  <c r="Q57" i="4" s="1"/>
  <c r="T57" i="4"/>
  <c r="U57" i="4"/>
  <c r="Z57" i="4"/>
  <c r="AA57" i="4"/>
  <c r="AB57" i="4"/>
  <c r="AC57" i="4"/>
  <c r="AH57" i="4"/>
  <c r="G58" i="4"/>
  <c r="AB58" i="4" s="1"/>
  <c r="K58" i="4"/>
  <c r="P58" i="4"/>
  <c r="X58" i="4" s="1"/>
  <c r="T58" i="4"/>
  <c r="U58" i="4"/>
  <c r="Z58" i="4"/>
  <c r="AA58" i="4"/>
  <c r="AC58" i="4"/>
  <c r="AH58" i="4"/>
  <c r="G59" i="4"/>
  <c r="K59" i="4"/>
  <c r="Y59" i="4" s="1"/>
  <c r="P59" i="4"/>
  <c r="X59" i="4" s="1"/>
  <c r="Q59" i="4"/>
  <c r="R59" i="4" s="1"/>
  <c r="T59" i="4"/>
  <c r="U59" i="4"/>
  <c r="Z59" i="4"/>
  <c r="AA59" i="4"/>
  <c r="AB59" i="4"/>
  <c r="AC59" i="4"/>
  <c r="AH59" i="4"/>
  <c r="G60" i="4"/>
  <c r="AB60" i="4" s="1"/>
  <c r="K60" i="4"/>
  <c r="P60" i="4"/>
  <c r="Q60" i="4" s="1"/>
  <c r="T60" i="4"/>
  <c r="U60" i="4"/>
  <c r="Z60" i="4"/>
  <c r="AA60" i="4"/>
  <c r="AC60" i="4"/>
  <c r="AH60" i="4"/>
  <c r="G61" i="4"/>
  <c r="AB61" i="4" s="1"/>
  <c r="K61" i="4"/>
  <c r="P61" i="4"/>
  <c r="X61" i="4" s="1"/>
  <c r="T61" i="4"/>
  <c r="U61" i="4"/>
  <c r="Z61" i="4"/>
  <c r="AA61" i="4"/>
  <c r="AC61" i="4"/>
  <c r="AH61" i="4"/>
  <c r="G62" i="4"/>
  <c r="AB62" i="4" s="1"/>
  <c r="K62" i="4"/>
  <c r="P62" i="4"/>
  <c r="W62" i="4" s="1"/>
  <c r="T62" i="4"/>
  <c r="U62" i="4"/>
  <c r="Z62" i="4"/>
  <c r="AA62" i="4"/>
  <c r="AC62" i="4"/>
  <c r="AH62" i="4"/>
  <c r="G63" i="4"/>
  <c r="K63" i="4"/>
  <c r="P63" i="4"/>
  <c r="V63" i="4" s="1"/>
  <c r="T63" i="4"/>
  <c r="U63" i="4"/>
  <c r="X63" i="4"/>
  <c r="Z63" i="4"/>
  <c r="AA63" i="4"/>
  <c r="AB63" i="4"/>
  <c r="AC63" i="4"/>
  <c r="AH63" i="4"/>
  <c r="G64" i="4"/>
  <c r="K64" i="4"/>
  <c r="P64" i="4"/>
  <c r="Q64" i="4" s="1"/>
  <c r="T64" i="4"/>
  <c r="U64" i="4"/>
  <c r="Z64" i="4"/>
  <c r="AA64" i="4"/>
  <c r="AB64" i="4"/>
  <c r="AC64" i="4"/>
  <c r="AH64" i="4"/>
  <c r="EP5" i="94"/>
  <c r="DV5" i="94"/>
  <c r="DM5" i="94"/>
  <c r="CR5" i="94"/>
  <c r="CI5" i="94"/>
  <c r="BN5" i="94"/>
  <c r="BD5" i="94"/>
  <c r="EW6" i="94"/>
  <c r="DS6" i="94"/>
  <c r="CO6" i="94"/>
  <c r="BK6" i="94"/>
  <c r="EZ5" i="94"/>
  <c r="EW5" i="94"/>
  <c r="DS5" i="94"/>
  <c r="CO5" i="94"/>
  <c r="BK5" i="94"/>
  <c r="GK3" i="94"/>
  <c r="GJ3" i="94"/>
  <c r="GI3" i="94"/>
  <c r="GF3" i="94"/>
  <c r="GE3" i="94"/>
  <c r="GD3" i="94"/>
  <c r="GD2" i="94" s="1"/>
  <c r="GC3" i="94"/>
  <c r="GC2" i="94" s="1"/>
  <c r="GA3" i="94"/>
  <c r="FZ3" i="94"/>
  <c r="FY3" i="94"/>
  <c r="FV3" i="94"/>
  <c r="FV2" i="94" s="1"/>
  <c r="FU3" i="94"/>
  <c r="FT3" i="94"/>
  <c r="FT2" i="94" s="1"/>
  <c r="FS3" i="94"/>
  <c r="FP3" i="94"/>
  <c r="FP2" i="94" s="1"/>
  <c r="FN3" i="94"/>
  <c r="FN2" i="94" s="1"/>
  <c r="FM3" i="94"/>
  <c r="FL3" i="94"/>
  <c r="FK3" i="94"/>
  <c r="FK2" i="94" s="1"/>
  <c r="FJ3" i="94"/>
  <c r="FI3" i="94"/>
  <c r="FI2" i="94" s="1"/>
  <c r="FH3" i="94"/>
  <c r="FG3" i="94"/>
  <c r="FG2" i="94" s="1"/>
  <c r="FF3" i="94"/>
  <c r="FF2" i="94" s="1"/>
  <c r="FE3" i="94"/>
  <c r="FD3" i="94"/>
  <c r="FC3" i="94"/>
  <c r="FC2" i="94" s="1"/>
  <c r="FB3" i="94"/>
  <c r="FB2" i="94" s="1"/>
  <c r="EY3" i="94"/>
  <c r="EY2" i="94" s="1"/>
  <c r="EU3" i="94"/>
  <c r="ET3" i="94"/>
  <c r="ET2" i="94" s="1"/>
  <c r="ES3" i="94"/>
  <c r="ES2" i="94" s="1"/>
  <c r="ER3" i="94"/>
  <c r="ER2" i="94" s="1"/>
  <c r="EO3" i="94"/>
  <c r="EO2" i="94" s="1"/>
  <c r="EN3" i="94"/>
  <c r="EN2" i="94" s="1"/>
  <c r="FM2" i="94"/>
  <c r="FJ2" i="94"/>
  <c r="FL2" i="94"/>
  <c r="DC2" i="94"/>
  <c r="EG2" i="94"/>
  <c r="EK3" i="94"/>
  <c r="EK2" i="94" s="1"/>
  <c r="EI3" i="94"/>
  <c r="EI2" i="94" s="1"/>
  <c r="EH3" i="94"/>
  <c r="EG3" i="94"/>
  <c r="EF3" i="94"/>
  <c r="EE3" i="94"/>
  <c r="ED3" i="94"/>
  <c r="EC3" i="94"/>
  <c r="EC2" i="94" s="1"/>
  <c r="EB3" i="94"/>
  <c r="EA3" i="94"/>
  <c r="EA2" i="94" s="1"/>
  <c r="DZ3" i="94"/>
  <c r="DZ2" i="94" s="1"/>
  <c r="DY3" i="94"/>
  <c r="DX3" i="94"/>
  <c r="DU3" i="94"/>
  <c r="DQ3" i="94"/>
  <c r="DP3" i="94"/>
  <c r="DO3" i="94"/>
  <c r="DL3" i="94"/>
  <c r="DK3" i="94"/>
  <c r="DK2" i="94" s="1"/>
  <c r="DU2" i="94"/>
  <c r="GM2" i="94"/>
  <c r="GH3" i="94"/>
  <c r="GH2" i="94" s="1"/>
  <c r="GG3" i="94"/>
  <c r="GG2" i="94" s="1"/>
  <c r="FX3" i="94"/>
  <c r="FX2" i="94" s="1"/>
  <c r="FW3" i="94"/>
  <c r="FW2" i="94" s="1"/>
  <c r="FA3" i="94"/>
  <c r="FA2" i="94" s="1"/>
  <c r="EZ3" i="94"/>
  <c r="EZ2" i="94" s="1"/>
  <c r="EX3" i="94"/>
  <c r="EW3" i="94"/>
  <c r="EW2" i="94" s="1"/>
  <c r="EV3" i="94"/>
  <c r="EV2" i="94" s="1"/>
  <c r="EQ3" i="94"/>
  <c r="EP3" i="94"/>
  <c r="EP2" i="94" s="1"/>
  <c r="DW3" i="94"/>
  <c r="DW2" i="94" s="1"/>
  <c r="DV3" i="94"/>
  <c r="DT3" i="94"/>
  <c r="DT2" i="94" s="1"/>
  <c r="DS3" i="94"/>
  <c r="DR3" i="94"/>
  <c r="DR2" i="94" s="1"/>
  <c r="DN3" i="94"/>
  <c r="DN2" i="94" s="1"/>
  <c r="DM3" i="94"/>
  <c r="DM2" i="94" s="1"/>
  <c r="DH3" i="94"/>
  <c r="DF3" i="94"/>
  <c r="DF2" i="94" s="1"/>
  <c r="DD3" i="94"/>
  <c r="DC3" i="94"/>
  <c r="DB3" i="94"/>
  <c r="DB2" i="94" s="1"/>
  <c r="DA3" i="94"/>
  <c r="DA2" i="94" s="1"/>
  <c r="CZ3" i="94"/>
  <c r="CZ2" i="94" s="1"/>
  <c r="CY3" i="94"/>
  <c r="CX3" i="94"/>
  <c r="CX2" i="94" s="1"/>
  <c r="CW3" i="94"/>
  <c r="CV3" i="94"/>
  <c r="CV2" i="94" s="1"/>
  <c r="CU3" i="94"/>
  <c r="CT3" i="94"/>
  <c r="CT2" i="94" s="1"/>
  <c r="CQ3" i="94"/>
  <c r="CQ2" i="94" s="1"/>
  <c r="CM3" i="94"/>
  <c r="CM2" i="94" s="1"/>
  <c r="CL3" i="94"/>
  <c r="CL2" i="94" s="1"/>
  <c r="CK3" i="94"/>
  <c r="CH3" i="94"/>
  <c r="CH2" i="94" s="1"/>
  <c r="CG3" i="94"/>
  <c r="CG2" i="94" s="1"/>
  <c r="DD2" i="94"/>
  <c r="CY2" i="94"/>
  <c r="CS3" i="94"/>
  <c r="CS2" i="94" s="1"/>
  <c r="CR3" i="94"/>
  <c r="CP3" i="94"/>
  <c r="CP2" i="94" s="1"/>
  <c r="CO3" i="94"/>
  <c r="CO2" i="94" s="1"/>
  <c r="CN3" i="94"/>
  <c r="CN2" i="94" s="1"/>
  <c r="CJ3" i="94"/>
  <c r="CI3" i="94"/>
  <c r="CI2" i="94" s="1"/>
  <c r="CJ2" i="94"/>
  <c r="CU2" i="94"/>
  <c r="CW2" i="94"/>
  <c r="CD3" i="94"/>
  <c r="CB3" i="94"/>
  <c r="CB2" i="94" s="1"/>
  <c r="CA2" i="94"/>
  <c r="BZ2" i="94"/>
  <c r="CA3" i="94"/>
  <c r="BZ3" i="94"/>
  <c r="BY3" i="94"/>
  <c r="BY2" i="94"/>
  <c r="BX3" i="94"/>
  <c r="BX2" i="94" s="1"/>
  <c r="BW3" i="94"/>
  <c r="BV3" i="94"/>
  <c r="BV2" i="94"/>
  <c r="BU3" i="94"/>
  <c r="BU2" i="94" s="1"/>
  <c r="BT3" i="94"/>
  <c r="BS3" i="94"/>
  <c r="BR3" i="94"/>
  <c r="BR2" i="94" s="1"/>
  <c r="BQ3" i="94"/>
  <c r="BP3" i="94"/>
  <c r="BP2" i="94" s="1"/>
  <c r="BO3" i="94"/>
  <c r="BN3" i="94"/>
  <c r="BM3" i="94"/>
  <c r="BM2" i="94" s="1"/>
  <c r="BL3" i="94"/>
  <c r="BK3" i="94"/>
  <c r="BJ3" i="94"/>
  <c r="BI3" i="94"/>
  <c r="BI2" i="94" s="1"/>
  <c r="BH3" i="94"/>
  <c r="BH2" i="94" s="1"/>
  <c r="BG3" i="94"/>
  <c r="BG2" i="94" s="1"/>
  <c r="BF3" i="94"/>
  <c r="BE3" i="94"/>
  <c r="BE2" i="94" s="1"/>
  <c r="BD3" i="94"/>
  <c r="BD2" i="94" s="1"/>
  <c r="BC3" i="94"/>
  <c r="BC2" i="94" s="1"/>
  <c r="BB3" i="94"/>
  <c r="BB2" i="94" s="1"/>
  <c r="AY3" i="94"/>
  <c r="AY2" i="94" s="1"/>
  <c r="AX2" i="94"/>
  <c r="AW2" i="94"/>
  <c r="AV2" i="94"/>
  <c r="AU2" i="94"/>
  <c r="AT2" i="94"/>
  <c r="AS2" i="94"/>
  <c r="AR2" i="94"/>
  <c r="AQ2" i="94"/>
  <c r="AP2" i="94"/>
  <c r="AO2" i="94"/>
  <c r="AM2" i="94"/>
  <c r="AK2" i="94"/>
  <c r="AH2" i="94"/>
  <c r="AG2" i="94"/>
  <c r="AF2" i="94"/>
  <c r="AE2" i="94"/>
  <c r="AD2" i="94"/>
  <c r="AC2" i="94"/>
  <c r="AB2" i="94"/>
  <c r="AA2" i="94"/>
  <c r="Z2" i="94"/>
  <c r="Y2" i="94"/>
  <c r="X2" i="94"/>
  <c r="W2" i="94"/>
  <c r="V2" i="94"/>
  <c r="T2" i="94"/>
  <c r="R3" i="94"/>
  <c r="GK2" i="94" s="1"/>
  <c r="Q3" i="94"/>
  <c r="Q2" i="94" s="1"/>
  <c r="P3" i="94"/>
  <c r="O3" i="94"/>
  <c r="N3" i="94"/>
  <c r="M3" i="94"/>
  <c r="L3" i="94"/>
  <c r="L2" i="94" s="1"/>
  <c r="K3" i="94"/>
  <c r="K2" i="94" s="1"/>
  <c r="J3" i="94"/>
  <c r="J2" i="94" s="1"/>
  <c r="I3" i="94"/>
  <c r="H3" i="94"/>
  <c r="H2" i="94" s="1"/>
  <c r="C3" i="94"/>
  <c r="FU2" i="94"/>
  <c r="FE2" i="94"/>
  <c r="FD2" i="94"/>
  <c r="EE2" i="94"/>
  <c r="ED2" i="94"/>
  <c r="DY2" i="94"/>
  <c r="DV2" i="94"/>
  <c r="DQ2" i="94"/>
  <c r="DO2" i="94"/>
  <c r="GV3" i="94"/>
  <c r="C2" i="94"/>
  <c r="GP2" i="94"/>
  <c r="GO2" i="94"/>
  <c r="GN2" i="94"/>
  <c r="GF2" i="94"/>
  <c r="GE2" i="94"/>
  <c r="FS2" i="94"/>
  <c r="FR2" i="94"/>
  <c r="FH2" i="94"/>
  <c r="EX2" i="94"/>
  <c r="EU2" i="94"/>
  <c r="EQ2" i="94"/>
  <c r="EM2" i="94"/>
  <c r="EH2" i="94"/>
  <c r="EF2" i="94"/>
  <c r="EB2" i="94"/>
  <c r="DX2" i="94"/>
  <c r="DS2" i="94"/>
  <c r="DP2" i="94"/>
  <c r="DL2" i="94"/>
  <c r="DJ2" i="94"/>
  <c r="DH2" i="94"/>
  <c r="CR2" i="94"/>
  <c r="CK2" i="94"/>
  <c r="CF2" i="94"/>
  <c r="CD2" i="94"/>
  <c r="CC2" i="94"/>
  <c r="BW2" i="94"/>
  <c r="BT2" i="94"/>
  <c r="BS2" i="94"/>
  <c r="BQ2" i="94"/>
  <c r="BO2" i="94"/>
  <c r="BN2" i="94"/>
  <c r="BL2" i="94"/>
  <c r="BJ2" i="94"/>
  <c r="BF2" i="94"/>
  <c r="AZ2" i="94"/>
  <c r="AI2" i="94"/>
  <c r="P2" i="94"/>
  <c r="O2" i="94"/>
  <c r="N2" i="94"/>
  <c r="M2" i="94"/>
  <c r="I2" i="94"/>
  <c r="F2" i="94"/>
  <c r="E2" i="94"/>
  <c r="D2" i="94"/>
  <c r="C2" i="26"/>
  <c r="C1" i="26"/>
  <c r="V55" i="4" l="1"/>
  <c r="Q53" i="4"/>
  <c r="R53" i="4" s="1"/>
  <c r="R50" i="4"/>
  <c r="Q47" i="4"/>
  <c r="R47" i="4" s="1"/>
  <c r="V46" i="4"/>
  <c r="W58" i="4"/>
  <c r="W49" i="4"/>
  <c r="X41" i="4"/>
  <c r="W61" i="4"/>
  <c r="Y53" i="4"/>
  <c r="V61" i="4"/>
  <c r="X53" i="4"/>
  <c r="V48" i="4"/>
  <c r="V50" i="4"/>
  <c r="Q40" i="4"/>
  <c r="R40" i="4" s="1"/>
  <c r="V62" i="3"/>
  <c r="W52" i="3"/>
  <c r="W47" i="3"/>
  <c r="X43" i="3"/>
  <c r="X41" i="3"/>
  <c r="W46" i="3"/>
  <c r="W60" i="3"/>
  <c r="S44" i="3"/>
  <c r="X42" i="3"/>
  <c r="S40" i="3"/>
  <c r="V60" i="3"/>
  <c r="S59" i="3"/>
  <c r="V58" i="4"/>
  <c r="W55" i="4"/>
  <c r="Y51" i="4"/>
  <c r="X48" i="4"/>
  <c r="Q42" i="4"/>
  <c r="S42" i="4" s="1"/>
  <c r="Q58" i="4"/>
  <c r="S58" i="4" s="1"/>
  <c r="X54" i="4"/>
  <c r="X44" i="4"/>
  <c r="Y58" i="4"/>
  <c r="Y55" i="4"/>
  <c r="X46" i="4"/>
  <c r="Y62" i="4"/>
  <c r="Q51" i="4"/>
  <c r="R51" i="4" s="1"/>
  <c r="W46" i="4"/>
  <c r="Y64" i="3"/>
  <c r="S63" i="3"/>
  <c r="Y57" i="3"/>
  <c r="R56" i="3"/>
  <c r="X49" i="3"/>
  <c r="W39" i="3"/>
  <c r="W49" i="3"/>
  <c r="Y49" i="3"/>
  <c r="Y62" i="3"/>
  <c r="S51" i="3"/>
  <c r="S43" i="3"/>
  <c r="S52" i="3"/>
  <c r="R49" i="3"/>
  <c r="R62" i="3"/>
  <c r="S47" i="3"/>
  <c r="Y62" i="1"/>
  <c r="W51" i="1"/>
  <c r="V48" i="1"/>
  <c r="Y48" i="1"/>
  <c r="V40" i="1"/>
  <c r="Y40" i="1"/>
  <c r="W62" i="1"/>
  <c r="Y54" i="1"/>
  <c r="W52" i="1"/>
  <c r="S47" i="1"/>
  <c r="Y46" i="1"/>
  <c r="W44" i="1"/>
  <c r="S39" i="1"/>
  <c r="X63" i="1"/>
  <c r="Y61" i="1"/>
  <c r="V54" i="1"/>
  <c r="V46" i="1"/>
  <c r="V41" i="1"/>
  <c r="V63" i="1"/>
  <c r="Y63" i="1"/>
  <c r="Y53" i="1"/>
  <c r="Y45" i="1"/>
  <c r="V62" i="1"/>
  <c r="V57" i="1"/>
  <c r="R57" i="1"/>
  <c r="V55" i="1"/>
  <c r="Y55" i="1"/>
  <c r="S52" i="1"/>
  <c r="W54" i="1"/>
  <c r="V52" i="1"/>
  <c r="R49" i="1"/>
  <c r="R41" i="1"/>
  <c r="V45" i="1"/>
  <c r="Y49" i="1"/>
  <c r="S62" i="1"/>
  <c r="X57" i="1"/>
  <c r="S54" i="1"/>
  <c r="X49" i="1"/>
  <c r="S46" i="1"/>
  <c r="X41" i="1"/>
  <c r="V61" i="1"/>
  <c r="V53" i="1"/>
  <c r="V60" i="1"/>
  <c r="Y57" i="1"/>
  <c r="V44" i="1"/>
  <c r="Y41" i="1"/>
  <c r="W49" i="1"/>
  <c r="S59" i="1"/>
  <c r="S51" i="1"/>
  <c r="X46" i="1"/>
  <c r="S43" i="1"/>
  <c r="X61" i="1"/>
  <c r="Y60" i="1"/>
  <c r="S58" i="1"/>
  <c r="X53" i="1"/>
  <c r="Y52" i="1"/>
  <c r="S50" i="1"/>
  <c r="X45" i="1"/>
  <c r="Y44" i="1"/>
  <c r="S42" i="1"/>
  <c r="S41" i="2"/>
  <c r="R41" i="2"/>
  <c r="W54" i="2"/>
  <c r="X64" i="2"/>
  <c r="X62" i="2"/>
  <c r="V54" i="2"/>
  <c r="Y53" i="2"/>
  <c r="Y44" i="2"/>
  <c r="W39" i="2"/>
  <c r="Y50" i="2"/>
  <c r="V57" i="2"/>
  <c r="W64" i="2"/>
  <c r="W62" i="2"/>
  <c r="Y55" i="2"/>
  <c r="S49" i="2"/>
  <c r="X47" i="2"/>
  <c r="X45" i="2"/>
  <c r="X40" i="2"/>
  <c r="V39" i="2"/>
  <c r="Y43" i="2"/>
  <c r="R58" i="2"/>
  <c r="X55" i="2"/>
  <c r="X53" i="2"/>
  <c r="Q50" i="2"/>
  <c r="W47" i="2"/>
  <c r="W45" i="2"/>
  <c r="Q43" i="2"/>
  <c r="R43" i="2" s="1"/>
  <c r="W40" i="2"/>
  <c r="Y60" i="2"/>
  <c r="Q57" i="2"/>
  <c r="V55" i="2"/>
  <c r="Y54" i="2"/>
  <c r="V53" i="2"/>
  <c r="Q51" i="2"/>
  <c r="R51" i="2" s="1"/>
  <c r="Q59" i="2"/>
  <c r="R59" i="2" s="1"/>
  <c r="X54" i="2"/>
  <c r="X50" i="2"/>
  <c r="R42" i="2"/>
  <c r="R55" i="2"/>
  <c r="S55" i="2"/>
  <c r="R52" i="2"/>
  <c r="S52" i="2"/>
  <c r="R48" i="2"/>
  <c r="S48" i="2"/>
  <c r="R44" i="2"/>
  <c r="S44" i="2"/>
  <c r="R61" i="2"/>
  <c r="S61" i="2"/>
  <c r="R46" i="2"/>
  <c r="S46" i="2"/>
  <c r="R53" i="2"/>
  <c r="S53" i="2"/>
  <c r="R60" i="2"/>
  <c r="S60" i="2"/>
  <c r="R54" i="2"/>
  <c r="S54" i="2"/>
  <c r="R39" i="2"/>
  <c r="S39" i="2"/>
  <c r="R47" i="2"/>
  <c r="S47" i="2"/>
  <c r="R45" i="2"/>
  <c r="S45" i="2"/>
  <c r="R40" i="2"/>
  <c r="S40" i="2"/>
  <c r="X43" i="2"/>
  <c r="W43" i="2"/>
  <c r="Q64" i="2"/>
  <c r="S62" i="2"/>
  <c r="V59" i="2"/>
  <c r="W58" i="2"/>
  <c r="Y56" i="2"/>
  <c r="Q56" i="2"/>
  <c r="V51" i="2"/>
  <c r="W50" i="2"/>
  <c r="W42" i="2"/>
  <c r="X44" i="2"/>
  <c r="W60" i="2"/>
  <c r="W52" i="2"/>
  <c r="W59" i="2"/>
  <c r="W51" i="2"/>
  <c r="Q63" i="2"/>
  <c r="V58" i="2"/>
  <c r="V42" i="2"/>
  <c r="V60" i="2"/>
  <c r="V52" i="2"/>
  <c r="X60" i="2"/>
  <c r="V44" i="2"/>
  <c r="S59" i="2"/>
  <c r="S43" i="2"/>
  <c r="W44" i="2"/>
  <c r="W55" i="3"/>
  <c r="R60" i="3"/>
  <c r="V57" i="3"/>
  <c r="Y54" i="3"/>
  <c r="V47" i="3"/>
  <c r="V40" i="3"/>
  <c r="Y63" i="3"/>
  <c r="V58" i="3"/>
  <c r="R57" i="3"/>
  <c r="Y50" i="3"/>
  <c r="Y42" i="3"/>
  <c r="V41" i="3"/>
  <c r="Y41" i="3"/>
  <c r="S39" i="3"/>
  <c r="W63" i="3"/>
  <c r="W50" i="3"/>
  <c r="Y47" i="3"/>
  <c r="W42" i="3"/>
  <c r="S55" i="3"/>
  <c r="R41" i="3"/>
  <c r="X58" i="3"/>
  <c r="Y56" i="3"/>
  <c r="S54" i="3"/>
  <c r="Y48" i="3"/>
  <c r="S46" i="3"/>
  <c r="Y40" i="3"/>
  <c r="V52" i="3"/>
  <c r="X64" i="3"/>
  <c r="S61" i="3"/>
  <c r="X56" i="3"/>
  <c r="S53" i="3"/>
  <c r="X48" i="3"/>
  <c r="S45" i="3"/>
  <c r="X40" i="3"/>
  <c r="V44" i="3"/>
  <c r="W64" i="3"/>
  <c r="W56" i="3"/>
  <c r="W48" i="3"/>
  <c r="Y61" i="3"/>
  <c r="Y53" i="3"/>
  <c r="V61" i="3"/>
  <c r="V53" i="3"/>
  <c r="X61" i="3"/>
  <c r="Y60" i="3"/>
  <c r="S58" i="3"/>
  <c r="X53" i="3"/>
  <c r="Y52" i="3"/>
  <c r="S50" i="3"/>
  <c r="X45" i="3"/>
  <c r="S42" i="3"/>
  <c r="Y45" i="3"/>
  <c r="Y64" i="4"/>
  <c r="Y60" i="4"/>
  <c r="Y57" i="4"/>
  <c r="X56" i="4"/>
  <c r="X49" i="4"/>
  <c r="Y47" i="4"/>
  <c r="Q45" i="4"/>
  <c r="X42" i="4"/>
  <c r="X39" i="4"/>
  <c r="W42" i="4"/>
  <c r="W64" i="4"/>
  <c r="Y63" i="4"/>
  <c r="V62" i="4"/>
  <c r="X57" i="4"/>
  <c r="V56" i="4"/>
  <c r="V54" i="4"/>
  <c r="W47" i="4"/>
  <c r="X45" i="4"/>
  <c r="Y45" i="4"/>
  <c r="Y41" i="4"/>
  <c r="X40" i="4"/>
  <c r="V39" i="4"/>
  <c r="X47" i="4"/>
  <c r="Y40" i="4"/>
  <c r="V64" i="4"/>
  <c r="Q61" i="4"/>
  <c r="W57" i="4"/>
  <c r="W45" i="4"/>
  <c r="X64" i="4"/>
  <c r="X62" i="4"/>
  <c r="V57" i="4"/>
  <c r="Q62" i="4"/>
  <c r="R62" i="4" s="1"/>
  <c r="Y61" i="4"/>
  <c r="Y52" i="4"/>
  <c r="Y49" i="4"/>
  <c r="R55" i="4"/>
  <c r="S55" i="4"/>
  <c r="R46" i="4"/>
  <c r="S46" i="4"/>
  <c r="R52" i="4"/>
  <c r="S52" i="4"/>
  <c r="R44" i="4"/>
  <c r="S44" i="4"/>
  <c r="S56" i="4"/>
  <c r="R56" i="4"/>
  <c r="R39" i="4"/>
  <c r="S39" i="4"/>
  <c r="S64" i="4"/>
  <c r="R64" i="4"/>
  <c r="R60" i="4"/>
  <c r="S60" i="4"/>
  <c r="R57" i="4"/>
  <c r="S57" i="4"/>
  <c r="X43" i="4"/>
  <c r="V60" i="4"/>
  <c r="W59" i="4"/>
  <c r="V52" i="4"/>
  <c r="W51" i="4"/>
  <c r="Q49" i="4"/>
  <c r="S47" i="4"/>
  <c r="V44" i="4"/>
  <c r="W43" i="4"/>
  <c r="Q41" i="4"/>
  <c r="X60" i="4"/>
  <c r="W52" i="4"/>
  <c r="W44" i="4"/>
  <c r="V59" i="4"/>
  <c r="V51" i="4"/>
  <c r="Y48" i="4"/>
  <c r="Q48" i="4"/>
  <c r="X52" i="4"/>
  <c r="Q63" i="4"/>
  <c r="S53" i="4"/>
  <c r="W41" i="4"/>
  <c r="W60" i="4"/>
  <c r="Y54" i="4"/>
  <c r="Q54" i="4"/>
  <c r="W40" i="4"/>
  <c r="W63" i="4"/>
  <c r="S59" i="4"/>
  <c r="S43" i="4"/>
  <c r="GX3" i="94"/>
  <c r="GW3" i="94"/>
  <c r="GS3" i="94"/>
  <c r="GT3" i="94"/>
  <c r="BK2" i="94"/>
  <c r="GR3" i="94"/>
  <c r="GY3" i="94"/>
  <c r="GI2" i="94"/>
  <c r="FY2" i="94"/>
  <c r="R2" i="94"/>
  <c r="GU3" i="94"/>
  <c r="FZ2" i="94"/>
  <c r="GA2" i="94"/>
  <c r="GJ2" i="94"/>
  <c r="S40" i="4" l="1"/>
  <c r="S51" i="4"/>
  <c r="R58" i="4"/>
  <c r="R42" i="4"/>
  <c r="S50" i="2"/>
  <c r="R50" i="2"/>
  <c r="S51" i="2"/>
  <c r="R57" i="2"/>
  <c r="S57" i="2"/>
  <c r="S64" i="2"/>
  <c r="R64" i="2"/>
  <c r="S63" i="2"/>
  <c r="R63" i="2"/>
  <c r="S56" i="2"/>
  <c r="R56" i="2"/>
  <c r="R45" i="4"/>
  <c r="S45" i="4"/>
  <c r="S62" i="4"/>
  <c r="S61" i="4"/>
  <c r="R61" i="4"/>
  <c r="R63" i="4"/>
  <c r="S63" i="4"/>
  <c r="R41" i="4"/>
  <c r="S41" i="4"/>
  <c r="S48" i="4"/>
  <c r="R48" i="4"/>
  <c r="R54" i="4"/>
  <c r="S54" i="4"/>
  <c r="R49" i="4"/>
  <c r="S49" i="4"/>
  <c r="H127" i="17" l="1"/>
  <c r="I127" i="17"/>
  <c r="H128" i="17"/>
  <c r="L128" i="17" s="1"/>
  <c r="I128" i="17"/>
  <c r="H129" i="17"/>
  <c r="N129" i="17" s="1"/>
  <c r="V129" i="17" s="1"/>
  <c r="I129" i="17"/>
  <c r="H130" i="17"/>
  <c r="P130" i="17" s="1"/>
  <c r="I130" i="17"/>
  <c r="H131" i="17"/>
  <c r="P131" i="17" s="1"/>
  <c r="I131" i="17"/>
  <c r="H132" i="17"/>
  <c r="L132" i="17" s="1"/>
  <c r="U132" i="17" s="1"/>
  <c r="I132" i="17"/>
  <c r="P132" i="17"/>
  <c r="W132" i="17" s="1"/>
  <c r="H133" i="17"/>
  <c r="I133" i="17"/>
  <c r="H134" i="17"/>
  <c r="L134" i="17" s="1"/>
  <c r="I134" i="17"/>
  <c r="H135" i="17"/>
  <c r="N135" i="17" s="1"/>
  <c r="V135" i="17" s="1"/>
  <c r="I135" i="17"/>
  <c r="H136" i="17"/>
  <c r="L136" i="17" s="1"/>
  <c r="I136" i="17"/>
  <c r="H137" i="17"/>
  <c r="N137" i="17" s="1"/>
  <c r="V137" i="17" s="1"/>
  <c r="I137" i="17"/>
  <c r="R137" i="17"/>
  <c r="X137" i="17" s="1"/>
  <c r="H138" i="17"/>
  <c r="P138" i="17" s="1"/>
  <c r="I138" i="17"/>
  <c r="H139" i="17"/>
  <c r="P139" i="17" s="1"/>
  <c r="I139" i="17"/>
  <c r="H140" i="17"/>
  <c r="L140" i="17" s="1"/>
  <c r="U140" i="17" s="1"/>
  <c r="I140" i="17"/>
  <c r="H141" i="17"/>
  <c r="L141" i="17" s="1"/>
  <c r="I141" i="17"/>
  <c r="R141" i="17"/>
  <c r="X141" i="17" s="1"/>
  <c r="H142" i="17"/>
  <c r="I142" i="17"/>
  <c r="H143" i="17"/>
  <c r="R143" i="17" s="1"/>
  <c r="X143" i="17" s="1"/>
  <c r="I143" i="17"/>
  <c r="H144" i="17"/>
  <c r="R144" i="17" s="1"/>
  <c r="X144" i="17" s="1"/>
  <c r="I144" i="17"/>
  <c r="N144" i="17"/>
  <c r="V144" i="17" s="1"/>
  <c r="P144" i="17"/>
  <c r="H145" i="17"/>
  <c r="N145" i="17" s="1"/>
  <c r="V145" i="17" s="1"/>
  <c r="I145" i="17"/>
  <c r="H146" i="17"/>
  <c r="P146" i="17" s="1"/>
  <c r="I146" i="17"/>
  <c r="H147" i="17"/>
  <c r="P147" i="17" s="1"/>
  <c r="I147" i="17"/>
  <c r="H148" i="17"/>
  <c r="L148" i="17" s="1"/>
  <c r="U148" i="17" s="1"/>
  <c r="I148" i="17"/>
  <c r="H149" i="17"/>
  <c r="P149" i="17" s="1"/>
  <c r="I149" i="17"/>
  <c r="H150" i="17"/>
  <c r="L150" i="17" s="1"/>
  <c r="I150" i="17"/>
  <c r="H151" i="17"/>
  <c r="I151" i="17"/>
  <c r="H152" i="17"/>
  <c r="N152" i="17" s="1"/>
  <c r="I152" i="17"/>
  <c r="H153" i="17"/>
  <c r="N153" i="17" s="1"/>
  <c r="V153" i="17" s="1"/>
  <c r="I153" i="17"/>
  <c r="L153" i="17"/>
  <c r="H154" i="17"/>
  <c r="P154" i="17" s="1"/>
  <c r="I154" i="17"/>
  <c r="H155" i="17"/>
  <c r="I155" i="17"/>
  <c r="H156" i="17"/>
  <c r="P156" i="17" s="1"/>
  <c r="I156" i="17"/>
  <c r="H157" i="17"/>
  <c r="L157" i="17" s="1"/>
  <c r="I157" i="17"/>
  <c r="H36" i="17"/>
  <c r="L36" i="17" s="1"/>
  <c r="I36" i="17"/>
  <c r="H37" i="17"/>
  <c r="N37" i="17" s="1"/>
  <c r="V37" i="17" s="1"/>
  <c r="I37" i="17"/>
  <c r="H38" i="17"/>
  <c r="I38" i="17"/>
  <c r="H39" i="17"/>
  <c r="N39" i="17" s="1"/>
  <c r="V39" i="17" s="1"/>
  <c r="I39" i="17"/>
  <c r="H40" i="17"/>
  <c r="L40" i="17" s="1"/>
  <c r="I40" i="17"/>
  <c r="H41" i="17"/>
  <c r="P41" i="17" s="1"/>
  <c r="I41" i="17"/>
  <c r="H42" i="17"/>
  <c r="I42" i="17"/>
  <c r="H43" i="17"/>
  <c r="P43" i="17" s="1"/>
  <c r="W43" i="17" s="1"/>
  <c r="I43" i="17"/>
  <c r="H44" i="17"/>
  <c r="L44" i="17" s="1"/>
  <c r="U44" i="17" s="1"/>
  <c r="I44" i="17"/>
  <c r="H45" i="17"/>
  <c r="N45" i="17" s="1"/>
  <c r="V45" i="17" s="1"/>
  <c r="I45" i="17"/>
  <c r="H46" i="17"/>
  <c r="N46" i="17" s="1"/>
  <c r="V46" i="17" s="1"/>
  <c r="I46" i="17"/>
  <c r="H47" i="17"/>
  <c r="P47" i="17" s="1"/>
  <c r="I47" i="17"/>
  <c r="H48" i="17"/>
  <c r="L48" i="17" s="1"/>
  <c r="I48" i="17"/>
  <c r="H49" i="17"/>
  <c r="N49" i="17" s="1"/>
  <c r="V49" i="17" s="1"/>
  <c r="I49" i="17"/>
  <c r="H50" i="17"/>
  <c r="I50" i="17"/>
  <c r="H51" i="17"/>
  <c r="I51" i="17"/>
  <c r="H52" i="17"/>
  <c r="L52" i="17" s="1"/>
  <c r="I52" i="17"/>
  <c r="H53" i="17"/>
  <c r="N53" i="17" s="1"/>
  <c r="V53" i="17" s="1"/>
  <c r="I53" i="17"/>
  <c r="H54" i="17"/>
  <c r="L54" i="17" s="1"/>
  <c r="U54" i="17" s="1"/>
  <c r="I54" i="17"/>
  <c r="H55" i="17"/>
  <c r="P55" i="17" s="1"/>
  <c r="W55" i="17" s="1"/>
  <c r="I55" i="17"/>
  <c r="H56" i="17"/>
  <c r="L56" i="17" s="1"/>
  <c r="U56" i="17" s="1"/>
  <c r="I56" i="17"/>
  <c r="H57" i="17"/>
  <c r="N57" i="17" s="1"/>
  <c r="V57" i="17" s="1"/>
  <c r="I57" i="17"/>
  <c r="H58" i="17"/>
  <c r="L58" i="17" s="1"/>
  <c r="U58" i="17" s="1"/>
  <c r="I58" i="17"/>
  <c r="H59" i="17"/>
  <c r="P59" i="17" s="1"/>
  <c r="W59" i="17" s="1"/>
  <c r="I59" i="17"/>
  <c r="H60" i="17"/>
  <c r="L60" i="17" s="1"/>
  <c r="I60" i="17"/>
  <c r="H61" i="17"/>
  <c r="N61" i="17" s="1"/>
  <c r="V61" i="17" s="1"/>
  <c r="I61" i="17"/>
  <c r="H62" i="17"/>
  <c r="P62" i="17" s="1"/>
  <c r="I62" i="17"/>
  <c r="H63" i="17"/>
  <c r="P63" i="17" s="1"/>
  <c r="I63" i="17"/>
  <c r="H64" i="17"/>
  <c r="L64" i="17" s="1"/>
  <c r="I64" i="17"/>
  <c r="H65" i="17"/>
  <c r="N65" i="17" s="1"/>
  <c r="V65" i="17" s="1"/>
  <c r="I65" i="17"/>
  <c r="H66" i="17"/>
  <c r="P66" i="17" s="1"/>
  <c r="I66" i="17"/>
  <c r="C2" i="17"/>
  <c r="C1" i="17"/>
  <c r="G10" i="11"/>
  <c r="H8" i="11"/>
  <c r="H7" i="11"/>
  <c r="H6" i="11"/>
  <c r="G9" i="11"/>
  <c r="G8" i="11"/>
  <c r="G7" i="11"/>
  <c r="G6" i="11"/>
  <c r="F12" i="14"/>
  <c r="D20" i="14"/>
  <c r="M18" i="8"/>
  <c r="L18" i="8"/>
  <c r="B12" i="14" s="1"/>
  <c r="F5" i="14"/>
  <c r="M9" i="8"/>
  <c r="M11" i="8"/>
  <c r="L9" i="8"/>
  <c r="B5" i="14" s="1"/>
  <c r="B4" i="13"/>
  <c r="B11" i="13"/>
  <c r="D38" i="13"/>
  <c r="C38" i="13"/>
  <c r="B38" i="13"/>
  <c r="J49" i="10"/>
  <c r="D38" i="12"/>
  <c r="C38" i="12"/>
  <c r="B38" i="12"/>
  <c r="B11" i="12"/>
  <c r="J18" i="8"/>
  <c r="I18" i="8"/>
  <c r="J9" i="8"/>
  <c r="I9" i="8"/>
  <c r="B4" i="12"/>
  <c r="C57" i="8"/>
  <c r="C20" i="8"/>
  <c r="J57" i="8"/>
  <c r="C61" i="8"/>
  <c r="F57" i="8"/>
  <c r="E57" i="8"/>
  <c r="F9" i="8"/>
  <c r="C9" i="8"/>
  <c r="D9" i="8"/>
  <c r="E9" i="8"/>
  <c r="L137" i="17" l="1"/>
  <c r="L129" i="17"/>
  <c r="J127" i="17"/>
  <c r="J133" i="17"/>
  <c r="R129" i="17"/>
  <c r="X129" i="17" s="1"/>
  <c r="R152" i="17"/>
  <c r="X152" i="17" s="1"/>
  <c r="J155" i="17"/>
  <c r="P152" i="17"/>
  <c r="L152" i="17"/>
  <c r="S152" i="17" s="1"/>
  <c r="R149" i="17"/>
  <c r="X149" i="17" s="1"/>
  <c r="L146" i="17"/>
  <c r="U146" i="17" s="1"/>
  <c r="R140" i="17"/>
  <c r="X140" i="17" s="1"/>
  <c r="J152" i="17"/>
  <c r="N149" i="17"/>
  <c r="V149" i="17" s="1"/>
  <c r="P140" i="17"/>
  <c r="W140" i="17" s="1"/>
  <c r="R146" i="17"/>
  <c r="X146" i="17" s="1"/>
  <c r="R132" i="17"/>
  <c r="X132" i="17" s="1"/>
  <c r="R133" i="17"/>
  <c r="X133" i="17" s="1"/>
  <c r="R154" i="17"/>
  <c r="X154" i="17" s="1"/>
  <c r="J151" i="17"/>
  <c r="R148" i="17"/>
  <c r="X148" i="17" s="1"/>
  <c r="N141" i="17"/>
  <c r="V141" i="17" s="1"/>
  <c r="P133" i="17"/>
  <c r="R130" i="17"/>
  <c r="X130" i="17" s="1"/>
  <c r="J157" i="17"/>
  <c r="N154" i="17"/>
  <c r="V154" i="17" s="1"/>
  <c r="N133" i="17"/>
  <c r="V133" i="17" s="1"/>
  <c r="L130" i="17"/>
  <c r="U130" i="17" s="1"/>
  <c r="L154" i="17"/>
  <c r="R145" i="17"/>
  <c r="X145" i="17" s="1"/>
  <c r="N143" i="17"/>
  <c r="V143" i="17" s="1"/>
  <c r="L133" i="17"/>
  <c r="U133" i="17" s="1"/>
  <c r="J130" i="17"/>
  <c r="L145" i="17"/>
  <c r="U145" i="17" s="1"/>
  <c r="W156" i="17"/>
  <c r="V152" i="17"/>
  <c r="N157" i="17"/>
  <c r="V157" i="17" s="1"/>
  <c r="L156" i="17"/>
  <c r="U156" i="17" s="1"/>
  <c r="J128" i="17"/>
  <c r="L149" i="17"/>
  <c r="P148" i="17"/>
  <c r="T148" i="17" s="1"/>
  <c r="L144" i="17"/>
  <c r="J141" i="17"/>
  <c r="R138" i="17"/>
  <c r="X138" i="17" s="1"/>
  <c r="R135" i="17"/>
  <c r="X135" i="17" s="1"/>
  <c r="J149" i="17"/>
  <c r="J144" i="17"/>
  <c r="N138" i="17"/>
  <c r="V138" i="17" s="1"/>
  <c r="R127" i="17"/>
  <c r="X127" i="17" s="1"/>
  <c r="R153" i="17"/>
  <c r="X153" i="17" s="1"/>
  <c r="N146" i="17"/>
  <c r="V146" i="17" s="1"/>
  <c r="L138" i="17"/>
  <c r="U138" i="17" s="1"/>
  <c r="P136" i="17"/>
  <c r="W136" i="17" s="1"/>
  <c r="J132" i="17"/>
  <c r="N130" i="17"/>
  <c r="V130" i="17" s="1"/>
  <c r="N127" i="17"/>
  <c r="V127" i="17" s="1"/>
  <c r="R156" i="17"/>
  <c r="X156" i="17" s="1"/>
  <c r="R151" i="17"/>
  <c r="X151" i="17" s="1"/>
  <c r="N136" i="17"/>
  <c r="V136" i="17" s="1"/>
  <c r="P128" i="17"/>
  <c r="W128" i="17" s="1"/>
  <c r="R157" i="17"/>
  <c r="X157" i="17" s="1"/>
  <c r="N151" i="17"/>
  <c r="V151" i="17" s="1"/>
  <c r="J136" i="17"/>
  <c r="N128" i="17"/>
  <c r="V128" i="17" s="1"/>
  <c r="W149" i="17"/>
  <c r="J148" i="17"/>
  <c r="W144" i="17"/>
  <c r="Z144" i="17"/>
  <c r="T144" i="17"/>
  <c r="J142" i="17"/>
  <c r="N142" i="17"/>
  <c r="V142" i="17" s="1"/>
  <c r="P142" i="17"/>
  <c r="R142" i="17"/>
  <c r="X142" i="17" s="1"/>
  <c r="U141" i="17"/>
  <c r="J140" i="17"/>
  <c r="J135" i="17"/>
  <c r="R155" i="17"/>
  <c r="X155" i="17" s="1"/>
  <c r="L155" i="17"/>
  <c r="N155" i="17"/>
  <c r="V155" i="17" s="1"/>
  <c r="U128" i="17"/>
  <c r="W147" i="17"/>
  <c r="J143" i="17"/>
  <c r="W139" i="17"/>
  <c r="U134" i="17"/>
  <c r="U157" i="17"/>
  <c r="U150" i="17"/>
  <c r="W131" i="17"/>
  <c r="W154" i="17"/>
  <c r="J156" i="17"/>
  <c r="Y129" i="17"/>
  <c r="S129" i="17"/>
  <c r="U129" i="17"/>
  <c r="Y153" i="17"/>
  <c r="S153" i="17"/>
  <c r="U153" i="17"/>
  <c r="R147" i="17"/>
  <c r="Z147" i="17" s="1"/>
  <c r="J147" i="17"/>
  <c r="L147" i="17"/>
  <c r="N147" i="17"/>
  <c r="V147" i="17" s="1"/>
  <c r="Z146" i="17"/>
  <c r="T146" i="17"/>
  <c r="W146" i="17"/>
  <c r="R139" i="17"/>
  <c r="Z139" i="17" s="1"/>
  <c r="J139" i="17"/>
  <c r="L139" i="17"/>
  <c r="N139" i="17"/>
  <c r="V139" i="17" s="1"/>
  <c r="W138" i="17"/>
  <c r="J134" i="17"/>
  <c r="N134" i="17"/>
  <c r="V134" i="17" s="1"/>
  <c r="P134" i="17"/>
  <c r="R134" i="17"/>
  <c r="X134" i="17" s="1"/>
  <c r="Y137" i="17"/>
  <c r="S137" i="17"/>
  <c r="U137" i="17"/>
  <c r="U136" i="17"/>
  <c r="P155" i="17"/>
  <c r="W152" i="17"/>
  <c r="Z152" i="17"/>
  <c r="T152" i="17"/>
  <c r="J150" i="17"/>
  <c r="N150" i="17"/>
  <c r="V150" i="17" s="1"/>
  <c r="P150" i="17"/>
  <c r="R150" i="17"/>
  <c r="X150" i="17" s="1"/>
  <c r="L142" i="17"/>
  <c r="R131" i="17"/>
  <c r="X131" i="17" s="1"/>
  <c r="J131" i="17"/>
  <c r="L131" i="17"/>
  <c r="N131" i="17"/>
  <c r="V131" i="17" s="1"/>
  <c r="Z130" i="17"/>
  <c r="T130" i="17"/>
  <c r="W130" i="17"/>
  <c r="J153" i="17"/>
  <c r="J145" i="17"/>
  <c r="J137" i="17"/>
  <c r="J129" i="17"/>
  <c r="P157" i="17"/>
  <c r="N156" i="17"/>
  <c r="V156" i="17" s="1"/>
  <c r="J154" i="17"/>
  <c r="N148" i="17"/>
  <c r="V148" i="17" s="1"/>
  <c r="J146" i="17"/>
  <c r="P141" i="17"/>
  <c r="N140" i="17"/>
  <c r="V140" i="17" s="1"/>
  <c r="J138" i="17"/>
  <c r="N132" i="17"/>
  <c r="V132" i="17" s="1"/>
  <c r="P151" i="17"/>
  <c r="P143" i="17"/>
  <c r="R136" i="17"/>
  <c r="X136" i="17" s="1"/>
  <c r="P135" i="17"/>
  <c r="W133" i="17"/>
  <c r="R128" i="17"/>
  <c r="X128" i="17" s="1"/>
  <c r="P127" i="17"/>
  <c r="P153" i="17"/>
  <c r="L151" i="17"/>
  <c r="P145" i="17"/>
  <c r="L143" i="17"/>
  <c r="P137" i="17"/>
  <c r="L135" i="17"/>
  <c r="P129" i="17"/>
  <c r="L127" i="17"/>
  <c r="P49" i="17"/>
  <c r="W49" i="17" s="1"/>
  <c r="N59" i="17"/>
  <c r="V59" i="17" s="1"/>
  <c r="R48" i="17"/>
  <c r="X48" i="17" s="1"/>
  <c r="N48" i="17"/>
  <c r="V48" i="17" s="1"/>
  <c r="N41" i="17"/>
  <c r="V41" i="17" s="1"/>
  <c r="L41" i="17"/>
  <c r="U41" i="17" s="1"/>
  <c r="J65" i="17"/>
  <c r="J48" i="17"/>
  <c r="P37" i="17"/>
  <c r="J52" i="17"/>
  <c r="P48" i="17"/>
  <c r="W48" i="17" s="1"/>
  <c r="Z48" i="17" s="1"/>
  <c r="J43" i="17"/>
  <c r="P44" i="17"/>
  <c r="W44" i="17" s="1"/>
  <c r="J42" i="17"/>
  <c r="R45" i="17"/>
  <c r="X45" i="17" s="1"/>
  <c r="R52" i="17"/>
  <c r="X52" i="17" s="1"/>
  <c r="L49" i="17"/>
  <c r="U49" i="17" s="1"/>
  <c r="Y49" i="17" s="1"/>
  <c r="P45" i="17"/>
  <c r="W45" i="17" s="1"/>
  <c r="N55" i="17"/>
  <c r="V55" i="17" s="1"/>
  <c r="J45" i="17"/>
  <c r="N42" i="17"/>
  <c r="V42" i="17" s="1"/>
  <c r="W41" i="17"/>
  <c r="J44" i="17"/>
  <c r="L42" i="17"/>
  <c r="U42" i="17" s="1"/>
  <c r="L37" i="17"/>
  <c r="U37" i="17" s="1"/>
  <c r="Y37" i="17" s="1"/>
  <c r="N64" i="17"/>
  <c r="V64" i="17" s="1"/>
  <c r="W62" i="17"/>
  <c r="P52" i="17"/>
  <c r="W52" i="17" s="1"/>
  <c r="R49" i="17"/>
  <c r="X49" i="17" s="1"/>
  <c r="L46" i="17"/>
  <c r="U46" i="17" s="1"/>
  <c r="Y46" i="17" s="1"/>
  <c r="L45" i="17"/>
  <c r="U45" i="17" s="1"/>
  <c r="Y45" i="17" s="1"/>
  <c r="J41" i="17"/>
  <c r="J37" i="17"/>
  <c r="R53" i="17"/>
  <c r="X53" i="17" s="1"/>
  <c r="R61" i="17"/>
  <c r="X61" i="17" s="1"/>
  <c r="R56" i="17"/>
  <c r="X56" i="17" s="1"/>
  <c r="R65" i="17"/>
  <c r="X65" i="17" s="1"/>
  <c r="N63" i="17"/>
  <c r="V63" i="17" s="1"/>
  <c r="N62" i="17"/>
  <c r="V62" i="17" s="1"/>
  <c r="P61" i="17"/>
  <c r="W61" i="17" s="1"/>
  <c r="P60" i="17"/>
  <c r="W60" i="17" s="1"/>
  <c r="P57" i="17"/>
  <c r="P56" i="17"/>
  <c r="W56" i="17" s="1"/>
  <c r="L53" i="17"/>
  <c r="U53" i="17" s="1"/>
  <c r="Y53" i="17" s="1"/>
  <c r="J49" i="17"/>
  <c r="N43" i="17"/>
  <c r="V43" i="17" s="1"/>
  <c r="R40" i="17"/>
  <c r="X40" i="17" s="1"/>
  <c r="R36" i="17"/>
  <c r="X36" i="17" s="1"/>
  <c r="R62" i="17"/>
  <c r="X62" i="17" s="1"/>
  <c r="R60" i="17"/>
  <c r="X60" i="17" s="1"/>
  <c r="R57" i="17"/>
  <c r="X57" i="17" s="1"/>
  <c r="P53" i="17"/>
  <c r="W53" i="17" s="1"/>
  <c r="P65" i="17"/>
  <c r="L63" i="17"/>
  <c r="U63" i="17" s="1"/>
  <c r="J62" i="17"/>
  <c r="L61" i="17"/>
  <c r="N60" i="17"/>
  <c r="V60" i="17" s="1"/>
  <c r="N58" i="17"/>
  <c r="V58" i="17" s="1"/>
  <c r="Y58" i="17" s="1"/>
  <c r="L57" i="17"/>
  <c r="U57" i="17" s="1"/>
  <c r="Y57" i="17" s="1"/>
  <c r="N56" i="17"/>
  <c r="V56" i="17" s="1"/>
  <c r="Y56" i="17" s="1"/>
  <c r="N54" i="17"/>
  <c r="V54" i="17" s="1"/>
  <c r="Y54" i="17" s="1"/>
  <c r="J53" i="17"/>
  <c r="R41" i="17"/>
  <c r="X41" i="17" s="1"/>
  <c r="P40" i="17"/>
  <c r="W40" i="17" s="1"/>
  <c r="W37" i="17"/>
  <c r="P36" i="17"/>
  <c r="W36" i="17" s="1"/>
  <c r="U60" i="17"/>
  <c r="L66" i="17"/>
  <c r="U66" i="17" s="1"/>
  <c r="L65" i="17"/>
  <c r="J61" i="17"/>
  <c r="J60" i="17"/>
  <c r="J57" i="17"/>
  <c r="J56" i="17"/>
  <c r="N47" i="17"/>
  <c r="V47" i="17" s="1"/>
  <c r="R44" i="17"/>
  <c r="X44" i="17" s="1"/>
  <c r="J40" i="17"/>
  <c r="R37" i="17"/>
  <c r="X37" i="17" s="1"/>
  <c r="J36" i="17"/>
  <c r="W63" i="17"/>
  <c r="W47" i="17"/>
  <c r="J66" i="17"/>
  <c r="J64" i="17"/>
  <c r="J51" i="17"/>
  <c r="L51" i="17"/>
  <c r="R51" i="17"/>
  <c r="X51" i="17" s="1"/>
  <c r="J50" i="17"/>
  <c r="P50" i="17"/>
  <c r="R50" i="17"/>
  <c r="X50" i="17" s="1"/>
  <c r="U36" i="17"/>
  <c r="W66" i="17"/>
  <c r="J59" i="17"/>
  <c r="L59" i="17"/>
  <c r="R59" i="17"/>
  <c r="J58" i="17"/>
  <c r="P58" i="17"/>
  <c r="R58" i="17"/>
  <c r="X58" i="17" s="1"/>
  <c r="U52" i="17"/>
  <c r="L38" i="17"/>
  <c r="N38" i="17"/>
  <c r="V38" i="17" s="1"/>
  <c r="P38" i="17"/>
  <c r="R38" i="17"/>
  <c r="X38" i="17" s="1"/>
  <c r="J38" i="17"/>
  <c r="R47" i="17"/>
  <c r="X47" i="17" s="1"/>
  <c r="J47" i="17"/>
  <c r="L47" i="17"/>
  <c r="P46" i="17"/>
  <c r="R46" i="17"/>
  <c r="X46" i="17" s="1"/>
  <c r="J46" i="17"/>
  <c r="U64" i="17"/>
  <c r="R63" i="17"/>
  <c r="X63" i="17" s="1"/>
  <c r="J63" i="17"/>
  <c r="R55" i="17"/>
  <c r="X55" i="17" s="1"/>
  <c r="Z55" i="17" s="1"/>
  <c r="J55" i="17"/>
  <c r="L55" i="17"/>
  <c r="P54" i="17"/>
  <c r="R54" i="17"/>
  <c r="X54" i="17" s="1"/>
  <c r="J54" i="17"/>
  <c r="P51" i="17"/>
  <c r="N50" i="17"/>
  <c r="V50" i="17" s="1"/>
  <c r="U40" i="17"/>
  <c r="R66" i="17"/>
  <c r="X66" i="17" s="1"/>
  <c r="R64" i="17"/>
  <c r="X64" i="17" s="1"/>
  <c r="N66" i="17"/>
  <c r="V66" i="17" s="1"/>
  <c r="P64" i="17"/>
  <c r="L62" i="17"/>
  <c r="N51" i="17"/>
  <c r="V51" i="17" s="1"/>
  <c r="L50" i="17"/>
  <c r="U48" i="17"/>
  <c r="R42" i="17"/>
  <c r="X42" i="17" s="1"/>
  <c r="N40" i="17"/>
  <c r="V40" i="17" s="1"/>
  <c r="L39" i="17"/>
  <c r="R43" i="17"/>
  <c r="P42" i="17"/>
  <c r="J39" i="17"/>
  <c r="N52" i="17"/>
  <c r="V52" i="17" s="1"/>
  <c r="N44" i="17"/>
  <c r="V44" i="17" s="1"/>
  <c r="Y44" i="17" s="1"/>
  <c r="L43" i="17"/>
  <c r="N36" i="17"/>
  <c r="V36" i="17" s="1"/>
  <c r="R39" i="17"/>
  <c r="X39" i="17" s="1"/>
  <c r="P39" i="17"/>
  <c r="U152" i="17" l="1"/>
  <c r="S145" i="17"/>
  <c r="Z133" i="17"/>
  <c r="T154" i="17"/>
  <c r="T132" i="17"/>
  <c r="Z154" i="17"/>
  <c r="T149" i="17"/>
  <c r="Y145" i="17"/>
  <c r="T131" i="17"/>
  <c r="Z140" i="17"/>
  <c r="T133" i="17"/>
  <c r="Y157" i="17"/>
  <c r="T140" i="17"/>
  <c r="Y152" i="17"/>
  <c r="S154" i="17"/>
  <c r="Z149" i="17"/>
  <c r="Z138" i="17"/>
  <c r="S157" i="17"/>
  <c r="Z132" i="17"/>
  <c r="Y133" i="17"/>
  <c r="Z128" i="17"/>
  <c r="S138" i="17"/>
  <c r="Y154" i="17"/>
  <c r="Y150" i="17"/>
  <c r="Y141" i="17"/>
  <c r="U154" i="17"/>
  <c r="Y128" i="17"/>
  <c r="S133" i="17"/>
  <c r="S136" i="17"/>
  <c r="S141" i="17"/>
  <c r="T156" i="17"/>
  <c r="Y140" i="17"/>
  <c r="Y136" i="17"/>
  <c r="Y146" i="17"/>
  <c r="Y130" i="17"/>
  <c r="U144" i="17"/>
  <c r="Y144" i="17"/>
  <c r="S144" i="17"/>
  <c r="S130" i="17"/>
  <c r="Z136" i="17"/>
  <c r="Z148" i="17"/>
  <c r="W148" i="17"/>
  <c r="T138" i="17"/>
  <c r="S134" i="17"/>
  <c r="S128" i="17"/>
  <c r="Y149" i="17"/>
  <c r="U149" i="17"/>
  <c r="S149" i="17"/>
  <c r="S140" i="17"/>
  <c r="S146" i="17"/>
  <c r="Z156" i="17"/>
  <c r="Y138" i="17"/>
  <c r="T137" i="17"/>
  <c r="Z137" i="17"/>
  <c r="W137" i="17"/>
  <c r="Y132" i="17"/>
  <c r="W135" i="17"/>
  <c r="Z135" i="17"/>
  <c r="T135" i="17"/>
  <c r="Z141" i="17"/>
  <c r="T141" i="17"/>
  <c r="W141" i="17"/>
  <c r="S155" i="17"/>
  <c r="U155" i="17"/>
  <c r="Y155" i="17"/>
  <c r="Z142" i="17"/>
  <c r="T142" i="17"/>
  <c r="W142" i="17"/>
  <c r="T145" i="17"/>
  <c r="Z145" i="17"/>
  <c r="W145" i="17"/>
  <c r="S131" i="17"/>
  <c r="U131" i="17"/>
  <c r="Y131" i="17"/>
  <c r="U142" i="17"/>
  <c r="Y142" i="17"/>
  <c r="S142" i="17"/>
  <c r="S148" i="17"/>
  <c r="T153" i="17"/>
  <c r="W153" i="17"/>
  <c r="Z153" i="17"/>
  <c r="W151" i="17"/>
  <c r="Z151" i="17"/>
  <c r="T151" i="17"/>
  <c r="Y148" i="17"/>
  <c r="S139" i="17"/>
  <c r="U139" i="17"/>
  <c r="Y139" i="17"/>
  <c r="S147" i="17"/>
  <c r="U147" i="17"/>
  <c r="Y147" i="17"/>
  <c r="Y134" i="17"/>
  <c r="Y156" i="17"/>
  <c r="Y135" i="17"/>
  <c r="S135" i="17"/>
  <c r="U135" i="17"/>
  <c r="Y151" i="17"/>
  <c r="S151" i="17"/>
  <c r="U151" i="17"/>
  <c r="U127" i="17"/>
  <c r="Y127" i="17"/>
  <c r="S127" i="17"/>
  <c r="W127" i="17"/>
  <c r="Z127" i="17"/>
  <c r="T127" i="17"/>
  <c r="T128" i="17"/>
  <c r="Z150" i="17"/>
  <c r="W150" i="17"/>
  <c r="T150" i="17"/>
  <c r="Z134" i="17"/>
  <c r="T134" i="17"/>
  <c r="W134" i="17"/>
  <c r="Z131" i="17"/>
  <c r="S156" i="17"/>
  <c r="Y143" i="17"/>
  <c r="S143" i="17"/>
  <c r="U143" i="17"/>
  <c r="W143" i="17"/>
  <c r="Z143" i="17"/>
  <c r="T143" i="17"/>
  <c r="Z155" i="17"/>
  <c r="W155" i="17"/>
  <c r="T155" i="17"/>
  <c r="T129" i="17"/>
  <c r="W129" i="17"/>
  <c r="Z129" i="17"/>
  <c r="T157" i="17"/>
  <c r="W157" i="17"/>
  <c r="Z157" i="17"/>
  <c r="T136" i="17"/>
  <c r="X139" i="17"/>
  <c r="T139" i="17"/>
  <c r="X147" i="17"/>
  <c r="T147" i="17"/>
  <c r="S150" i="17"/>
  <c r="S132" i="17"/>
  <c r="T65" i="17"/>
  <c r="Y41" i="17"/>
  <c r="Z56" i="17"/>
  <c r="S53" i="17"/>
  <c r="S41" i="17"/>
  <c r="Z49" i="17"/>
  <c r="T48" i="17"/>
  <c r="S58" i="17"/>
  <c r="Z45" i="17"/>
  <c r="T37" i="17"/>
  <c r="Z60" i="17"/>
  <c r="S64" i="17"/>
  <c r="T45" i="17"/>
  <c r="S48" i="17"/>
  <c r="Y48" i="17"/>
  <c r="S45" i="17"/>
  <c r="Z52" i="17"/>
  <c r="T53" i="17"/>
  <c r="Z53" i="17"/>
  <c r="T61" i="17"/>
  <c r="Z40" i="17"/>
  <c r="Y64" i="17"/>
  <c r="Y42" i="17"/>
  <c r="S57" i="17"/>
  <c r="Z37" i="17"/>
  <c r="S42" i="17"/>
  <c r="S49" i="17"/>
  <c r="S46" i="17"/>
  <c r="Y66" i="17"/>
  <c r="T62" i="17"/>
  <c r="Y40" i="17"/>
  <c r="T44" i="17"/>
  <c r="T56" i="17"/>
  <c r="Y63" i="17"/>
  <c r="T49" i="17"/>
  <c r="S54" i="17"/>
  <c r="T36" i="17"/>
  <c r="S37" i="17"/>
  <c r="Z44" i="17"/>
  <c r="W65" i="17"/>
  <c r="Z65" i="17" s="1"/>
  <c r="T60" i="17"/>
  <c r="Y52" i="17"/>
  <c r="T47" i="17"/>
  <c r="S56" i="17"/>
  <c r="S66" i="17"/>
  <c r="T52" i="17"/>
  <c r="U61" i="17"/>
  <c r="Y61" i="17" s="1"/>
  <c r="S61" i="17"/>
  <c r="S60" i="17"/>
  <c r="Z41" i="17"/>
  <c r="T40" i="17"/>
  <c r="Z63" i="17"/>
  <c r="Y60" i="17"/>
  <c r="T57" i="17"/>
  <c r="W57" i="17"/>
  <c r="Z57" i="17" s="1"/>
  <c r="Z62" i="17"/>
  <c r="S63" i="17"/>
  <c r="S65" i="17"/>
  <c r="U65" i="17"/>
  <c r="Y65" i="17" s="1"/>
  <c r="Z36" i="17"/>
  <c r="Z61" i="17"/>
  <c r="T41" i="17"/>
  <c r="T39" i="17"/>
  <c r="W39" i="17"/>
  <c r="Z39" i="17" s="1"/>
  <c r="T54" i="17"/>
  <c r="W54" i="17"/>
  <c r="Z54" i="17" s="1"/>
  <c r="Z66" i="17"/>
  <c r="W50" i="17"/>
  <c r="Z50" i="17" s="1"/>
  <c r="T50" i="17"/>
  <c r="T43" i="17"/>
  <c r="X43" i="17"/>
  <c r="Z43" i="17" s="1"/>
  <c r="S55" i="17"/>
  <c r="U55" i="17"/>
  <c r="Y55" i="17" s="1"/>
  <c r="S36" i="17"/>
  <c r="T42" i="17"/>
  <c r="W42" i="17"/>
  <c r="Z42" i="17" s="1"/>
  <c r="T46" i="17"/>
  <c r="W46" i="17"/>
  <c r="Z46" i="17" s="1"/>
  <c r="T58" i="17"/>
  <c r="W58" i="17"/>
  <c r="Z58" i="17" s="1"/>
  <c r="Y36" i="17"/>
  <c r="S43" i="17"/>
  <c r="U43" i="17"/>
  <c r="Y43" i="17" s="1"/>
  <c r="S39" i="17"/>
  <c r="U39" i="17"/>
  <c r="Y39" i="17" s="1"/>
  <c r="U50" i="17"/>
  <c r="Y50" i="17" s="1"/>
  <c r="S50" i="17"/>
  <c r="S40" i="17"/>
  <c r="S47" i="17"/>
  <c r="U47" i="17"/>
  <c r="Y47" i="17" s="1"/>
  <c r="S51" i="17"/>
  <c r="U51" i="17"/>
  <c r="Y51" i="17" s="1"/>
  <c r="U62" i="17"/>
  <c r="Y62" i="17" s="1"/>
  <c r="S62" i="17"/>
  <c r="W51" i="17"/>
  <c r="Z51" i="17" s="1"/>
  <c r="T51" i="17"/>
  <c r="W38" i="17"/>
  <c r="Z38" i="17" s="1"/>
  <c r="T38" i="17"/>
  <c r="S59" i="17"/>
  <c r="U59" i="17"/>
  <c r="Y59" i="17" s="1"/>
  <c r="S52" i="17"/>
  <c r="Z47" i="17"/>
  <c r="S44" i="17"/>
  <c r="W64" i="17"/>
  <c r="Z64" i="17" s="1"/>
  <c r="T64" i="17"/>
  <c r="T55" i="17"/>
  <c r="T66" i="17"/>
  <c r="T59" i="17"/>
  <c r="X59" i="17"/>
  <c r="Z59" i="17" s="1"/>
  <c r="S38" i="17"/>
  <c r="U38" i="17"/>
  <c r="Y38" i="17" s="1"/>
  <c r="T63" i="17"/>
  <c r="E20" i="93" l="1"/>
  <c r="D20" i="93"/>
  <c r="C20" i="93"/>
  <c r="B20" i="93"/>
  <c r="D43" i="93"/>
  <c r="M42" i="93"/>
  <c r="M43" i="93" s="1"/>
  <c r="L42" i="93"/>
  <c r="L43" i="93" s="1"/>
  <c r="H42" i="93"/>
  <c r="E42" i="93"/>
  <c r="E43" i="93" s="1"/>
  <c r="D42" i="93"/>
  <c r="I42" i="93" s="1"/>
  <c r="I43" i="93" s="1"/>
  <c r="C42" i="93"/>
  <c r="C43" i="93" s="1"/>
  <c r="B42" i="93"/>
  <c r="B43" i="93" s="1"/>
  <c r="M40" i="93"/>
  <c r="L40" i="93"/>
  <c r="I40" i="93"/>
  <c r="H40" i="93"/>
  <c r="E40" i="93"/>
  <c r="D40" i="93"/>
  <c r="C40" i="93"/>
  <c r="B40" i="93"/>
  <c r="M39" i="93"/>
  <c r="L39" i="93"/>
  <c r="I39" i="93"/>
  <c r="E39" i="93"/>
  <c r="D39" i="93"/>
  <c r="C39" i="93"/>
  <c r="B39" i="93"/>
  <c r="H39" i="93" s="1"/>
  <c r="M38" i="93"/>
  <c r="L38" i="93"/>
  <c r="H38" i="93"/>
  <c r="E38" i="93"/>
  <c r="D38" i="93"/>
  <c r="I38" i="93" s="1"/>
  <c r="J38" i="93" s="1"/>
  <c r="C38" i="93"/>
  <c r="B38" i="93"/>
  <c r="M37" i="93"/>
  <c r="L37" i="93"/>
  <c r="I37" i="93"/>
  <c r="E37" i="93"/>
  <c r="D37" i="93"/>
  <c r="C37" i="93"/>
  <c r="B37" i="93"/>
  <c r="H37" i="93" s="1"/>
  <c r="M36" i="93"/>
  <c r="L36" i="93"/>
  <c r="I36" i="93"/>
  <c r="E36" i="93"/>
  <c r="D36" i="93"/>
  <c r="C36" i="93"/>
  <c r="B36" i="93"/>
  <c r="H36" i="93" s="1"/>
  <c r="J36" i="93" s="1"/>
  <c r="M35" i="93"/>
  <c r="L35" i="93"/>
  <c r="E35" i="93"/>
  <c r="D35" i="93"/>
  <c r="I35" i="93" s="1"/>
  <c r="C35" i="93"/>
  <c r="C30" i="93" s="1"/>
  <c r="C31" i="93" s="1"/>
  <c r="B35" i="93"/>
  <c r="H35" i="93" s="1"/>
  <c r="J35" i="93" s="1"/>
  <c r="M34" i="93"/>
  <c r="L34" i="93"/>
  <c r="E34" i="93"/>
  <c r="D34" i="93"/>
  <c r="D30" i="93" s="1"/>
  <c r="C34" i="93"/>
  <c r="B34" i="93"/>
  <c r="H34" i="93" s="1"/>
  <c r="M33" i="93"/>
  <c r="L33" i="93"/>
  <c r="H33" i="93"/>
  <c r="E33" i="93"/>
  <c r="E30" i="93" s="1"/>
  <c r="E31" i="93" s="1"/>
  <c r="D33" i="93"/>
  <c r="I33" i="93" s="1"/>
  <c r="C33" i="93"/>
  <c r="B33" i="93"/>
  <c r="M32" i="93"/>
  <c r="L32" i="93"/>
  <c r="I32" i="93"/>
  <c r="H32" i="93"/>
  <c r="J32" i="93" s="1"/>
  <c r="E32" i="93"/>
  <c r="D32" i="93"/>
  <c r="C32" i="93"/>
  <c r="B32" i="93"/>
  <c r="M30" i="93"/>
  <c r="M31" i="93" s="1"/>
  <c r="L30" i="93"/>
  <c r="L31" i="93" s="1"/>
  <c r="M29" i="93"/>
  <c r="L29" i="93"/>
  <c r="E29" i="93"/>
  <c r="D29" i="93"/>
  <c r="I29" i="93" s="1"/>
  <c r="C29" i="93"/>
  <c r="B29" i="93"/>
  <c r="H29" i="93" s="1"/>
  <c r="J29" i="93" s="1"/>
  <c r="A26" i="93"/>
  <c r="B3" i="93"/>
  <c r="B2" i="93"/>
  <c r="C3" i="63"/>
  <c r="C2" i="63"/>
  <c r="J40" i="93" l="1"/>
  <c r="J39" i="93"/>
  <c r="J37" i="93"/>
  <c r="D31" i="93"/>
  <c r="I30" i="93"/>
  <c r="I31" i="93" s="1"/>
  <c r="J42" i="93"/>
  <c r="J43" i="93" s="1"/>
  <c r="J33" i="93"/>
  <c r="B30" i="93"/>
  <c r="H43" i="93"/>
  <c r="I34" i="93"/>
  <c r="J34" i="93" s="1"/>
  <c r="H30" i="93" l="1"/>
  <c r="B31" i="93"/>
  <c r="J30" i="93" l="1"/>
  <c r="J31" i="93" s="1"/>
  <c r="H31" i="93"/>
  <c r="G13" i="48" l="1"/>
  <c r="G14" i="48"/>
  <c r="I13" i="48"/>
  <c r="I14" i="48"/>
  <c r="M13" i="48"/>
  <c r="M14" i="48"/>
  <c r="K13" i="48"/>
  <c r="K14" i="48"/>
  <c r="D14" i="48"/>
  <c r="E14" i="48" s="1"/>
  <c r="D13" i="48"/>
  <c r="E13" i="48" s="1"/>
  <c r="AH29" i="4"/>
  <c r="AH30" i="4"/>
  <c r="AL2" i="94" s="1"/>
  <c r="AH31" i="4"/>
  <c r="AH32" i="4"/>
  <c r="AH33" i="4"/>
  <c r="AH34" i="4"/>
  <c r="AH35" i="4"/>
  <c r="AH36" i="4"/>
  <c r="AH37" i="4"/>
  <c r="AH38" i="4"/>
  <c r="AC29" i="4"/>
  <c r="AC30" i="4"/>
  <c r="AN2" i="94" s="1"/>
  <c r="AC31" i="4"/>
  <c r="AC32" i="4"/>
  <c r="AC33" i="4"/>
  <c r="AC34" i="4"/>
  <c r="AC35" i="4"/>
  <c r="AC36" i="4"/>
  <c r="AC37" i="4"/>
  <c r="AC38" i="4"/>
  <c r="P29" i="4"/>
  <c r="V29" i="4" s="1"/>
  <c r="T29" i="4"/>
  <c r="U29" i="4"/>
  <c r="Z29" i="4"/>
  <c r="AA29" i="4"/>
  <c r="P30" i="4"/>
  <c r="Q30" i="4" s="1"/>
  <c r="T30" i="4"/>
  <c r="U30" i="4"/>
  <c r="Z30" i="4"/>
  <c r="AA30" i="4"/>
  <c r="P31" i="4"/>
  <c r="V31" i="4" s="1"/>
  <c r="T31" i="4"/>
  <c r="U31" i="4"/>
  <c r="Z31" i="4"/>
  <c r="AA31" i="4"/>
  <c r="P32" i="4"/>
  <c r="V32" i="4" s="1"/>
  <c r="T32" i="4"/>
  <c r="U32" i="4"/>
  <c r="Z32" i="4"/>
  <c r="AA32" i="4"/>
  <c r="P33" i="4"/>
  <c r="V33" i="4" s="1"/>
  <c r="T33" i="4"/>
  <c r="U33" i="4"/>
  <c r="Z33" i="4"/>
  <c r="AA33" i="4"/>
  <c r="P34" i="4"/>
  <c r="Q34" i="4" s="1"/>
  <c r="T34" i="4"/>
  <c r="U34" i="4"/>
  <c r="Z34" i="4"/>
  <c r="AA34" i="4"/>
  <c r="P35" i="4"/>
  <c r="X35" i="4" s="1"/>
  <c r="T35" i="4"/>
  <c r="U35" i="4"/>
  <c r="Z35" i="4"/>
  <c r="AA35" i="4"/>
  <c r="P36" i="4"/>
  <c r="W36" i="4" s="1"/>
  <c r="T36" i="4"/>
  <c r="U36" i="4"/>
  <c r="Z36" i="4"/>
  <c r="AA36" i="4"/>
  <c r="P37" i="4"/>
  <c r="V37" i="4" s="1"/>
  <c r="T37" i="4"/>
  <c r="U37" i="4"/>
  <c r="Z37" i="4"/>
  <c r="AA37" i="4"/>
  <c r="P38" i="4"/>
  <c r="V38" i="4" s="1"/>
  <c r="T38" i="4"/>
  <c r="U38" i="4"/>
  <c r="Z38" i="4"/>
  <c r="AA38" i="4"/>
  <c r="K29" i="4"/>
  <c r="K30" i="4"/>
  <c r="K31" i="4"/>
  <c r="K32" i="4"/>
  <c r="K33" i="4"/>
  <c r="K34" i="4"/>
  <c r="K35" i="4"/>
  <c r="K36" i="4"/>
  <c r="K37" i="4"/>
  <c r="K38" i="4"/>
  <c r="G29" i="4"/>
  <c r="AB29" i="4" s="1"/>
  <c r="G30" i="4"/>
  <c r="AB30" i="4" s="1"/>
  <c r="G31" i="4"/>
  <c r="AB31" i="4" s="1"/>
  <c r="G32" i="4"/>
  <c r="AB32" i="4" s="1"/>
  <c r="G33" i="4"/>
  <c r="AB33" i="4" s="1"/>
  <c r="G34" i="4"/>
  <c r="AB34" i="4" s="1"/>
  <c r="G35" i="4"/>
  <c r="AB35" i="4" s="1"/>
  <c r="G36" i="4"/>
  <c r="AB36" i="4" s="1"/>
  <c r="G37" i="4"/>
  <c r="AB37" i="4" s="1"/>
  <c r="G38" i="4"/>
  <c r="AB38" i="4" s="1"/>
  <c r="AT29" i="3"/>
  <c r="AT30" i="3"/>
  <c r="AT31" i="3"/>
  <c r="AT32" i="3"/>
  <c r="AT33" i="3"/>
  <c r="AT34" i="3"/>
  <c r="AT35" i="3"/>
  <c r="AT36" i="3"/>
  <c r="AT37" i="3"/>
  <c r="AT38" i="3"/>
  <c r="AC29" i="3"/>
  <c r="AC30" i="3"/>
  <c r="U2" i="94" s="1"/>
  <c r="AC31" i="3"/>
  <c r="AC32" i="3"/>
  <c r="AC33" i="3"/>
  <c r="AC34" i="3"/>
  <c r="AC35" i="3"/>
  <c r="AC36" i="3"/>
  <c r="AC37" i="3"/>
  <c r="AC38" i="3"/>
  <c r="N29" i="3"/>
  <c r="X29" i="3" s="1"/>
  <c r="O29" i="3"/>
  <c r="P29" i="3" s="1"/>
  <c r="Q29" i="3"/>
  <c r="S29" i="3" s="1"/>
  <c r="T29" i="3"/>
  <c r="U29" i="3"/>
  <c r="Z29" i="3"/>
  <c r="AA29" i="3"/>
  <c r="N30" i="3"/>
  <c r="W30" i="3" s="1"/>
  <c r="O30" i="3"/>
  <c r="P30" i="3" s="1"/>
  <c r="Q30" i="3"/>
  <c r="S30" i="3" s="1"/>
  <c r="T30" i="3"/>
  <c r="U30" i="3"/>
  <c r="Z30" i="3"/>
  <c r="AA30" i="3"/>
  <c r="N31" i="3"/>
  <c r="W31" i="3" s="1"/>
  <c r="O31" i="3"/>
  <c r="P31" i="3" s="1"/>
  <c r="Q31" i="3"/>
  <c r="R31" i="3" s="1"/>
  <c r="T31" i="3"/>
  <c r="U31" i="3"/>
  <c r="Z31" i="3"/>
  <c r="AA31" i="3"/>
  <c r="N32" i="3"/>
  <c r="W32" i="3" s="1"/>
  <c r="O32" i="3"/>
  <c r="P32" i="3" s="1"/>
  <c r="Q32" i="3"/>
  <c r="R32" i="3" s="1"/>
  <c r="T32" i="3"/>
  <c r="U32" i="3"/>
  <c r="Z32" i="3"/>
  <c r="AA32" i="3"/>
  <c r="N33" i="3"/>
  <c r="V33" i="3" s="1"/>
  <c r="O33" i="3"/>
  <c r="P33" i="3" s="1"/>
  <c r="Q33" i="3"/>
  <c r="S33" i="3" s="1"/>
  <c r="T33" i="3"/>
  <c r="U33" i="3"/>
  <c r="Z33" i="3"/>
  <c r="AA33" i="3"/>
  <c r="N34" i="3"/>
  <c r="V34" i="3" s="1"/>
  <c r="O34" i="3"/>
  <c r="P34" i="3" s="1"/>
  <c r="Q34" i="3"/>
  <c r="R34" i="3" s="1"/>
  <c r="T34" i="3"/>
  <c r="U34" i="3"/>
  <c r="Z34" i="3"/>
  <c r="AA34" i="3"/>
  <c r="N35" i="3"/>
  <c r="W35" i="3" s="1"/>
  <c r="O35" i="3"/>
  <c r="P35" i="3" s="1"/>
  <c r="Q35" i="3"/>
  <c r="R35" i="3" s="1"/>
  <c r="T35" i="3"/>
  <c r="U35" i="3"/>
  <c r="Z35" i="3"/>
  <c r="AA35" i="3"/>
  <c r="N36" i="3"/>
  <c r="X36" i="3" s="1"/>
  <c r="O36" i="3"/>
  <c r="P36" i="3" s="1"/>
  <c r="Q36" i="3"/>
  <c r="R36" i="3" s="1"/>
  <c r="T36" i="3"/>
  <c r="U36" i="3"/>
  <c r="Z36" i="3"/>
  <c r="AA36" i="3"/>
  <c r="N37" i="3"/>
  <c r="V37" i="3" s="1"/>
  <c r="O37" i="3"/>
  <c r="P37" i="3" s="1"/>
  <c r="Q37" i="3"/>
  <c r="S37" i="3" s="1"/>
  <c r="T37" i="3"/>
  <c r="U37" i="3"/>
  <c r="Z37" i="3"/>
  <c r="AA37" i="3"/>
  <c r="N38" i="3"/>
  <c r="V38" i="3" s="1"/>
  <c r="O38" i="3"/>
  <c r="P38" i="3" s="1"/>
  <c r="Q38" i="3"/>
  <c r="R38" i="3" s="1"/>
  <c r="T38" i="3"/>
  <c r="U38" i="3"/>
  <c r="Z38" i="3"/>
  <c r="AA38" i="3"/>
  <c r="H29" i="3"/>
  <c r="H30" i="3"/>
  <c r="H31" i="3"/>
  <c r="H32" i="3"/>
  <c r="H33" i="3"/>
  <c r="Y33" i="3" s="1"/>
  <c r="H34" i="3"/>
  <c r="H35" i="3"/>
  <c r="H36" i="3"/>
  <c r="H37" i="3"/>
  <c r="H38" i="3"/>
  <c r="AJ29" i="2"/>
  <c r="AJ30" i="2"/>
  <c r="AJ31" i="2"/>
  <c r="AJ32" i="2"/>
  <c r="AJ33" i="2"/>
  <c r="AJ34" i="2"/>
  <c r="AJ35" i="2"/>
  <c r="AJ36" i="2"/>
  <c r="AJ37" i="2"/>
  <c r="AJ38" i="2"/>
  <c r="AD29" i="2"/>
  <c r="AD30" i="2"/>
  <c r="AD31" i="2"/>
  <c r="AD32" i="2"/>
  <c r="AD33" i="2"/>
  <c r="AD34" i="2"/>
  <c r="AD35" i="2"/>
  <c r="AD36" i="2"/>
  <c r="AD37" i="2"/>
  <c r="AD38" i="2"/>
  <c r="P29" i="2"/>
  <c r="Q29" i="2" s="1"/>
  <c r="T29" i="2"/>
  <c r="U29" i="2"/>
  <c r="Z29" i="2"/>
  <c r="AA29" i="2"/>
  <c r="P30" i="2"/>
  <c r="V30" i="2" s="1"/>
  <c r="T30" i="2"/>
  <c r="U30" i="2"/>
  <c r="Z30" i="2"/>
  <c r="AA30" i="2"/>
  <c r="P31" i="2"/>
  <c r="W31" i="2" s="1"/>
  <c r="T31" i="2"/>
  <c r="U31" i="2"/>
  <c r="Z31" i="2"/>
  <c r="AA31" i="2"/>
  <c r="P32" i="2"/>
  <c r="V32" i="2" s="1"/>
  <c r="T32" i="2"/>
  <c r="U32" i="2"/>
  <c r="Z32" i="2"/>
  <c r="AA32" i="2"/>
  <c r="P33" i="2"/>
  <c r="V33" i="2" s="1"/>
  <c r="T33" i="2"/>
  <c r="U33" i="2"/>
  <c r="Z33" i="2"/>
  <c r="AA33" i="2"/>
  <c r="P34" i="2"/>
  <c r="Q34" i="2" s="1"/>
  <c r="T34" i="2"/>
  <c r="U34" i="2"/>
  <c r="V34" i="2"/>
  <c r="Z34" i="2"/>
  <c r="AA34" i="2"/>
  <c r="P35" i="2"/>
  <c r="W35" i="2" s="1"/>
  <c r="T35" i="2"/>
  <c r="U35" i="2"/>
  <c r="Z35" i="2"/>
  <c r="AA35" i="2"/>
  <c r="P36" i="2"/>
  <c r="V36" i="2" s="1"/>
  <c r="T36" i="2"/>
  <c r="U36" i="2"/>
  <c r="Z36" i="2"/>
  <c r="AA36" i="2"/>
  <c r="P37" i="2"/>
  <c r="Q37" i="2" s="1"/>
  <c r="T37" i="2"/>
  <c r="U37" i="2"/>
  <c r="Z37" i="2"/>
  <c r="AA37" i="2"/>
  <c r="P38" i="2"/>
  <c r="Q38" i="2" s="1"/>
  <c r="T38" i="2"/>
  <c r="U38" i="2"/>
  <c r="Z38" i="2"/>
  <c r="AA38" i="2"/>
  <c r="K29" i="2"/>
  <c r="K30" i="2"/>
  <c r="K31" i="2"/>
  <c r="K32" i="2"/>
  <c r="Y32" i="2" s="1"/>
  <c r="K33" i="2"/>
  <c r="K34" i="2"/>
  <c r="Y34" i="2" s="1"/>
  <c r="K35" i="2"/>
  <c r="K36" i="2"/>
  <c r="K37" i="2"/>
  <c r="K38" i="2"/>
  <c r="Y38" i="2" s="1"/>
  <c r="G29" i="2"/>
  <c r="AB29" i="2" s="1"/>
  <c r="G30" i="2"/>
  <c r="AB30" i="2" s="1"/>
  <c r="G31" i="2"/>
  <c r="AB31" i="2" s="1"/>
  <c r="G32" i="2"/>
  <c r="AB32" i="2" s="1"/>
  <c r="G33" i="2"/>
  <c r="AB33" i="2" s="1"/>
  <c r="G34" i="2"/>
  <c r="AB34" i="2" s="1"/>
  <c r="G35" i="2"/>
  <c r="AB35" i="2" s="1"/>
  <c r="G36" i="2"/>
  <c r="AB36" i="2" s="1"/>
  <c r="G37" i="2"/>
  <c r="AB37" i="2" s="1"/>
  <c r="G38" i="2"/>
  <c r="AB38" i="2" s="1"/>
  <c r="N29" i="1"/>
  <c r="V29" i="1" s="1"/>
  <c r="O29" i="1"/>
  <c r="P29" i="1" s="1"/>
  <c r="Q29" i="1"/>
  <c r="R29" i="1" s="1"/>
  <c r="T29" i="1"/>
  <c r="N30" i="1"/>
  <c r="O30" i="1"/>
  <c r="P30" i="1" s="1"/>
  <c r="Q30" i="1"/>
  <c r="S30" i="1" s="1"/>
  <c r="T30" i="1"/>
  <c r="N31" i="1"/>
  <c r="V31" i="1" s="1"/>
  <c r="O31" i="1"/>
  <c r="P31" i="1" s="1"/>
  <c r="Q31" i="1"/>
  <c r="R31" i="1" s="1"/>
  <c r="T31" i="1"/>
  <c r="N32" i="1"/>
  <c r="X32" i="1" s="1"/>
  <c r="O32" i="1"/>
  <c r="P32" i="1" s="1"/>
  <c r="Q32" i="1"/>
  <c r="R32" i="1" s="1"/>
  <c r="T32" i="1"/>
  <c r="N33" i="1"/>
  <c r="X33" i="1" s="1"/>
  <c r="O33" i="1"/>
  <c r="P33" i="1" s="1"/>
  <c r="Q33" i="1"/>
  <c r="R33" i="1" s="1"/>
  <c r="T33" i="1"/>
  <c r="N34" i="1"/>
  <c r="V34" i="1" s="1"/>
  <c r="O34" i="1"/>
  <c r="P34" i="1" s="1"/>
  <c r="Q34" i="1"/>
  <c r="S34" i="1" s="1"/>
  <c r="T34" i="1"/>
  <c r="N35" i="1"/>
  <c r="W35" i="1" s="1"/>
  <c r="O35" i="1"/>
  <c r="P35" i="1" s="1"/>
  <c r="Q35" i="1"/>
  <c r="S35" i="1" s="1"/>
  <c r="T35" i="1"/>
  <c r="N36" i="1"/>
  <c r="X36" i="1" s="1"/>
  <c r="O36" i="1"/>
  <c r="P36" i="1" s="1"/>
  <c r="Q36" i="1"/>
  <c r="R36" i="1" s="1"/>
  <c r="T36" i="1"/>
  <c r="N37" i="1"/>
  <c r="V37" i="1" s="1"/>
  <c r="O37" i="1"/>
  <c r="P37" i="1" s="1"/>
  <c r="Q37" i="1"/>
  <c r="R37" i="1" s="1"/>
  <c r="T37" i="1"/>
  <c r="N38" i="1"/>
  <c r="X38" i="1" s="1"/>
  <c r="O38" i="1"/>
  <c r="P38" i="1" s="1"/>
  <c r="Q38" i="1"/>
  <c r="S38" i="1" s="1"/>
  <c r="T38" i="1"/>
  <c r="U29" i="1"/>
  <c r="Z29" i="1"/>
  <c r="AA29" i="1"/>
  <c r="U30" i="1"/>
  <c r="X30" i="1"/>
  <c r="Z30" i="1"/>
  <c r="AA30" i="1"/>
  <c r="U31" i="1"/>
  <c r="Z31" i="1"/>
  <c r="AA31" i="1"/>
  <c r="U32" i="1"/>
  <c r="V32" i="1"/>
  <c r="W32" i="1"/>
  <c r="Z32" i="1"/>
  <c r="AA32" i="1"/>
  <c r="U33" i="1"/>
  <c r="Z33" i="1"/>
  <c r="AA33" i="1"/>
  <c r="U34" i="1"/>
  <c r="X34" i="1"/>
  <c r="Z34" i="1"/>
  <c r="AA34" i="1"/>
  <c r="U35" i="1"/>
  <c r="Z35" i="1"/>
  <c r="AA35" i="1"/>
  <c r="U36" i="1"/>
  <c r="Z36" i="1"/>
  <c r="AA36" i="1"/>
  <c r="U37" i="1"/>
  <c r="Z37" i="1"/>
  <c r="AA37" i="1"/>
  <c r="U38" i="1"/>
  <c r="Z38" i="1"/>
  <c r="AA38" i="1"/>
  <c r="AC29" i="1"/>
  <c r="AC30" i="1"/>
  <c r="AC31" i="1"/>
  <c r="AC32" i="1"/>
  <c r="AC33" i="1"/>
  <c r="AC34" i="1"/>
  <c r="AC35" i="1"/>
  <c r="AC36" i="1"/>
  <c r="AC37" i="1"/>
  <c r="AC38" i="1"/>
  <c r="AT29" i="1"/>
  <c r="AT30" i="1"/>
  <c r="AT31" i="1"/>
  <c r="AT32" i="1"/>
  <c r="AT33" i="1"/>
  <c r="AT34" i="1"/>
  <c r="AT35" i="1"/>
  <c r="AT36" i="1"/>
  <c r="AT37" i="1"/>
  <c r="AT38" i="1"/>
  <c r="H29" i="1"/>
  <c r="H30" i="1"/>
  <c r="H31" i="1"/>
  <c r="H32" i="1"/>
  <c r="Y32" i="1" s="1"/>
  <c r="H33" i="1"/>
  <c r="H34" i="1"/>
  <c r="H35" i="1"/>
  <c r="H36" i="1"/>
  <c r="H37" i="1"/>
  <c r="H38" i="1"/>
  <c r="X37" i="1" l="1"/>
  <c r="W37" i="1"/>
  <c r="Y37" i="1"/>
  <c r="Y29" i="1"/>
  <c r="W33" i="1"/>
  <c r="X29" i="1"/>
  <c r="Y35" i="1"/>
  <c r="V35" i="1"/>
  <c r="V33" i="1"/>
  <c r="Y33" i="1"/>
  <c r="W29" i="1"/>
  <c r="V38" i="2"/>
  <c r="W38" i="2"/>
  <c r="X38" i="2"/>
  <c r="Y36" i="2"/>
  <c r="X34" i="2"/>
  <c r="W34" i="2"/>
  <c r="Y35" i="3"/>
  <c r="Y38" i="3"/>
  <c r="Y37" i="3"/>
  <c r="Y29" i="3"/>
  <c r="R33" i="3"/>
  <c r="Y31" i="3"/>
  <c r="X30" i="3"/>
  <c r="Y30" i="3"/>
  <c r="X32" i="3"/>
  <c r="W36" i="3"/>
  <c r="V36" i="3"/>
  <c r="W29" i="3"/>
  <c r="V29" i="3"/>
  <c r="X38" i="3"/>
  <c r="X37" i="3"/>
  <c r="R29" i="3"/>
  <c r="W37" i="3"/>
  <c r="W33" i="3"/>
  <c r="Y37" i="4"/>
  <c r="Y38" i="4"/>
  <c r="Q37" i="4"/>
  <c r="R37" i="4" s="1"/>
  <c r="X38" i="4"/>
  <c r="Q38" i="4"/>
  <c r="R38" i="4" s="1"/>
  <c r="W31" i="4"/>
  <c r="R30" i="4"/>
  <c r="S30" i="4"/>
  <c r="Y32" i="4"/>
  <c r="Y29" i="4"/>
  <c r="Q29" i="4"/>
  <c r="R29" i="4" s="1"/>
  <c r="Y31" i="4"/>
  <c r="X29" i="4"/>
  <c r="X36" i="4"/>
  <c r="Q31" i="4"/>
  <c r="R31" i="4" s="1"/>
  <c r="V36" i="4"/>
  <c r="X32" i="4"/>
  <c r="Y30" i="4"/>
  <c r="W32" i="4"/>
  <c r="X31" i="4"/>
  <c r="Q32" i="4"/>
  <c r="X34" i="3"/>
  <c r="R37" i="3"/>
  <c r="W34" i="3"/>
  <c r="Y34" i="3"/>
  <c r="W38" i="3"/>
  <c r="V32" i="3"/>
  <c r="S38" i="3"/>
  <c r="R34" i="2"/>
  <c r="S34" i="2"/>
  <c r="Q35" i="2"/>
  <c r="Q32" i="2"/>
  <c r="R32" i="2" s="1"/>
  <c r="Q30" i="2"/>
  <c r="Y30" i="2"/>
  <c r="X30" i="2"/>
  <c r="X31" i="2"/>
  <c r="X36" i="2"/>
  <c r="X32" i="2"/>
  <c r="V31" i="2"/>
  <c r="Y35" i="2"/>
  <c r="W36" i="2"/>
  <c r="X33" i="2"/>
  <c r="Y36" i="1"/>
  <c r="R35" i="1"/>
  <c r="W36" i="1"/>
  <c r="V36" i="1"/>
  <c r="S31" i="1"/>
  <c r="R34" i="1"/>
  <c r="Y30" i="1"/>
  <c r="R38" i="1"/>
  <c r="R30" i="1"/>
  <c r="X33" i="4"/>
  <c r="X30" i="4"/>
  <c r="W33" i="4"/>
  <c r="W30" i="4"/>
  <c r="W38" i="4"/>
  <c r="V30" i="4"/>
  <c r="R34" i="4"/>
  <c r="S34" i="4"/>
  <c r="W34" i="4"/>
  <c r="W37" i="4"/>
  <c r="Y35" i="4"/>
  <c r="Q35" i="4"/>
  <c r="V34" i="4"/>
  <c r="W29" i="4"/>
  <c r="X37" i="4"/>
  <c r="W35" i="4"/>
  <c r="Y33" i="4"/>
  <c r="Q33" i="4"/>
  <c r="Y36" i="4"/>
  <c r="Q36" i="4"/>
  <c r="V35" i="4"/>
  <c r="X34" i="4"/>
  <c r="Y34" i="4"/>
  <c r="V30" i="3"/>
  <c r="S36" i="3"/>
  <c r="V35" i="3"/>
  <c r="R30" i="3"/>
  <c r="Y36" i="3"/>
  <c r="X33" i="3"/>
  <c r="S32" i="3"/>
  <c r="V31" i="3"/>
  <c r="X35" i="3"/>
  <c r="X31" i="3"/>
  <c r="Y32" i="3"/>
  <c r="S34" i="3"/>
  <c r="S35" i="3"/>
  <c r="S31" i="3"/>
  <c r="R38" i="2"/>
  <c r="S38" i="2"/>
  <c r="X35" i="2"/>
  <c r="W30" i="2"/>
  <c r="V35" i="2"/>
  <c r="Q36" i="2"/>
  <c r="R36" i="2" s="1"/>
  <c r="R29" i="2"/>
  <c r="S29" i="2"/>
  <c r="R37" i="2"/>
  <c r="S37" i="2"/>
  <c r="X37" i="2"/>
  <c r="W29" i="2"/>
  <c r="V37" i="2"/>
  <c r="W32" i="2"/>
  <c r="V29" i="2"/>
  <c r="Y33" i="2"/>
  <c r="Q33" i="2"/>
  <c r="W37" i="2"/>
  <c r="W33" i="2"/>
  <c r="Y31" i="2"/>
  <c r="Q31" i="2"/>
  <c r="X29" i="2"/>
  <c r="Y37" i="2"/>
  <c r="Y29" i="2"/>
  <c r="X35" i="1"/>
  <c r="Y31" i="1"/>
  <c r="S36" i="1"/>
  <c r="S32" i="1"/>
  <c r="X31" i="1"/>
  <c r="Y38" i="1"/>
  <c r="W30" i="1"/>
  <c r="V38" i="1"/>
  <c r="W31" i="1"/>
  <c r="V30" i="1"/>
  <c r="S37" i="1"/>
  <c r="S29" i="1"/>
  <c r="Y34" i="1"/>
  <c r="W34" i="1"/>
  <c r="W38" i="1"/>
  <c r="S33" i="1"/>
  <c r="S36" i="2" l="1"/>
  <c r="S32" i="2"/>
  <c r="S37" i="4"/>
  <c r="S38" i="4"/>
  <c r="S29" i="4"/>
  <c r="S31" i="4"/>
  <c r="S32" i="4"/>
  <c r="R32" i="4"/>
  <c r="S35" i="2"/>
  <c r="R35" i="2"/>
  <c r="R30" i="2"/>
  <c r="S30" i="2"/>
  <c r="S35" i="4"/>
  <c r="R35" i="4"/>
  <c r="R33" i="4"/>
  <c r="S33" i="4"/>
  <c r="R36" i="4"/>
  <c r="S36" i="4"/>
  <c r="R31" i="2"/>
  <c r="S31" i="2"/>
  <c r="S33" i="2"/>
  <c r="R33" i="2"/>
  <c r="C8" i="63" l="1"/>
  <c r="C16" i="63"/>
  <c r="F19" i="12"/>
  <c r="E43" i="12"/>
  <c r="E19" i="12"/>
  <c r="E43" i="13"/>
  <c r="E18" i="13"/>
  <c r="F18" i="13"/>
  <c r="Q6" i="87" l="1"/>
  <c r="Q7" i="87"/>
  <c r="Q8" i="87"/>
  <c r="Q9" i="87"/>
  <c r="Q10" i="87"/>
  <c r="Q11" i="87"/>
  <c r="Q12" i="87"/>
  <c r="Q13" i="87"/>
  <c r="Q14" i="87"/>
  <c r="Q15" i="87"/>
  <c r="Q16" i="87"/>
  <c r="Q17" i="87"/>
  <c r="Q18" i="87"/>
  <c r="Q19" i="87"/>
  <c r="Q20" i="87"/>
  <c r="Q21" i="87"/>
  <c r="Q22" i="87"/>
  <c r="Q23" i="87"/>
  <c r="Q24" i="87"/>
  <c r="Q25" i="87"/>
  <c r="Q26" i="87"/>
  <c r="Q27" i="87"/>
  <c r="Q28" i="87"/>
  <c r="Q5" i="87"/>
  <c r="Q6" i="88"/>
  <c r="Q7" i="88"/>
  <c r="Q8" i="88"/>
  <c r="Q9" i="88"/>
  <c r="Q10" i="88"/>
  <c r="Q11" i="88"/>
  <c r="Q12" i="88"/>
  <c r="Q13" i="88"/>
  <c r="Q14" i="88"/>
  <c r="Q15" i="88"/>
  <c r="Q16" i="88"/>
  <c r="Q17" i="88"/>
  <c r="Q18" i="88"/>
  <c r="Q19" i="88"/>
  <c r="Q20" i="88"/>
  <c r="Q21" i="88"/>
  <c r="Q22" i="88"/>
  <c r="Q23" i="88"/>
  <c r="Q24" i="88"/>
  <c r="Q25" i="88"/>
  <c r="Q26" i="88"/>
  <c r="Q27" i="88"/>
  <c r="Q28" i="88"/>
  <c r="Q5" i="88"/>
  <c r="Q6" i="89"/>
  <c r="Q7" i="89"/>
  <c r="Q8" i="89"/>
  <c r="Q9" i="89"/>
  <c r="Q10" i="89"/>
  <c r="Q11" i="89"/>
  <c r="Q12" i="89"/>
  <c r="Q13" i="89"/>
  <c r="Q14" i="89"/>
  <c r="Q15" i="89"/>
  <c r="Q16" i="89"/>
  <c r="Q17" i="89"/>
  <c r="Q18" i="89"/>
  <c r="Q19" i="89"/>
  <c r="Q20" i="89"/>
  <c r="Q21" i="89"/>
  <c r="Q22" i="89"/>
  <c r="Q23" i="89"/>
  <c r="Q24" i="89"/>
  <c r="Q25" i="89"/>
  <c r="Q26" i="89"/>
  <c r="Q27" i="89"/>
  <c r="Q28" i="89"/>
  <c r="Q5" i="89"/>
  <c r="Q6" i="90"/>
  <c r="Q7" i="90"/>
  <c r="Q8" i="90"/>
  <c r="Q9" i="90"/>
  <c r="Q10" i="90"/>
  <c r="Q11" i="90"/>
  <c r="Q12" i="90"/>
  <c r="Q13" i="90"/>
  <c r="Q14" i="90"/>
  <c r="Q15" i="90"/>
  <c r="Q16" i="90"/>
  <c r="Q17" i="90"/>
  <c r="Q18" i="90"/>
  <c r="Q19" i="90"/>
  <c r="Q20" i="90"/>
  <c r="Q21" i="90"/>
  <c r="Q22" i="90"/>
  <c r="Q23" i="90"/>
  <c r="Q24" i="90"/>
  <c r="Q25" i="90"/>
  <c r="Q26" i="90"/>
  <c r="Q27" i="90"/>
  <c r="Q28" i="90"/>
  <c r="Q5" i="90"/>
  <c r="Q28" i="91"/>
  <c r="Q6" i="91"/>
  <c r="Q7" i="91"/>
  <c r="Q8" i="91"/>
  <c r="Q9" i="91"/>
  <c r="Q10" i="91"/>
  <c r="Q11" i="91"/>
  <c r="Q12" i="91"/>
  <c r="Q13" i="91"/>
  <c r="Q14" i="91"/>
  <c r="Q15" i="91"/>
  <c r="Q16" i="91"/>
  <c r="Q17" i="91"/>
  <c r="Q18" i="91"/>
  <c r="Q19" i="91"/>
  <c r="Q20" i="91"/>
  <c r="Q21" i="91"/>
  <c r="Q22" i="91"/>
  <c r="Q23" i="91"/>
  <c r="Q24" i="91"/>
  <c r="Q25" i="91"/>
  <c r="Q26" i="91"/>
  <c r="Q27" i="91"/>
  <c r="Q5" i="91"/>
  <c r="M12" i="48"/>
  <c r="K12" i="48"/>
  <c r="I12" i="48"/>
  <c r="G12" i="48"/>
  <c r="D12" i="48"/>
  <c r="E12" i="48" s="1"/>
  <c r="H26" i="92" l="1"/>
  <c r="G26" i="92"/>
  <c r="D26" i="92"/>
  <c r="C26" i="92"/>
  <c r="B26" i="92"/>
  <c r="A26" i="92"/>
  <c r="H25" i="92"/>
  <c r="G25" i="92"/>
  <c r="D25" i="92"/>
  <c r="C25" i="92"/>
  <c r="B25" i="92"/>
  <c r="A25" i="92"/>
  <c r="H24" i="92"/>
  <c r="G24" i="92"/>
  <c r="D24" i="92"/>
  <c r="C24" i="92"/>
  <c r="B24" i="92"/>
  <c r="A24" i="92"/>
  <c r="H23" i="92"/>
  <c r="G23" i="92"/>
  <c r="D23" i="92"/>
  <c r="C23" i="92"/>
  <c r="B23" i="92"/>
  <c r="A23" i="92"/>
  <c r="H22" i="92"/>
  <c r="G22" i="92"/>
  <c r="D22" i="92"/>
  <c r="C22" i="92"/>
  <c r="B22" i="92"/>
  <c r="A22" i="92"/>
  <c r="H21" i="92"/>
  <c r="G21" i="92"/>
  <c r="D21" i="92"/>
  <c r="C21" i="92"/>
  <c r="B21" i="92"/>
  <c r="A21" i="92"/>
  <c r="H20" i="92"/>
  <c r="G20" i="92"/>
  <c r="D20" i="92"/>
  <c r="C20" i="92"/>
  <c r="B20" i="92"/>
  <c r="A20" i="92"/>
  <c r="H19" i="92"/>
  <c r="G19" i="92"/>
  <c r="D19" i="92"/>
  <c r="C19" i="92"/>
  <c r="B19" i="92"/>
  <c r="A19" i="92"/>
  <c r="P12" i="92"/>
  <c r="O12" i="92"/>
  <c r="N12" i="92"/>
  <c r="M12" i="92"/>
  <c r="L12" i="92"/>
  <c r="K12" i="92"/>
  <c r="J12" i="92"/>
  <c r="I12" i="92"/>
  <c r="H12" i="92"/>
  <c r="G12" i="92"/>
  <c r="F12" i="92"/>
  <c r="E12" i="92"/>
  <c r="D12" i="92"/>
  <c r="C12" i="92"/>
  <c r="B12" i="92"/>
  <c r="A12" i="92"/>
  <c r="P11" i="92"/>
  <c r="O11" i="92"/>
  <c r="N11" i="92"/>
  <c r="M11" i="92"/>
  <c r="L11" i="92"/>
  <c r="K11" i="92"/>
  <c r="J11" i="92"/>
  <c r="I11" i="92"/>
  <c r="H11" i="92"/>
  <c r="G11" i="92"/>
  <c r="F11" i="92"/>
  <c r="E11" i="92"/>
  <c r="D11" i="92"/>
  <c r="C11" i="92"/>
  <c r="B11" i="92"/>
  <c r="A11" i="92"/>
  <c r="P10" i="92"/>
  <c r="O10" i="92"/>
  <c r="N10" i="92"/>
  <c r="M10" i="92"/>
  <c r="L10" i="92"/>
  <c r="K10" i="92"/>
  <c r="J10" i="92"/>
  <c r="I10" i="92"/>
  <c r="H10" i="92"/>
  <c r="G10" i="92"/>
  <c r="F10" i="92"/>
  <c r="E10" i="92"/>
  <c r="D10" i="92"/>
  <c r="C10" i="92"/>
  <c r="B10" i="92"/>
  <c r="A10" i="92"/>
  <c r="P9" i="92"/>
  <c r="O9" i="92"/>
  <c r="N9" i="92"/>
  <c r="M9" i="92"/>
  <c r="L9" i="92"/>
  <c r="K9" i="92"/>
  <c r="J9" i="92"/>
  <c r="I9" i="92"/>
  <c r="H9" i="92"/>
  <c r="G9" i="92"/>
  <c r="F9" i="92"/>
  <c r="E9" i="92"/>
  <c r="D9" i="92"/>
  <c r="C9" i="92"/>
  <c r="B9" i="92"/>
  <c r="A9" i="92"/>
  <c r="P8" i="92"/>
  <c r="O8" i="92"/>
  <c r="N8" i="92"/>
  <c r="M8" i="92"/>
  <c r="L8" i="92"/>
  <c r="K8" i="92"/>
  <c r="J8" i="92"/>
  <c r="I8" i="92"/>
  <c r="H8" i="92"/>
  <c r="G8" i="92"/>
  <c r="F8" i="92"/>
  <c r="E8" i="92"/>
  <c r="D8" i="92"/>
  <c r="C8" i="92"/>
  <c r="B8" i="92"/>
  <c r="A8" i="92"/>
  <c r="S7" i="92"/>
  <c r="R7" i="92"/>
  <c r="Q7" i="92"/>
  <c r="P7" i="92"/>
  <c r="O7" i="92"/>
  <c r="N7" i="92"/>
  <c r="M7" i="92"/>
  <c r="L7" i="92"/>
  <c r="K7" i="92"/>
  <c r="J7" i="92"/>
  <c r="I7" i="92"/>
  <c r="H7" i="92"/>
  <c r="G7" i="92"/>
  <c r="F7" i="92"/>
  <c r="E7" i="92"/>
  <c r="C7" i="92"/>
  <c r="B7" i="92"/>
  <c r="A7" i="92"/>
  <c r="S6" i="92"/>
  <c r="R6" i="92"/>
  <c r="Q6" i="92"/>
  <c r="P6" i="92"/>
  <c r="O6" i="92"/>
  <c r="N6" i="92"/>
  <c r="M6" i="92"/>
  <c r="L6" i="92"/>
  <c r="K6" i="92"/>
  <c r="J6" i="92"/>
  <c r="I6" i="92"/>
  <c r="H6" i="92"/>
  <c r="G6" i="92"/>
  <c r="F6" i="92"/>
  <c r="E6" i="92"/>
  <c r="D6" i="92"/>
  <c r="B6" i="92"/>
  <c r="A6" i="92"/>
  <c r="S5" i="92"/>
  <c r="R5" i="92"/>
  <c r="Q5" i="92"/>
  <c r="P5" i="92"/>
  <c r="O5" i="92"/>
  <c r="N5" i="92"/>
  <c r="M5" i="92"/>
  <c r="L5" i="92"/>
  <c r="K5" i="92"/>
  <c r="J5" i="92"/>
  <c r="I5" i="92"/>
  <c r="H5" i="92"/>
  <c r="G5" i="92"/>
  <c r="F5" i="92"/>
  <c r="E5" i="92"/>
  <c r="D5" i="92"/>
  <c r="C5" i="92"/>
  <c r="B5" i="92"/>
  <c r="A5" i="92"/>
  <c r="D7" i="92"/>
  <c r="C6" i="92"/>
  <c r="J59" i="91" l="1"/>
  <c r="I59" i="91"/>
  <c r="D59" i="91"/>
  <c r="C59" i="91"/>
  <c r="M58" i="91"/>
  <c r="G58" i="91"/>
  <c r="H58" i="91" s="1"/>
  <c r="F58" i="91"/>
  <c r="M57" i="91"/>
  <c r="G57" i="91"/>
  <c r="M56" i="91"/>
  <c r="G56" i="91"/>
  <c r="F56" i="91"/>
  <c r="H56" i="91" s="1"/>
  <c r="M55" i="91"/>
  <c r="G55" i="91"/>
  <c r="M54" i="91"/>
  <c r="G54" i="91"/>
  <c r="M53" i="91"/>
  <c r="N53" i="91" s="1"/>
  <c r="L53" i="91"/>
  <c r="G53" i="91"/>
  <c r="M52" i="91"/>
  <c r="G52" i="91"/>
  <c r="M51" i="91"/>
  <c r="L51" i="91"/>
  <c r="N51" i="91" s="1"/>
  <c r="G51" i="91"/>
  <c r="M50" i="91"/>
  <c r="G50" i="91"/>
  <c r="H50" i="91" s="1"/>
  <c r="F50" i="91"/>
  <c r="M49" i="91"/>
  <c r="G49" i="91"/>
  <c r="M48" i="91"/>
  <c r="G48" i="91"/>
  <c r="F48" i="91"/>
  <c r="M47" i="91"/>
  <c r="G47" i="91"/>
  <c r="M46" i="91"/>
  <c r="G46" i="91"/>
  <c r="M45" i="91"/>
  <c r="N45" i="91" s="1"/>
  <c r="L45" i="91"/>
  <c r="G45" i="91"/>
  <c r="M44" i="91"/>
  <c r="G44" i="91"/>
  <c r="M43" i="91"/>
  <c r="L43" i="91"/>
  <c r="N43" i="91" s="1"/>
  <c r="G43" i="91"/>
  <c r="M42" i="91"/>
  <c r="G42" i="91"/>
  <c r="H42" i="91" s="1"/>
  <c r="F42" i="91"/>
  <c r="M41" i="91"/>
  <c r="G41" i="91"/>
  <c r="M40" i="91"/>
  <c r="G40" i="91"/>
  <c r="F40" i="91"/>
  <c r="M39" i="91"/>
  <c r="G39" i="91"/>
  <c r="M38" i="91"/>
  <c r="G38" i="91"/>
  <c r="M37" i="91"/>
  <c r="N37" i="91" s="1"/>
  <c r="L37" i="91"/>
  <c r="G37" i="91"/>
  <c r="M36" i="91"/>
  <c r="G36" i="91"/>
  <c r="M35" i="91"/>
  <c r="L35" i="91"/>
  <c r="G35" i="91"/>
  <c r="O29" i="91"/>
  <c r="N29" i="91"/>
  <c r="M29" i="91"/>
  <c r="L29" i="91"/>
  <c r="K29" i="91"/>
  <c r="G29" i="91"/>
  <c r="F29" i="91"/>
  <c r="E29" i="91"/>
  <c r="D29" i="91"/>
  <c r="C29" i="91"/>
  <c r="B29" i="91"/>
  <c r="R28" i="91"/>
  <c r="P28" i="91"/>
  <c r="H28" i="91"/>
  <c r="P27" i="91"/>
  <c r="R27" i="91" s="1"/>
  <c r="H27" i="91"/>
  <c r="R26" i="91"/>
  <c r="P26" i="91"/>
  <c r="H26" i="91"/>
  <c r="R25" i="91"/>
  <c r="P25" i="91"/>
  <c r="H25" i="91"/>
  <c r="R24" i="91"/>
  <c r="P24" i="91"/>
  <c r="H24" i="91"/>
  <c r="R23" i="91"/>
  <c r="P23" i="91"/>
  <c r="H23" i="91"/>
  <c r="R22" i="91"/>
  <c r="P22" i="91"/>
  <c r="H22" i="91"/>
  <c r="R21" i="91"/>
  <c r="P21" i="91"/>
  <c r="H21" i="91"/>
  <c r="R20" i="91"/>
  <c r="P20" i="91"/>
  <c r="H20" i="91"/>
  <c r="P19" i="91"/>
  <c r="R19" i="91" s="1"/>
  <c r="H19" i="91"/>
  <c r="R18" i="91"/>
  <c r="P18" i="91"/>
  <c r="H18" i="91"/>
  <c r="R17" i="91"/>
  <c r="P17" i="91"/>
  <c r="H17" i="91"/>
  <c r="R16" i="91"/>
  <c r="P16" i="91"/>
  <c r="H16" i="91"/>
  <c r="R15" i="91"/>
  <c r="P15" i="91"/>
  <c r="H15" i="91"/>
  <c r="R14" i="91"/>
  <c r="P14" i="91"/>
  <c r="H14" i="91"/>
  <c r="R13" i="91"/>
  <c r="P13" i="91"/>
  <c r="H13" i="91"/>
  <c r="R12" i="91"/>
  <c r="P12" i="91"/>
  <c r="H12" i="91"/>
  <c r="P11" i="91"/>
  <c r="R11" i="91" s="1"/>
  <c r="I11" i="91"/>
  <c r="J11" i="91" s="1"/>
  <c r="S11" i="91" s="1"/>
  <c r="H11" i="91"/>
  <c r="R10" i="91"/>
  <c r="P10" i="91"/>
  <c r="H10" i="91"/>
  <c r="R9" i="91"/>
  <c r="P9" i="91"/>
  <c r="H9" i="91"/>
  <c r="R8" i="91"/>
  <c r="P8" i="91"/>
  <c r="H8" i="91"/>
  <c r="R7" i="91"/>
  <c r="P7" i="91"/>
  <c r="H7" i="91"/>
  <c r="R6" i="91"/>
  <c r="P6" i="91"/>
  <c r="H6" i="91"/>
  <c r="AD5" i="91"/>
  <c r="L52" i="91" s="1"/>
  <c r="AB5" i="91"/>
  <c r="Y5" i="91"/>
  <c r="F57" i="91" s="1"/>
  <c r="W5" i="91"/>
  <c r="R5" i="91"/>
  <c r="P5" i="91"/>
  <c r="H5" i="91"/>
  <c r="H29" i="91" s="1"/>
  <c r="J59" i="90"/>
  <c r="I59" i="90"/>
  <c r="D59" i="90"/>
  <c r="C59" i="90"/>
  <c r="M58" i="90"/>
  <c r="G58" i="90"/>
  <c r="M57" i="90"/>
  <c r="G57" i="90"/>
  <c r="M56" i="90"/>
  <c r="G56" i="90"/>
  <c r="M55" i="90"/>
  <c r="G55" i="90"/>
  <c r="M54" i="90"/>
  <c r="G54" i="90"/>
  <c r="M53" i="90"/>
  <c r="G53" i="90"/>
  <c r="M52" i="90"/>
  <c r="G52" i="90"/>
  <c r="M51" i="90"/>
  <c r="G51" i="90"/>
  <c r="M50" i="90"/>
  <c r="G50" i="90"/>
  <c r="M49" i="90"/>
  <c r="G49" i="90"/>
  <c r="M48" i="90"/>
  <c r="G48" i="90"/>
  <c r="M47" i="90"/>
  <c r="G47" i="90"/>
  <c r="M46" i="90"/>
  <c r="G46" i="90"/>
  <c r="M45" i="90"/>
  <c r="G45" i="90"/>
  <c r="M44" i="90"/>
  <c r="G44" i="90"/>
  <c r="M43" i="90"/>
  <c r="G43" i="90"/>
  <c r="M42" i="90"/>
  <c r="G42" i="90"/>
  <c r="M41" i="90"/>
  <c r="G41" i="90"/>
  <c r="M40" i="90"/>
  <c r="G40" i="90"/>
  <c r="M39" i="90"/>
  <c r="G39" i="90"/>
  <c r="M38" i="90"/>
  <c r="G38" i="90"/>
  <c r="M37" i="90"/>
  <c r="G37" i="90"/>
  <c r="M36" i="90"/>
  <c r="G36" i="90"/>
  <c r="M35" i="90"/>
  <c r="G35" i="90"/>
  <c r="O29" i="90"/>
  <c r="N29" i="90"/>
  <c r="M29" i="90"/>
  <c r="L29" i="90"/>
  <c r="K29" i="90"/>
  <c r="H29" i="90"/>
  <c r="G29" i="90"/>
  <c r="F29" i="90"/>
  <c r="E29" i="90"/>
  <c r="D29" i="90"/>
  <c r="C29" i="90"/>
  <c r="B29" i="90"/>
  <c r="P28" i="90"/>
  <c r="R28" i="90" s="1"/>
  <c r="H28" i="90"/>
  <c r="R27" i="90"/>
  <c r="P27" i="90"/>
  <c r="H27" i="90"/>
  <c r="P26" i="90"/>
  <c r="R26" i="90" s="1"/>
  <c r="I26" i="90"/>
  <c r="J26" i="90" s="1"/>
  <c r="H26" i="90"/>
  <c r="R25" i="90"/>
  <c r="P25" i="90"/>
  <c r="J25" i="90"/>
  <c r="H25" i="90"/>
  <c r="R24" i="90"/>
  <c r="P24" i="90"/>
  <c r="I24" i="90"/>
  <c r="J24" i="90" s="1"/>
  <c r="H24" i="90"/>
  <c r="R23" i="90"/>
  <c r="P23" i="90"/>
  <c r="H23" i="90"/>
  <c r="R22" i="90"/>
  <c r="P22" i="90"/>
  <c r="J22" i="90"/>
  <c r="I22" i="90"/>
  <c r="H22" i="90"/>
  <c r="S21" i="90"/>
  <c r="R21" i="90"/>
  <c r="P21" i="90"/>
  <c r="I21" i="90"/>
  <c r="J21" i="90" s="1"/>
  <c r="H21" i="90"/>
  <c r="R20" i="90"/>
  <c r="P20" i="90"/>
  <c r="H20" i="90"/>
  <c r="R19" i="90"/>
  <c r="P19" i="90"/>
  <c r="H19" i="90"/>
  <c r="P18" i="90"/>
  <c r="R18" i="90" s="1"/>
  <c r="I18" i="90"/>
  <c r="J18" i="90" s="1"/>
  <c r="H18" i="90"/>
  <c r="R17" i="90"/>
  <c r="P17" i="90"/>
  <c r="H17" i="90"/>
  <c r="R16" i="90"/>
  <c r="P16" i="90"/>
  <c r="I16" i="90"/>
  <c r="J16" i="90" s="1"/>
  <c r="S16" i="90" s="1"/>
  <c r="H16" i="90"/>
  <c r="R15" i="90"/>
  <c r="P15" i="90"/>
  <c r="H15" i="90"/>
  <c r="R14" i="90"/>
  <c r="P14" i="90"/>
  <c r="J14" i="90"/>
  <c r="I14" i="90"/>
  <c r="H14" i="90"/>
  <c r="S13" i="90"/>
  <c r="R13" i="90"/>
  <c r="P13" i="90"/>
  <c r="I13" i="90"/>
  <c r="J13" i="90" s="1"/>
  <c r="H13" i="90"/>
  <c r="P12" i="90"/>
  <c r="R12" i="90" s="1"/>
  <c r="H12" i="90"/>
  <c r="R11" i="90"/>
  <c r="P11" i="90"/>
  <c r="H11" i="90"/>
  <c r="P10" i="90"/>
  <c r="I10" i="90"/>
  <c r="J10" i="90" s="1"/>
  <c r="H10" i="90"/>
  <c r="R9" i="90"/>
  <c r="P9" i="90"/>
  <c r="H9" i="90"/>
  <c r="R8" i="90"/>
  <c r="P8" i="90"/>
  <c r="I8" i="90"/>
  <c r="J8" i="90" s="1"/>
  <c r="H8" i="90"/>
  <c r="R7" i="90"/>
  <c r="P7" i="90"/>
  <c r="H7" i="90"/>
  <c r="R6" i="90"/>
  <c r="P6" i="90"/>
  <c r="J6" i="90"/>
  <c r="I6" i="90"/>
  <c r="H6" i="90"/>
  <c r="AD5" i="90"/>
  <c r="AB5" i="90"/>
  <c r="Y5" i="90"/>
  <c r="F39" i="90" s="1"/>
  <c r="H39" i="90" s="1"/>
  <c r="W5" i="90"/>
  <c r="I25" i="90" s="1"/>
  <c r="R5" i="90"/>
  <c r="Q29" i="90"/>
  <c r="Q11" i="92" s="1"/>
  <c r="P5" i="90"/>
  <c r="I5" i="90"/>
  <c r="H5" i="90"/>
  <c r="J5" i="90" s="1"/>
  <c r="J59" i="89"/>
  <c r="I59" i="89"/>
  <c r="D59" i="89"/>
  <c r="C59" i="89"/>
  <c r="M58" i="89"/>
  <c r="G58" i="89"/>
  <c r="M57" i="89"/>
  <c r="G57" i="89"/>
  <c r="M56" i="89"/>
  <c r="G56" i="89"/>
  <c r="M55" i="89"/>
  <c r="G55" i="89"/>
  <c r="M54" i="89"/>
  <c r="G54" i="89"/>
  <c r="M53" i="89"/>
  <c r="G53" i="89"/>
  <c r="M52" i="89"/>
  <c r="G52" i="89"/>
  <c r="M51" i="89"/>
  <c r="G51" i="89"/>
  <c r="M50" i="89"/>
  <c r="G50" i="89"/>
  <c r="M49" i="89"/>
  <c r="G49" i="89"/>
  <c r="M48" i="89"/>
  <c r="G48" i="89"/>
  <c r="M47" i="89"/>
  <c r="G47" i="89"/>
  <c r="M46" i="89"/>
  <c r="G46" i="89"/>
  <c r="M45" i="89"/>
  <c r="G45" i="89"/>
  <c r="M44" i="89"/>
  <c r="G44" i="89"/>
  <c r="M43" i="89"/>
  <c r="G43" i="89"/>
  <c r="M42" i="89"/>
  <c r="G42" i="89"/>
  <c r="M41" i="89"/>
  <c r="G41" i="89"/>
  <c r="M40" i="89"/>
  <c r="G40" i="89"/>
  <c r="M39" i="89"/>
  <c r="G39" i="89"/>
  <c r="M38" i="89"/>
  <c r="G38" i="89"/>
  <c r="M37" i="89"/>
  <c r="G37" i="89"/>
  <c r="M36" i="89"/>
  <c r="G36" i="89"/>
  <c r="M35" i="89"/>
  <c r="G35" i="89"/>
  <c r="O29" i="89"/>
  <c r="N29" i="89"/>
  <c r="M29" i="89"/>
  <c r="L29" i="89"/>
  <c r="K29" i="89"/>
  <c r="G29" i="89"/>
  <c r="F29" i="89"/>
  <c r="E29" i="89"/>
  <c r="D29" i="89"/>
  <c r="C29" i="89"/>
  <c r="B29" i="89"/>
  <c r="R28" i="89"/>
  <c r="P28" i="89"/>
  <c r="I28" i="89"/>
  <c r="H28" i="89"/>
  <c r="P27" i="89"/>
  <c r="R27" i="89" s="1"/>
  <c r="H27" i="89"/>
  <c r="R26" i="89"/>
  <c r="P26" i="89"/>
  <c r="H26" i="89"/>
  <c r="R25" i="89"/>
  <c r="P25" i="89"/>
  <c r="H25" i="89"/>
  <c r="R24" i="89"/>
  <c r="P24" i="89"/>
  <c r="H24" i="89"/>
  <c r="R23" i="89"/>
  <c r="P23" i="89"/>
  <c r="I23" i="89"/>
  <c r="J23" i="89" s="1"/>
  <c r="H23" i="89"/>
  <c r="P22" i="89"/>
  <c r="H22" i="89"/>
  <c r="R21" i="89"/>
  <c r="P21" i="89"/>
  <c r="H21" i="89"/>
  <c r="R20" i="89"/>
  <c r="P20" i="89"/>
  <c r="I20" i="89"/>
  <c r="H20" i="89"/>
  <c r="P19" i="89"/>
  <c r="R19" i="89" s="1"/>
  <c r="H19" i="89"/>
  <c r="R18" i="89"/>
  <c r="P18" i="89"/>
  <c r="H18" i="89"/>
  <c r="R17" i="89"/>
  <c r="P17" i="89"/>
  <c r="H17" i="89"/>
  <c r="R16" i="89"/>
  <c r="P16" i="89"/>
  <c r="H16" i="89"/>
  <c r="R15" i="89"/>
  <c r="P15" i="89"/>
  <c r="I15" i="89"/>
  <c r="J15" i="89" s="1"/>
  <c r="H15" i="89"/>
  <c r="P14" i="89"/>
  <c r="I14" i="89"/>
  <c r="J14" i="89" s="1"/>
  <c r="H14" i="89"/>
  <c r="R13" i="89"/>
  <c r="P13" i="89"/>
  <c r="I13" i="89"/>
  <c r="J13" i="89" s="1"/>
  <c r="S13" i="89" s="1"/>
  <c r="H13" i="89"/>
  <c r="R12" i="89"/>
  <c r="S12" i="89" s="1"/>
  <c r="P12" i="89"/>
  <c r="I12" i="89"/>
  <c r="J12" i="89" s="1"/>
  <c r="H12" i="89"/>
  <c r="P11" i="89"/>
  <c r="R11" i="89" s="1"/>
  <c r="H11" i="89"/>
  <c r="R10" i="89"/>
  <c r="P10" i="89"/>
  <c r="H10" i="89"/>
  <c r="R9" i="89"/>
  <c r="S9" i="89" s="1"/>
  <c r="P9" i="89"/>
  <c r="H9" i="89"/>
  <c r="R8" i="89"/>
  <c r="P8" i="89"/>
  <c r="H8" i="89"/>
  <c r="R7" i="89"/>
  <c r="P7" i="89"/>
  <c r="I7" i="89"/>
  <c r="J7" i="89" s="1"/>
  <c r="S7" i="89" s="1"/>
  <c r="H7" i="89"/>
  <c r="P6" i="89"/>
  <c r="H6" i="89"/>
  <c r="AD5" i="89"/>
  <c r="AB5" i="89"/>
  <c r="Y5" i="89"/>
  <c r="W5" i="89"/>
  <c r="I9" i="89" s="1"/>
  <c r="J9" i="89" s="1"/>
  <c r="R5" i="89"/>
  <c r="P5" i="89"/>
  <c r="H5" i="89"/>
  <c r="H29" i="89" s="1"/>
  <c r="J59" i="88"/>
  <c r="I59" i="88"/>
  <c r="D59" i="88"/>
  <c r="C59" i="88"/>
  <c r="M58" i="88"/>
  <c r="G58" i="88"/>
  <c r="H58" i="88" s="1"/>
  <c r="F58" i="88"/>
  <c r="M57" i="88"/>
  <c r="L57" i="88"/>
  <c r="N57" i="88" s="1"/>
  <c r="G57" i="88"/>
  <c r="M56" i="88"/>
  <c r="G56" i="88"/>
  <c r="H56" i="88" s="1"/>
  <c r="F56" i="88"/>
  <c r="M55" i="88"/>
  <c r="G55" i="88"/>
  <c r="M54" i="88"/>
  <c r="L54" i="88"/>
  <c r="N54" i="88" s="1"/>
  <c r="G54" i="88"/>
  <c r="F54" i="88"/>
  <c r="H54" i="88" s="1"/>
  <c r="M53" i="88"/>
  <c r="L53" i="88"/>
  <c r="G53" i="88"/>
  <c r="M52" i="88"/>
  <c r="G52" i="88"/>
  <c r="M51" i="88"/>
  <c r="L51" i="88"/>
  <c r="G51" i="88"/>
  <c r="F51" i="88"/>
  <c r="M50" i="88"/>
  <c r="G50" i="88"/>
  <c r="F50" i="88"/>
  <c r="M49" i="88"/>
  <c r="L49" i="88"/>
  <c r="N49" i="88" s="1"/>
  <c r="G49" i="88"/>
  <c r="M48" i="88"/>
  <c r="G48" i="88"/>
  <c r="F48" i="88"/>
  <c r="M47" i="88"/>
  <c r="G47" i="88"/>
  <c r="M46" i="88"/>
  <c r="L46" i="88"/>
  <c r="N46" i="88" s="1"/>
  <c r="G46" i="88"/>
  <c r="F46" i="88"/>
  <c r="H46" i="88" s="1"/>
  <c r="N45" i="88"/>
  <c r="M45" i="88"/>
  <c r="L45" i="88"/>
  <c r="G45" i="88"/>
  <c r="M44" i="88"/>
  <c r="G44" i="88"/>
  <c r="N43" i="88"/>
  <c r="M43" i="88"/>
  <c r="L43" i="88"/>
  <c r="G43" i="88"/>
  <c r="F43" i="88"/>
  <c r="M42" i="88"/>
  <c r="H42" i="88"/>
  <c r="G42" i="88"/>
  <c r="F42" i="88"/>
  <c r="M41" i="88"/>
  <c r="L41" i="88"/>
  <c r="N41" i="88" s="1"/>
  <c r="G41" i="88"/>
  <c r="M40" i="88"/>
  <c r="G40" i="88"/>
  <c r="H40" i="88" s="1"/>
  <c r="F40" i="88"/>
  <c r="M39" i="88"/>
  <c r="G39" i="88"/>
  <c r="M38" i="88"/>
  <c r="L38" i="88"/>
  <c r="N38" i="88" s="1"/>
  <c r="G38" i="88"/>
  <c r="F38" i="88"/>
  <c r="H38" i="88" s="1"/>
  <c r="M37" i="88"/>
  <c r="L37" i="88"/>
  <c r="N37" i="88" s="1"/>
  <c r="G37" i="88"/>
  <c r="M36" i="88"/>
  <c r="G36" i="88"/>
  <c r="M35" i="88"/>
  <c r="L35" i="88"/>
  <c r="G35" i="88"/>
  <c r="F35" i="88"/>
  <c r="O29" i="88"/>
  <c r="N29" i="88"/>
  <c r="M29" i="88"/>
  <c r="L29" i="88"/>
  <c r="K29" i="88"/>
  <c r="G29" i="88"/>
  <c r="F29" i="88"/>
  <c r="E29" i="88"/>
  <c r="D29" i="88"/>
  <c r="C29" i="88"/>
  <c r="B29" i="88"/>
  <c r="R28" i="88"/>
  <c r="P28" i="88"/>
  <c r="H28" i="88"/>
  <c r="P27" i="88"/>
  <c r="R27" i="88" s="1"/>
  <c r="H27" i="88"/>
  <c r="R26" i="88"/>
  <c r="P26" i="88"/>
  <c r="H26" i="88"/>
  <c r="R25" i="88"/>
  <c r="P25" i="88"/>
  <c r="H25" i="88"/>
  <c r="R24" i="88"/>
  <c r="P24" i="88"/>
  <c r="H24" i="88"/>
  <c r="R23" i="88"/>
  <c r="P23" i="88"/>
  <c r="H23" i="88"/>
  <c r="R22" i="88"/>
  <c r="P22" i="88"/>
  <c r="H22" i="88"/>
  <c r="P21" i="88"/>
  <c r="R21" i="88" s="1"/>
  <c r="H21" i="88"/>
  <c r="R20" i="88"/>
  <c r="P20" i="88"/>
  <c r="H20" i="88"/>
  <c r="P19" i="88"/>
  <c r="R19" i="88" s="1"/>
  <c r="H19" i="88"/>
  <c r="R18" i="88"/>
  <c r="P18" i="88"/>
  <c r="H18" i="88"/>
  <c r="R17" i="88"/>
  <c r="P17" i="88"/>
  <c r="H17" i="88"/>
  <c r="R16" i="88"/>
  <c r="P16" i="88"/>
  <c r="H16" i="88"/>
  <c r="R15" i="88"/>
  <c r="P15" i="88"/>
  <c r="H15" i="88"/>
  <c r="R14" i="88"/>
  <c r="P14" i="88"/>
  <c r="H14" i="88"/>
  <c r="P13" i="88"/>
  <c r="R13" i="88" s="1"/>
  <c r="H13" i="88"/>
  <c r="R12" i="88"/>
  <c r="P12" i="88"/>
  <c r="H12" i="88"/>
  <c r="P11" i="88"/>
  <c r="R11" i="88" s="1"/>
  <c r="H11" i="88"/>
  <c r="R10" i="88"/>
  <c r="P10" i="88"/>
  <c r="H10" i="88"/>
  <c r="R9" i="88"/>
  <c r="P9" i="88"/>
  <c r="H9" i="88"/>
  <c r="R8" i="88"/>
  <c r="P8" i="88"/>
  <c r="H8" i="88"/>
  <c r="R7" i="88"/>
  <c r="P7" i="88"/>
  <c r="H7" i="88"/>
  <c r="P6" i="88"/>
  <c r="H6" i="88"/>
  <c r="AD5" i="88"/>
  <c r="L52" i="88" s="1"/>
  <c r="N52" i="88" s="1"/>
  <c r="AB5" i="88"/>
  <c r="Y5" i="88"/>
  <c r="F57" i="88" s="1"/>
  <c r="W5" i="88"/>
  <c r="R5" i="88"/>
  <c r="P5" i="88"/>
  <c r="H5" i="88"/>
  <c r="J59" i="87"/>
  <c r="I59" i="87"/>
  <c r="D59" i="87"/>
  <c r="C59" i="87"/>
  <c r="M58" i="87"/>
  <c r="L58" i="87"/>
  <c r="G58" i="87"/>
  <c r="M57" i="87"/>
  <c r="G57" i="87"/>
  <c r="M56" i="87"/>
  <c r="L56" i="87"/>
  <c r="G56" i="87"/>
  <c r="M55" i="87"/>
  <c r="G55" i="87"/>
  <c r="M54" i="87"/>
  <c r="G54" i="87"/>
  <c r="M53" i="87"/>
  <c r="G53" i="87"/>
  <c r="M52" i="87"/>
  <c r="G52" i="87"/>
  <c r="M51" i="87"/>
  <c r="G51" i="87"/>
  <c r="M50" i="87"/>
  <c r="G50" i="87"/>
  <c r="M49" i="87"/>
  <c r="G49" i="87"/>
  <c r="F49" i="87"/>
  <c r="M48" i="87"/>
  <c r="G48" i="87"/>
  <c r="M47" i="87"/>
  <c r="G47" i="87"/>
  <c r="M46" i="87"/>
  <c r="G46" i="87"/>
  <c r="M45" i="87"/>
  <c r="L45" i="87"/>
  <c r="N45" i="87" s="1"/>
  <c r="G45" i="87"/>
  <c r="M44" i="87"/>
  <c r="L44" i="87"/>
  <c r="G44" i="87"/>
  <c r="M43" i="87"/>
  <c r="G43" i="87"/>
  <c r="M42" i="87"/>
  <c r="L42" i="87"/>
  <c r="N42" i="87" s="1"/>
  <c r="G42" i="87"/>
  <c r="F42" i="87"/>
  <c r="M41" i="87"/>
  <c r="G41" i="87"/>
  <c r="M40" i="87"/>
  <c r="L40" i="87"/>
  <c r="G40" i="87"/>
  <c r="M39" i="87"/>
  <c r="G39" i="87"/>
  <c r="F39" i="87"/>
  <c r="M38" i="87"/>
  <c r="G38" i="87"/>
  <c r="M37" i="87"/>
  <c r="G37" i="87"/>
  <c r="M36" i="87"/>
  <c r="N36" i="87" s="1"/>
  <c r="L36" i="87"/>
  <c r="G36" i="87"/>
  <c r="M35" i="87"/>
  <c r="G35" i="87"/>
  <c r="O29" i="87"/>
  <c r="N29" i="87"/>
  <c r="M29" i="87"/>
  <c r="L29" i="87"/>
  <c r="K29" i="87"/>
  <c r="G29" i="87"/>
  <c r="F29" i="87"/>
  <c r="E29" i="87"/>
  <c r="D29" i="87"/>
  <c r="C29" i="87"/>
  <c r="B29" i="87"/>
  <c r="R28" i="87"/>
  <c r="P28" i="87"/>
  <c r="H28" i="87"/>
  <c r="R27" i="87"/>
  <c r="P27" i="87"/>
  <c r="H27" i="87"/>
  <c r="R26" i="87"/>
  <c r="P26" i="87"/>
  <c r="H26" i="87"/>
  <c r="R25" i="87"/>
  <c r="P25" i="87"/>
  <c r="H25" i="87"/>
  <c r="P24" i="87"/>
  <c r="H24" i="87"/>
  <c r="R23" i="87"/>
  <c r="P23" i="87"/>
  <c r="H23" i="87"/>
  <c r="R22" i="87"/>
  <c r="P22" i="87"/>
  <c r="H22" i="87"/>
  <c r="P21" i="87"/>
  <c r="H21" i="87"/>
  <c r="R20" i="87"/>
  <c r="P20" i="87"/>
  <c r="H20" i="87"/>
  <c r="R19" i="87"/>
  <c r="P19" i="87"/>
  <c r="H19" i="87"/>
  <c r="R18" i="87"/>
  <c r="P18" i="87"/>
  <c r="H18" i="87"/>
  <c r="R17" i="87"/>
  <c r="P17" i="87"/>
  <c r="H17" i="87"/>
  <c r="P16" i="87"/>
  <c r="H16" i="87"/>
  <c r="R15" i="87"/>
  <c r="P15" i="87"/>
  <c r="H15" i="87"/>
  <c r="R14" i="87"/>
  <c r="P14" i="87"/>
  <c r="H14" i="87"/>
  <c r="P13" i="87"/>
  <c r="H13" i="87"/>
  <c r="R12" i="87"/>
  <c r="P12" i="87"/>
  <c r="H12" i="87"/>
  <c r="R11" i="87"/>
  <c r="P11" i="87"/>
  <c r="H11" i="87"/>
  <c r="R10" i="87"/>
  <c r="P10" i="87"/>
  <c r="I10" i="87"/>
  <c r="H10" i="87"/>
  <c r="R9" i="87"/>
  <c r="P9" i="87"/>
  <c r="H9" i="87"/>
  <c r="P8" i="87"/>
  <c r="P29" i="87" s="1"/>
  <c r="I8" i="87"/>
  <c r="J8" i="87" s="1"/>
  <c r="H8" i="87"/>
  <c r="R7" i="87"/>
  <c r="P7" i="87"/>
  <c r="H7" i="87"/>
  <c r="H29" i="87" s="1"/>
  <c r="R6" i="87"/>
  <c r="P6" i="87"/>
  <c r="H6" i="87"/>
  <c r="AD5" i="87"/>
  <c r="L53" i="87" s="1"/>
  <c r="N53" i="87" s="1"/>
  <c r="AB5" i="87"/>
  <c r="Y5" i="87"/>
  <c r="F58" i="87" s="1"/>
  <c r="H58" i="87" s="1"/>
  <c r="W5" i="87"/>
  <c r="I24" i="87" s="1"/>
  <c r="J24" i="87" s="1"/>
  <c r="P5" i="87"/>
  <c r="H5" i="87"/>
  <c r="J59" i="86"/>
  <c r="I59" i="86"/>
  <c r="D59" i="86"/>
  <c r="C59" i="86"/>
  <c r="M58" i="86"/>
  <c r="G58" i="86"/>
  <c r="M57" i="86"/>
  <c r="G57" i="86"/>
  <c r="M56" i="86"/>
  <c r="G56" i="86"/>
  <c r="F56" i="86"/>
  <c r="H56" i="86" s="1"/>
  <c r="M55" i="86"/>
  <c r="G55" i="86"/>
  <c r="M54" i="86"/>
  <c r="G54" i="86"/>
  <c r="M53" i="86"/>
  <c r="L53" i="86"/>
  <c r="N53" i="86" s="1"/>
  <c r="G53" i="86"/>
  <c r="F53" i="86"/>
  <c r="M52" i="86"/>
  <c r="G52" i="86"/>
  <c r="F52" i="86"/>
  <c r="M51" i="86"/>
  <c r="G51" i="86"/>
  <c r="F51" i="86"/>
  <c r="M50" i="86"/>
  <c r="G50" i="86"/>
  <c r="M49" i="86"/>
  <c r="L49" i="86"/>
  <c r="N49" i="86" s="1"/>
  <c r="G49" i="86"/>
  <c r="M48" i="86"/>
  <c r="L48" i="86"/>
  <c r="G48" i="86"/>
  <c r="M47" i="86"/>
  <c r="L47" i="86"/>
  <c r="N47" i="86" s="1"/>
  <c r="G47" i="86"/>
  <c r="M46" i="86"/>
  <c r="L46" i="86"/>
  <c r="G46" i="86"/>
  <c r="H46" i="86" s="1"/>
  <c r="F46" i="86"/>
  <c r="M45" i="86"/>
  <c r="G45" i="86"/>
  <c r="F45" i="86"/>
  <c r="M44" i="86"/>
  <c r="G44" i="86"/>
  <c r="F44" i="86"/>
  <c r="M43" i="86"/>
  <c r="G43" i="86"/>
  <c r="F43" i="86"/>
  <c r="H43" i="86" s="1"/>
  <c r="M42" i="86"/>
  <c r="G42" i="86"/>
  <c r="M41" i="86"/>
  <c r="L41" i="86"/>
  <c r="N41" i="86" s="1"/>
  <c r="G41" i="86"/>
  <c r="M40" i="86"/>
  <c r="L40" i="86"/>
  <c r="N40" i="86" s="1"/>
  <c r="G40" i="86"/>
  <c r="M39" i="86"/>
  <c r="L39" i="86"/>
  <c r="G39" i="86"/>
  <c r="M38" i="86"/>
  <c r="L38" i="86"/>
  <c r="G38" i="86"/>
  <c r="F38" i="86"/>
  <c r="H38" i="86" s="1"/>
  <c r="M37" i="86"/>
  <c r="H37" i="86"/>
  <c r="G37" i="86"/>
  <c r="F37" i="86"/>
  <c r="M36" i="86"/>
  <c r="G36" i="86"/>
  <c r="F36" i="86"/>
  <c r="M35" i="86"/>
  <c r="G35" i="86"/>
  <c r="F35" i="86"/>
  <c r="H35" i="86" s="1"/>
  <c r="O29" i="86"/>
  <c r="N29" i="86"/>
  <c r="M29" i="86"/>
  <c r="L29" i="86"/>
  <c r="K29" i="86"/>
  <c r="G29" i="86"/>
  <c r="F29" i="86"/>
  <c r="E29" i="86"/>
  <c r="D29" i="86"/>
  <c r="C29" i="86"/>
  <c r="B29" i="86"/>
  <c r="P28" i="86"/>
  <c r="I28" i="86"/>
  <c r="J28" i="86" s="1"/>
  <c r="H28" i="86"/>
  <c r="P27" i="86"/>
  <c r="H27" i="86"/>
  <c r="Q26" i="86"/>
  <c r="R26" i="86" s="1"/>
  <c r="P26" i="86"/>
  <c r="H26" i="86"/>
  <c r="Q25" i="86"/>
  <c r="R25" i="86" s="1"/>
  <c r="P25" i="86"/>
  <c r="H25" i="86"/>
  <c r="Q24" i="86"/>
  <c r="P24" i="86"/>
  <c r="R24" i="86" s="1"/>
  <c r="H24" i="86"/>
  <c r="Q23" i="86"/>
  <c r="P23" i="86"/>
  <c r="I23" i="86"/>
  <c r="J23" i="86" s="1"/>
  <c r="H23" i="86"/>
  <c r="P22" i="86"/>
  <c r="I22" i="86"/>
  <c r="J22" i="86" s="1"/>
  <c r="H22" i="86"/>
  <c r="P21" i="86"/>
  <c r="I21" i="86"/>
  <c r="J21" i="86" s="1"/>
  <c r="H21" i="86"/>
  <c r="P20" i="86"/>
  <c r="I20" i="86"/>
  <c r="H20" i="86"/>
  <c r="P19" i="86"/>
  <c r="H19" i="86"/>
  <c r="Q18" i="86"/>
  <c r="R18" i="86" s="1"/>
  <c r="P18" i="86"/>
  <c r="H18" i="86"/>
  <c r="Q17" i="86"/>
  <c r="P17" i="86"/>
  <c r="R17" i="86" s="1"/>
  <c r="H17" i="86"/>
  <c r="Q16" i="86"/>
  <c r="R16" i="86" s="1"/>
  <c r="P16" i="86"/>
  <c r="H16" i="86"/>
  <c r="Q15" i="86"/>
  <c r="P15" i="86"/>
  <c r="I15" i="86"/>
  <c r="J15" i="86" s="1"/>
  <c r="H15" i="86"/>
  <c r="P14" i="86"/>
  <c r="I14" i="86"/>
  <c r="J14" i="86" s="1"/>
  <c r="H14" i="86"/>
  <c r="P13" i="86"/>
  <c r="I13" i="86"/>
  <c r="J13" i="86" s="1"/>
  <c r="H13" i="86"/>
  <c r="P12" i="86"/>
  <c r="I12" i="86"/>
  <c r="J12" i="86" s="1"/>
  <c r="H12" i="86"/>
  <c r="P11" i="86"/>
  <c r="H11" i="86"/>
  <c r="Q10" i="86"/>
  <c r="R10" i="86" s="1"/>
  <c r="P10" i="86"/>
  <c r="H10" i="86"/>
  <c r="Q9" i="86"/>
  <c r="R9" i="86" s="1"/>
  <c r="P9" i="86"/>
  <c r="H9" i="86"/>
  <c r="Q8" i="86"/>
  <c r="P8" i="86"/>
  <c r="R8" i="86" s="1"/>
  <c r="J8" i="86"/>
  <c r="I8" i="86"/>
  <c r="H8" i="86"/>
  <c r="Q7" i="86"/>
  <c r="R7" i="86" s="1"/>
  <c r="P7" i="86"/>
  <c r="J7" i="86"/>
  <c r="S7" i="86" s="1"/>
  <c r="I7" i="86"/>
  <c r="H7" i="86"/>
  <c r="P6" i="86"/>
  <c r="I6" i="86"/>
  <c r="J6" i="86" s="1"/>
  <c r="H6" i="86"/>
  <c r="AD5" i="86"/>
  <c r="L55" i="86" s="1"/>
  <c r="N55" i="86" s="1"/>
  <c r="AB5" i="86"/>
  <c r="Q27" i="86" s="1"/>
  <c r="R27" i="86" s="1"/>
  <c r="Y5" i="86"/>
  <c r="F50" i="86" s="1"/>
  <c r="W5" i="86"/>
  <c r="I24" i="86" s="1"/>
  <c r="J24" i="86" s="1"/>
  <c r="Q5" i="86"/>
  <c r="R5" i="86" s="1"/>
  <c r="P5" i="86"/>
  <c r="J5" i="86"/>
  <c r="I5" i="86"/>
  <c r="H5" i="86"/>
  <c r="H29" i="86" s="1"/>
  <c r="J59" i="85"/>
  <c r="I59" i="85"/>
  <c r="D59" i="85"/>
  <c r="C59" i="85"/>
  <c r="M58" i="85"/>
  <c r="G58" i="85"/>
  <c r="M57" i="85"/>
  <c r="G57" i="85"/>
  <c r="M56" i="85"/>
  <c r="G56" i="85"/>
  <c r="M55" i="85"/>
  <c r="G55" i="85"/>
  <c r="M54" i="85"/>
  <c r="G54" i="85"/>
  <c r="M53" i="85"/>
  <c r="G53" i="85"/>
  <c r="M52" i="85"/>
  <c r="G52" i="85"/>
  <c r="F52" i="85"/>
  <c r="M51" i="85"/>
  <c r="G51" i="85"/>
  <c r="M50" i="85"/>
  <c r="G50" i="85"/>
  <c r="F50" i="85"/>
  <c r="H50" i="85" s="1"/>
  <c r="M49" i="85"/>
  <c r="G49" i="85"/>
  <c r="M48" i="85"/>
  <c r="G48" i="85"/>
  <c r="M47" i="85"/>
  <c r="G47" i="85"/>
  <c r="M46" i="85"/>
  <c r="G46" i="85"/>
  <c r="M45" i="85"/>
  <c r="G45" i="85"/>
  <c r="F45" i="85"/>
  <c r="M44" i="85"/>
  <c r="G44" i="85"/>
  <c r="M43" i="85"/>
  <c r="G43" i="85"/>
  <c r="F43" i="85"/>
  <c r="H43" i="85" s="1"/>
  <c r="M42" i="85"/>
  <c r="G42" i="85"/>
  <c r="M41" i="85"/>
  <c r="G41" i="85"/>
  <c r="M40" i="85"/>
  <c r="G40" i="85"/>
  <c r="M39" i="85"/>
  <c r="G39" i="85"/>
  <c r="M38" i="85"/>
  <c r="G38" i="85"/>
  <c r="M37" i="85"/>
  <c r="G37" i="85"/>
  <c r="M36" i="85"/>
  <c r="G36" i="85"/>
  <c r="F36" i="85"/>
  <c r="M35" i="85"/>
  <c r="G35" i="85"/>
  <c r="O29" i="85"/>
  <c r="N29" i="85"/>
  <c r="M29" i="85"/>
  <c r="L29" i="85"/>
  <c r="K29" i="85"/>
  <c r="G29" i="85"/>
  <c r="F29" i="85"/>
  <c r="E29" i="85"/>
  <c r="D29" i="85"/>
  <c r="C29" i="85"/>
  <c r="B29" i="85"/>
  <c r="P28" i="85"/>
  <c r="H28" i="85"/>
  <c r="P27" i="85"/>
  <c r="I27" i="85"/>
  <c r="H27" i="85"/>
  <c r="P26" i="85"/>
  <c r="H26" i="85"/>
  <c r="P25" i="85"/>
  <c r="H25" i="85"/>
  <c r="P24" i="85"/>
  <c r="H24" i="85"/>
  <c r="Q23" i="85"/>
  <c r="R23" i="85" s="1"/>
  <c r="P23" i="85"/>
  <c r="H23" i="85"/>
  <c r="P22" i="85"/>
  <c r="J22" i="85"/>
  <c r="I22" i="85"/>
  <c r="H22" i="85"/>
  <c r="P21" i="85"/>
  <c r="I21" i="85"/>
  <c r="J21" i="85" s="1"/>
  <c r="H21" i="85"/>
  <c r="P20" i="85"/>
  <c r="I20" i="85"/>
  <c r="H20" i="85"/>
  <c r="J20" i="85" s="1"/>
  <c r="P19" i="85"/>
  <c r="I19" i="85"/>
  <c r="H19" i="85"/>
  <c r="P18" i="85"/>
  <c r="H18" i="85"/>
  <c r="P17" i="85"/>
  <c r="H17" i="85"/>
  <c r="Q16" i="85"/>
  <c r="R16" i="85" s="1"/>
  <c r="P16" i="85"/>
  <c r="H16" i="85"/>
  <c r="P15" i="85"/>
  <c r="H15" i="85"/>
  <c r="Q14" i="85"/>
  <c r="R14" i="85" s="1"/>
  <c r="P14" i="85"/>
  <c r="I14" i="85"/>
  <c r="J14" i="85" s="1"/>
  <c r="S14" i="85" s="1"/>
  <c r="H14" i="85"/>
  <c r="P13" i="85"/>
  <c r="I13" i="85"/>
  <c r="H13" i="85"/>
  <c r="J13" i="85" s="1"/>
  <c r="P12" i="85"/>
  <c r="H12" i="85"/>
  <c r="Q11" i="85"/>
  <c r="R11" i="85" s="1"/>
  <c r="P11" i="85"/>
  <c r="I11" i="85"/>
  <c r="J11" i="85" s="1"/>
  <c r="H11" i="85"/>
  <c r="P10" i="85"/>
  <c r="H10" i="85"/>
  <c r="P9" i="85"/>
  <c r="I9" i="85"/>
  <c r="J9" i="85" s="1"/>
  <c r="H9" i="85"/>
  <c r="P8" i="85"/>
  <c r="I8" i="85"/>
  <c r="H8" i="85"/>
  <c r="J8" i="85" s="1"/>
  <c r="P7" i="85"/>
  <c r="I7" i="85"/>
  <c r="J7" i="85" s="1"/>
  <c r="H7" i="85"/>
  <c r="P6" i="85"/>
  <c r="H6" i="85"/>
  <c r="AD5" i="85"/>
  <c r="AB5" i="85"/>
  <c r="Y5" i="85"/>
  <c r="F53" i="85" s="1"/>
  <c r="H53" i="85" s="1"/>
  <c r="W5" i="85"/>
  <c r="I28" i="85" s="1"/>
  <c r="J28" i="85" s="1"/>
  <c r="P5" i="85"/>
  <c r="P29" i="85" s="1"/>
  <c r="I5" i="85"/>
  <c r="H5" i="85"/>
  <c r="J59" i="84"/>
  <c r="I59" i="84"/>
  <c r="D59" i="84"/>
  <c r="C59" i="84"/>
  <c r="M58" i="84"/>
  <c r="L58" i="84"/>
  <c r="G58" i="84"/>
  <c r="M57" i="84"/>
  <c r="G57" i="84"/>
  <c r="M56" i="84"/>
  <c r="G56" i="84"/>
  <c r="M55" i="84"/>
  <c r="G55" i="84"/>
  <c r="F55" i="84"/>
  <c r="M54" i="84"/>
  <c r="G54" i="84"/>
  <c r="F54" i="84"/>
  <c r="H54" i="84" s="1"/>
  <c r="M53" i="84"/>
  <c r="G53" i="84"/>
  <c r="F53" i="84"/>
  <c r="M52" i="84"/>
  <c r="G52" i="84"/>
  <c r="M51" i="84"/>
  <c r="G51" i="84"/>
  <c r="F51" i="84"/>
  <c r="H51" i="84" s="1"/>
  <c r="M50" i="84"/>
  <c r="L50" i="84"/>
  <c r="N50" i="84" s="1"/>
  <c r="G50" i="84"/>
  <c r="M49" i="84"/>
  <c r="G49" i="84"/>
  <c r="M48" i="84"/>
  <c r="G48" i="84"/>
  <c r="M47" i="84"/>
  <c r="G47" i="84"/>
  <c r="F47" i="84"/>
  <c r="M46" i="84"/>
  <c r="G46" i="84"/>
  <c r="F46" i="84"/>
  <c r="H46" i="84" s="1"/>
  <c r="M45" i="84"/>
  <c r="G45" i="84"/>
  <c r="F45" i="84"/>
  <c r="H45" i="84" s="1"/>
  <c r="M44" i="84"/>
  <c r="G44" i="84"/>
  <c r="M43" i="84"/>
  <c r="G43" i="84"/>
  <c r="F43" i="84"/>
  <c r="H43" i="84" s="1"/>
  <c r="M42" i="84"/>
  <c r="L42" i="84"/>
  <c r="G42" i="84"/>
  <c r="M41" i="84"/>
  <c r="G41" i="84"/>
  <c r="M40" i="84"/>
  <c r="G40" i="84"/>
  <c r="M39" i="84"/>
  <c r="G39" i="84"/>
  <c r="F39" i="84"/>
  <c r="H39" i="84" s="1"/>
  <c r="M38" i="84"/>
  <c r="G38" i="84"/>
  <c r="F38" i="84"/>
  <c r="M37" i="84"/>
  <c r="G37" i="84"/>
  <c r="F37" i="84"/>
  <c r="H37" i="84" s="1"/>
  <c r="M36" i="84"/>
  <c r="G36" i="84"/>
  <c r="M35" i="84"/>
  <c r="G35" i="84"/>
  <c r="F35" i="84"/>
  <c r="O29" i="84"/>
  <c r="N29" i="84"/>
  <c r="M29" i="84"/>
  <c r="L29" i="84"/>
  <c r="K29" i="84"/>
  <c r="G29" i="84"/>
  <c r="F29" i="84"/>
  <c r="E29" i="84"/>
  <c r="D29" i="84"/>
  <c r="C29" i="84"/>
  <c r="B29" i="84"/>
  <c r="P28" i="84"/>
  <c r="I28" i="84"/>
  <c r="J28" i="84" s="1"/>
  <c r="H28" i="84"/>
  <c r="Q27" i="84"/>
  <c r="R27" i="84" s="1"/>
  <c r="P27" i="84"/>
  <c r="H27" i="84"/>
  <c r="Q26" i="84"/>
  <c r="P26" i="84"/>
  <c r="R26" i="84" s="1"/>
  <c r="H26" i="84"/>
  <c r="Q25" i="84"/>
  <c r="R25" i="84" s="1"/>
  <c r="P25" i="84"/>
  <c r="J25" i="84"/>
  <c r="S25" i="84" s="1"/>
  <c r="H25" i="84"/>
  <c r="P24" i="84"/>
  <c r="I24" i="84"/>
  <c r="J24" i="84" s="1"/>
  <c r="H24" i="84"/>
  <c r="Q23" i="84"/>
  <c r="R23" i="84" s="1"/>
  <c r="P23" i="84"/>
  <c r="I23" i="84"/>
  <c r="H23" i="84"/>
  <c r="J23" i="84" s="1"/>
  <c r="S23" i="84" s="1"/>
  <c r="P22" i="84"/>
  <c r="I22" i="84"/>
  <c r="J22" i="84" s="1"/>
  <c r="H22" i="84"/>
  <c r="P21" i="84"/>
  <c r="H21" i="84"/>
  <c r="P20" i="84"/>
  <c r="I20" i="84"/>
  <c r="J20" i="84" s="1"/>
  <c r="H20" i="84"/>
  <c r="Q19" i="84"/>
  <c r="R19" i="84" s="1"/>
  <c r="P19" i="84"/>
  <c r="H19" i="84"/>
  <c r="Q18" i="84"/>
  <c r="P18" i="84"/>
  <c r="R18" i="84" s="1"/>
  <c r="H18" i="84"/>
  <c r="Q17" i="84"/>
  <c r="R17" i="84" s="1"/>
  <c r="P17" i="84"/>
  <c r="H17" i="84"/>
  <c r="P16" i="84"/>
  <c r="I16" i="84"/>
  <c r="J16" i="84" s="1"/>
  <c r="H16" i="84"/>
  <c r="Q15" i="84"/>
  <c r="R15" i="84" s="1"/>
  <c r="P15" i="84"/>
  <c r="I15" i="84"/>
  <c r="H15" i="84"/>
  <c r="J15" i="84" s="1"/>
  <c r="P14" i="84"/>
  <c r="I14" i="84"/>
  <c r="J14" i="84" s="1"/>
  <c r="H14" i="84"/>
  <c r="P13" i="84"/>
  <c r="H13" i="84"/>
  <c r="P12" i="84"/>
  <c r="I12" i="84"/>
  <c r="J12" i="84" s="1"/>
  <c r="H12" i="84"/>
  <c r="Q11" i="84"/>
  <c r="R11" i="84" s="1"/>
  <c r="P11" i="84"/>
  <c r="H11" i="84"/>
  <c r="Q10" i="84"/>
  <c r="P10" i="84"/>
  <c r="R10" i="84" s="1"/>
  <c r="H10" i="84"/>
  <c r="Q9" i="84"/>
  <c r="R9" i="84" s="1"/>
  <c r="P9" i="84"/>
  <c r="H9" i="84"/>
  <c r="P8" i="84"/>
  <c r="I8" i="84"/>
  <c r="J8" i="84" s="1"/>
  <c r="H8" i="84"/>
  <c r="Q7" i="84"/>
  <c r="R7" i="84" s="1"/>
  <c r="P7" i="84"/>
  <c r="I7" i="84"/>
  <c r="H7" i="84"/>
  <c r="J7" i="84" s="1"/>
  <c r="Q6" i="84"/>
  <c r="R6" i="84" s="1"/>
  <c r="P6" i="84"/>
  <c r="I6" i="84"/>
  <c r="J6" i="84" s="1"/>
  <c r="S6" i="84" s="1"/>
  <c r="H6" i="84"/>
  <c r="AD5" i="84"/>
  <c r="AB5" i="84"/>
  <c r="Q28" i="84" s="1"/>
  <c r="R28" i="84" s="1"/>
  <c r="Y5" i="84"/>
  <c r="F56" i="84" s="1"/>
  <c r="H56" i="84" s="1"/>
  <c r="W5" i="84"/>
  <c r="I25" i="84" s="1"/>
  <c r="Q5" i="84"/>
  <c r="R5" i="84" s="1"/>
  <c r="P5" i="84"/>
  <c r="H5" i="84"/>
  <c r="N42" i="84" l="1"/>
  <c r="H53" i="84"/>
  <c r="H38" i="84"/>
  <c r="H47" i="84"/>
  <c r="H55" i="84"/>
  <c r="M59" i="84"/>
  <c r="I19" i="92" s="1"/>
  <c r="N58" i="84"/>
  <c r="G59" i="84"/>
  <c r="E19" i="92" s="1"/>
  <c r="H45" i="85"/>
  <c r="H52" i="85"/>
  <c r="H36" i="85"/>
  <c r="G59" i="85"/>
  <c r="E20" i="92" s="1"/>
  <c r="M59" i="85"/>
  <c r="I20" i="92" s="1"/>
  <c r="H50" i="86"/>
  <c r="H51" i="86"/>
  <c r="H36" i="86"/>
  <c r="H44" i="86"/>
  <c r="H52" i="86"/>
  <c r="H45" i="86"/>
  <c r="N48" i="86"/>
  <c r="N38" i="86"/>
  <c r="O38" i="86" s="1"/>
  <c r="N46" i="86"/>
  <c r="O46" i="86" s="1"/>
  <c r="G59" i="86"/>
  <c r="E21" i="92" s="1"/>
  <c r="N56" i="87"/>
  <c r="N40" i="87"/>
  <c r="N44" i="87"/>
  <c r="H49" i="87"/>
  <c r="H39" i="87"/>
  <c r="N58" i="87"/>
  <c r="O58" i="87" s="1"/>
  <c r="N51" i="88"/>
  <c r="H48" i="88"/>
  <c r="O54" i="88"/>
  <c r="O38" i="88"/>
  <c r="N53" i="88"/>
  <c r="H50" i="88"/>
  <c r="H43" i="88"/>
  <c r="O43" i="88" s="1"/>
  <c r="H51" i="88"/>
  <c r="M59" i="88"/>
  <c r="I23" i="92" s="1"/>
  <c r="S25" i="90"/>
  <c r="H40" i="91"/>
  <c r="H48" i="91"/>
  <c r="D27" i="92"/>
  <c r="D13" i="92"/>
  <c r="L13" i="92"/>
  <c r="C27" i="92"/>
  <c r="E13" i="92"/>
  <c r="M13" i="92"/>
  <c r="N13" i="92"/>
  <c r="G13" i="92"/>
  <c r="H13" i="92"/>
  <c r="P13" i="92"/>
  <c r="J13" i="92"/>
  <c r="C7" i="48" s="1"/>
  <c r="G27" i="92"/>
  <c r="F13" i="92"/>
  <c r="O13" i="92"/>
  <c r="C13" i="92"/>
  <c r="K13" i="92"/>
  <c r="H27" i="92"/>
  <c r="I13" i="92"/>
  <c r="S5" i="86"/>
  <c r="S14" i="86"/>
  <c r="P29" i="84"/>
  <c r="J5" i="85"/>
  <c r="S7" i="84"/>
  <c r="S28" i="84"/>
  <c r="S28" i="85"/>
  <c r="H29" i="84"/>
  <c r="S23" i="86"/>
  <c r="S8" i="84"/>
  <c r="O46" i="84"/>
  <c r="Q26" i="85"/>
  <c r="R26" i="85" s="1"/>
  <c r="Q18" i="85"/>
  <c r="R18" i="85" s="1"/>
  <c r="Q10" i="85"/>
  <c r="R10" i="85" s="1"/>
  <c r="Q27" i="85"/>
  <c r="R27" i="85" s="1"/>
  <c r="Q19" i="85"/>
  <c r="R19" i="85" s="1"/>
  <c r="Q28" i="85"/>
  <c r="R28" i="85" s="1"/>
  <c r="Q20" i="85"/>
  <c r="R20" i="85" s="1"/>
  <c r="Q21" i="85"/>
  <c r="R21" i="85" s="1"/>
  <c r="S21" i="85" s="1"/>
  <c r="Q13" i="85"/>
  <c r="R13" i="85" s="1"/>
  <c r="S13" i="85" s="1"/>
  <c r="Q12" i="85"/>
  <c r="R12" i="85" s="1"/>
  <c r="Q6" i="85"/>
  <c r="R6" i="85" s="1"/>
  <c r="Q17" i="85"/>
  <c r="R17" i="85" s="1"/>
  <c r="Q7" i="85"/>
  <c r="R7" i="85" s="1"/>
  <c r="S7" i="85" s="1"/>
  <c r="Q24" i="85"/>
  <c r="R24" i="85" s="1"/>
  <c r="Q22" i="85"/>
  <c r="R22" i="85" s="1"/>
  <c r="Q15" i="85"/>
  <c r="R15" i="85" s="1"/>
  <c r="Q8" i="85"/>
  <c r="R8" i="85" s="1"/>
  <c r="S8" i="85" s="1"/>
  <c r="Q9" i="85"/>
  <c r="R9" i="85" s="1"/>
  <c r="S9" i="85" s="1"/>
  <c r="Q5" i="85"/>
  <c r="Q25" i="85"/>
  <c r="R25" i="85" s="1"/>
  <c r="S15" i="84"/>
  <c r="S24" i="86"/>
  <c r="L51" i="84"/>
  <c r="N51" i="84" s="1"/>
  <c r="O51" i="84" s="1"/>
  <c r="L43" i="84"/>
  <c r="N43" i="84" s="1"/>
  <c r="O43" i="84" s="1"/>
  <c r="L35" i="84"/>
  <c r="L48" i="84"/>
  <c r="N48" i="84" s="1"/>
  <c r="L52" i="84"/>
  <c r="N52" i="84" s="1"/>
  <c r="L44" i="84"/>
  <c r="N44" i="84" s="1"/>
  <c r="L36" i="84"/>
  <c r="N36" i="84" s="1"/>
  <c r="L53" i="84"/>
  <c r="N53" i="84" s="1"/>
  <c r="O53" i="84" s="1"/>
  <c r="L45" i="84"/>
  <c r="N45" i="84" s="1"/>
  <c r="O45" i="84" s="1"/>
  <c r="L37" i="84"/>
  <c r="N37" i="84" s="1"/>
  <c r="O37" i="84" s="1"/>
  <c r="L56" i="84"/>
  <c r="N56" i="84" s="1"/>
  <c r="O56" i="84" s="1"/>
  <c r="L54" i="84"/>
  <c r="N54" i="84" s="1"/>
  <c r="O54" i="84" s="1"/>
  <c r="L46" i="84"/>
  <c r="N46" i="84" s="1"/>
  <c r="L38" i="84"/>
  <c r="N38" i="84" s="1"/>
  <c r="O38" i="84" s="1"/>
  <c r="L55" i="84"/>
  <c r="N55" i="84" s="1"/>
  <c r="O55" i="84" s="1"/>
  <c r="L47" i="84"/>
  <c r="N47" i="84" s="1"/>
  <c r="O47" i="84" s="1"/>
  <c r="L39" i="84"/>
  <c r="N39" i="84" s="1"/>
  <c r="O39" i="84" s="1"/>
  <c r="L40" i="84"/>
  <c r="N40" i="84" s="1"/>
  <c r="L57" i="84"/>
  <c r="N57" i="84" s="1"/>
  <c r="L49" i="84"/>
  <c r="N49" i="84" s="1"/>
  <c r="L41" i="84"/>
  <c r="N41" i="84" s="1"/>
  <c r="S11" i="85"/>
  <c r="S20" i="85"/>
  <c r="O52" i="85"/>
  <c r="I26" i="88"/>
  <c r="J26" i="88" s="1"/>
  <c r="S26" i="88" s="1"/>
  <c r="I18" i="88"/>
  <c r="J18" i="88" s="1"/>
  <c r="S18" i="88" s="1"/>
  <c r="I10" i="88"/>
  <c r="J10" i="88" s="1"/>
  <c r="S10" i="88" s="1"/>
  <c r="I21" i="88"/>
  <c r="J21" i="88" s="1"/>
  <c r="S21" i="88" s="1"/>
  <c r="I13" i="88"/>
  <c r="J13" i="88" s="1"/>
  <c r="S13" i="88" s="1"/>
  <c r="I22" i="88"/>
  <c r="J22" i="88" s="1"/>
  <c r="S22" i="88" s="1"/>
  <c r="I14" i="88"/>
  <c r="J14" i="88" s="1"/>
  <c r="S14" i="88" s="1"/>
  <c r="I6" i="88"/>
  <c r="J6" i="88" s="1"/>
  <c r="I24" i="88"/>
  <c r="J24" i="88" s="1"/>
  <c r="S24" i="88" s="1"/>
  <c r="I16" i="88"/>
  <c r="J16" i="88" s="1"/>
  <c r="S16" i="88" s="1"/>
  <c r="I8" i="88"/>
  <c r="J8" i="88" s="1"/>
  <c r="S8" i="88" s="1"/>
  <c r="I27" i="88"/>
  <c r="J27" i="88" s="1"/>
  <c r="S27" i="88" s="1"/>
  <c r="I19" i="88"/>
  <c r="J19" i="88" s="1"/>
  <c r="S19" i="88" s="1"/>
  <c r="I11" i="88"/>
  <c r="J11" i="88" s="1"/>
  <c r="S11" i="88" s="1"/>
  <c r="I25" i="88"/>
  <c r="J25" i="88" s="1"/>
  <c r="S25" i="88" s="1"/>
  <c r="I17" i="88"/>
  <c r="J17" i="88" s="1"/>
  <c r="S17" i="88" s="1"/>
  <c r="I9" i="88"/>
  <c r="J9" i="88" s="1"/>
  <c r="S9" i="88" s="1"/>
  <c r="I5" i="88"/>
  <c r="I28" i="88"/>
  <c r="J28" i="88" s="1"/>
  <c r="S28" i="88" s="1"/>
  <c r="I20" i="88"/>
  <c r="J20" i="88" s="1"/>
  <c r="S20" i="88" s="1"/>
  <c r="I12" i="88"/>
  <c r="J12" i="88" s="1"/>
  <c r="S12" i="88" s="1"/>
  <c r="I23" i="88"/>
  <c r="J23" i="88" s="1"/>
  <c r="S23" i="88" s="1"/>
  <c r="I15" i="88"/>
  <c r="J15" i="88" s="1"/>
  <c r="S15" i="88" s="1"/>
  <c r="I7" i="88"/>
  <c r="J7" i="88" s="1"/>
  <c r="S7" i="88" s="1"/>
  <c r="L57" i="85"/>
  <c r="N57" i="85" s="1"/>
  <c r="L49" i="85"/>
  <c r="N49" i="85" s="1"/>
  <c r="L41" i="85"/>
  <c r="N41" i="85" s="1"/>
  <c r="L58" i="85"/>
  <c r="N58" i="85" s="1"/>
  <c r="L50" i="85"/>
  <c r="N50" i="85" s="1"/>
  <c r="O50" i="85" s="1"/>
  <c r="L42" i="85"/>
  <c r="N42" i="85" s="1"/>
  <c r="L51" i="85"/>
  <c r="N51" i="85" s="1"/>
  <c r="L43" i="85"/>
  <c r="N43" i="85" s="1"/>
  <c r="O43" i="85" s="1"/>
  <c r="L35" i="85"/>
  <c r="L52" i="85"/>
  <c r="N52" i="85" s="1"/>
  <c r="L44" i="85"/>
  <c r="N44" i="85" s="1"/>
  <c r="L36" i="85"/>
  <c r="N36" i="85" s="1"/>
  <c r="O36" i="85" s="1"/>
  <c r="J27" i="85"/>
  <c r="S27" i="85" s="1"/>
  <c r="L37" i="85"/>
  <c r="N37" i="85" s="1"/>
  <c r="L39" i="85"/>
  <c r="N39" i="85" s="1"/>
  <c r="L46" i="85"/>
  <c r="N46" i="85" s="1"/>
  <c r="L48" i="85"/>
  <c r="N48" i="85" s="1"/>
  <c r="L53" i="85"/>
  <c r="N53" i="85" s="1"/>
  <c r="O53" i="85" s="1"/>
  <c r="L55" i="85"/>
  <c r="N55" i="85" s="1"/>
  <c r="R15" i="86"/>
  <c r="S15" i="86" s="1"/>
  <c r="N39" i="86"/>
  <c r="J10" i="87"/>
  <c r="S10" i="87" s="1"/>
  <c r="H42" i="87"/>
  <c r="O42" i="87" s="1"/>
  <c r="R10" i="90"/>
  <c r="S10" i="90" s="1"/>
  <c r="P29" i="90"/>
  <c r="G59" i="91"/>
  <c r="E26" i="92" s="1"/>
  <c r="F55" i="89"/>
  <c r="H55" i="89" s="1"/>
  <c r="F47" i="89"/>
  <c r="H47" i="89" s="1"/>
  <c r="F39" i="89"/>
  <c r="H39" i="89" s="1"/>
  <c r="F57" i="89"/>
  <c r="H57" i="89" s="1"/>
  <c r="F49" i="89"/>
  <c r="H49" i="89" s="1"/>
  <c r="F41" i="89"/>
  <c r="H41" i="89" s="1"/>
  <c r="O41" i="89" s="1"/>
  <c r="F58" i="89"/>
  <c r="H58" i="89" s="1"/>
  <c r="F50" i="89"/>
  <c r="H50" i="89" s="1"/>
  <c r="F42" i="89"/>
  <c r="H42" i="89" s="1"/>
  <c r="F53" i="89"/>
  <c r="H53" i="89" s="1"/>
  <c r="F45" i="89"/>
  <c r="H45" i="89" s="1"/>
  <c r="O45" i="89" s="1"/>
  <c r="F37" i="89"/>
  <c r="H37" i="89" s="1"/>
  <c r="F43" i="89"/>
  <c r="H43" i="89" s="1"/>
  <c r="F46" i="89"/>
  <c r="H46" i="89" s="1"/>
  <c r="O46" i="89" s="1"/>
  <c r="F44" i="89"/>
  <c r="H44" i="89" s="1"/>
  <c r="F48" i="89"/>
  <c r="H48" i="89" s="1"/>
  <c r="F36" i="89"/>
  <c r="H36" i="89" s="1"/>
  <c r="F52" i="89"/>
  <c r="H52" i="89" s="1"/>
  <c r="F38" i="89"/>
  <c r="H38" i="89" s="1"/>
  <c r="F54" i="89"/>
  <c r="H54" i="89" s="1"/>
  <c r="F40" i="89"/>
  <c r="H40" i="89" s="1"/>
  <c r="F56" i="89"/>
  <c r="H56" i="89" s="1"/>
  <c r="F56" i="90"/>
  <c r="H56" i="90" s="1"/>
  <c r="O56" i="90" s="1"/>
  <c r="F48" i="90"/>
  <c r="H48" i="90" s="1"/>
  <c r="F40" i="90"/>
  <c r="H40" i="90" s="1"/>
  <c r="F58" i="90"/>
  <c r="H58" i="90" s="1"/>
  <c r="F50" i="90"/>
  <c r="H50" i="90" s="1"/>
  <c r="F42" i="90"/>
  <c r="H42" i="90" s="1"/>
  <c r="F51" i="90"/>
  <c r="H51" i="90" s="1"/>
  <c r="F43" i="90"/>
  <c r="H43" i="90" s="1"/>
  <c r="F35" i="90"/>
  <c r="F52" i="90"/>
  <c r="H52" i="90" s="1"/>
  <c r="F44" i="90"/>
  <c r="H44" i="90" s="1"/>
  <c r="F36" i="90"/>
  <c r="H36" i="90" s="1"/>
  <c r="F53" i="90"/>
  <c r="H53" i="90" s="1"/>
  <c r="F45" i="90"/>
  <c r="H45" i="90" s="1"/>
  <c r="F37" i="90"/>
  <c r="H37" i="90" s="1"/>
  <c r="F54" i="90"/>
  <c r="H54" i="90" s="1"/>
  <c r="O54" i="90" s="1"/>
  <c r="F46" i="90"/>
  <c r="H46" i="90" s="1"/>
  <c r="O46" i="90" s="1"/>
  <c r="F38" i="90"/>
  <c r="H38" i="90" s="1"/>
  <c r="F57" i="90"/>
  <c r="H57" i="90" s="1"/>
  <c r="F47" i="90"/>
  <c r="H47" i="90" s="1"/>
  <c r="F41" i="90"/>
  <c r="H41" i="90" s="1"/>
  <c r="F49" i="90"/>
  <c r="H49" i="90" s="1"/>
  <c r="Q8" i="84"/>
  <c r="R8" i="84" s="1"/>
  <c r="R29" i="84" s="1"/>
  <c r="I13" i="84"/>
  <c r="J13" i="84" s="1"/>
  <c r="Q16" i="84"/>
  <c r="R16" i="84" s="1"/>
  <c r="S16" i="84" s="1"/>
  <c r="I21" i="84"/>
  <c r="J21" i="84" s="1"/>
  <c r="Q24" i="84"/>
  <c r="R24" i="84" s="1"/>
  <c r="S24" i="84" s="1"/>
  <c r="F36" i="84"/>
  <c r="H36" i="84" s="1"/>
  <c r="F44" i="84"/>
  <c r="H44" i="84" s="1"/>
  <c r="O44" i="84" s="1"/>
  <c r="F52" i="84"/>
  <c r="H52" i="84" s="1"/>
  <c r="O52" i="84" s="1"/>
  <c r="I6" i="85"/>
  <c r="J6" i="85" s="1"/>
  <c r="S6" i="85" s="1"/>
  <c r="I12" i="85"/>
  <c r="J12" i="85" s="1"/>
  <c r="S12" i="85" s="1"/>
  <c r="R5" i="87"/>
  <c r="Q29" i="87"/>
  <c r="Q8" i="92" s="1"/>
  <c r="I16" i="87"/>
  <c r="J16" i="87" s="1"/>
  <c r="F37" i="87"/>
  <c r="H37" i="87" s="1"/>
  <c r="F55" i="87"/>
  <c r="H55" i="87" s="1"/>
  <c r="Q29" i="89"/>
  <c r="Q10" i="92" s="1"/>
  <c r="F51" i="89"/>
  <c r="H51" i="89" s="1"/>
  <c r="O51" i="89" s="1"/>
  <c r="P29" i="86"/>
  <c r="I25" i="87"/>
  <c r="J25" i="87" s="1"/>
  <c r="S25" i="87" s="1"/>
  <c r="I17" i="87"/>
  <c r="J17" i="87" s="1"/>
  <c r="S17" i="87" s="1"/>
  <c r="I9" i="87"/>
  <c r="J9" i="87" s="1"/>
  <c r="S9" i="87" s="1"/>
  <c r="I5" i="87"/>
  <c r="I28" i="87"/>
  <c r="J28" i="87" s="1"/>
  <c r="S28" i="87" s="1"/>
  <c r="I20" i="87"/>
  <c r="J20" i="87" s="1"/>
  <c r="S20" i="87" s="1"/>
  <c r="I12" i="87"/>
  <c r="J12" i="87" s="1"/>
  <c r="S12" i="87" s="1"/>
  <c r="I21" i="87"/>
  <c r="J21" i="87" s="1"/>
  <c r="I13" i="87"/>
  <c r="J13" i="87" s="1"/>
  <c r="I23" i="87"/>
  <c r="J23" i="87" s="1"/>
  <c r="S23" i="87" s="1"/>
  <c r="I15" i="87"/>
  <c r="J15" i="87" s="1"/>
  <c r="S15" i="87" s="1"/>
  <c r="I7" i="87"/>
  <c r="J7" i="87" s="1"/>
  <c r="S7" i="87" s="1"/>
  <c r="I22" i="87"/>
  <c r="J22" i="87" s="1"/>
  <c r="S22" i="87" s="1"/>
  <c r="I14" i="87"/>
  <c r="J14" i="87" s="1"/>
  <c r="S14" i="87" s="1"/>
  <c r="I6" i="87"/>
  <c r="J6" i="87" s="1"/>
  <c r="S6" i="87" s="1"/>
  <c r="I26" i="87"/>
  <c r="J26" i="87" s="1"/>
  <c r="S26" i="87" s="1"/>
  <c r="I18" i="87"/>
  <c r="J18" i="87" s="1"/>
  <c r="S18" i="87" s="1"/>
  <c r="G59" i="87"/>
  <c r="E22" i="92" s="1"/>
  <c r="G59" i="88"/>
  <c r="E23" i="92" s="1"/>
  <c r="L58" i="89"/>
  <c r="N58" i="89" s="1"/>
  <c r="L50" i="89"/>
  <c r="N50" i="89" s="1"/>
  <c r="L42" i="89"/>
  <c r="N42" i="89" s="1"/>
  <c r="L52" i="89"/>
  <c r="N52" i="89" s="1"/>
  <c r="L44" i="89"/>
  <c r="N44" i="89" s="1"/>
  <c r="L36" i="89"/>
  <c r="N36" i="89" s="1"/>
  <c r="L53" i="89"/>
  <c r="N53" i="89" s="1"/>
  <c r="L45" i="89"/>
  <c r="N45" i="89" s="1"/>
  <c r="L37" i="89"/>
  <c r="N37" i="89" s="1"/>
  <c r="L56" i="89"/>
  <c r="N56" i="89" s="1"/>
  <c r="L48" i="89"/>
  <c r="N48" i="89" s="1"/>
  <c r="L40" i="89"/>
  <c r="N40" i="89" s="1"/>
  <c r="L57" i="89"/>
  <c r="N57" i="89" s="1"/>
  <c r="L55" i="89"/>
  <c r="N55" i="89" s="1"/>
  <c r="L46" i="89"/>
  <c r="N46" i="89" s="1"/>
  <c r="L41" i="89"/>
  <c r="N41" i="89" s="1"/>
  <c r="L39" i="89"/>
  <c r="N39" i="89" s="1"/>
  <c r="L43" i="89"/>
  <c r="N43" i="89" s="1"/>
  <c r="L38" i="89"/>
  <c r="N38" i="89" s="1"/>
  <c r="L54" i="89"/>
  <c r="N54" i="89" s="1"/>
  <c r="L47" i="89"/>
  <c r="N47" i="89" s="1"/>
  <c r="L35" i="89"/>
  <c r="L51" i="89"/>
  <c r="N51" i="89" s="1"/>
  <c r="L49" i="89"/>
  <c r="N49" i="89" s="1"/>
  <c r="F35" i="89"/>
  <c r="S5" i="90"/>
  <c r="L51" i="90"/>
  <c r="N51" i="90" s="1"/>
  <c r="L43" i="90"/>
  <c r="N43" i="90" s="1"/>
  <c r="L35" i="90"/>
  <c r="L53" i="90"/>
  <c r="N53" i="90" s="1"/>
  <c r="L45" i="90"/>
  <c r="N45" i="90" s="1"/>
  <c r="L37" i="90"/>
  <c r="N37" i="90" s="1"/>
  <c r="L54" i="90"/>
  <c r="N54" i="90" s="1"/>
  <c r="L46" i="90"/>
  <c r="N46" i="90" s="1"/>
  <c r="L38" i="90"/>
  <c r="N38" i="90" s="1"/>
  <c r="L55" i="90"/>
  <c r="N55" i="90" s="1"/>
  <c r="L47" i="90"/>
  <c r="N47" i="90" s="1"/>
  <c r="L39" i="90"/>
  <c r="N39" i="90" s="1"/>
  <c r="O39" i="90" s="1"/>
  <c r="L56" i="90"/>
  <c r="N56" i="90" s="1"/>
  <c r="L48" i="90"/>
  <c r="N48" i="90" s="1"/>
  <c r="L40" i="90"/>
  <c r="N40" i="90" s="1"/>
  <c r="L57" i="90"/>
  <c r="N57" i="90" s="1"/>
  <c r="L49" i="90"/>
  <c r="N49" i="90" s="1"/>
  <c r="L41" i="90"/>
  <c r="N41" i="90" s="1"/>
  <c r="L50" i="90"/>
  <c r="N50" i="90" s="1"/>
  <c r="L52" i="90"/>
  <c r="N52" i="90" s="1"/>
  <c r="L42" i="90"/>
  <c r="N42" i="90" s="1"/>
  <c r="L44" i="90"/>
  <c r="N44" i="90" s="1"/>
  <c r="L58" i="90"/>
  <c r="N58" i="90" s="1"/>
  <c r="L36" i="90"/>
  <c r="N36" i="90" s="1"/>
  <c r="F55" i="90"/>
  <c r="H55" i="90" s="1"/>
  <c r="S22" i="85"/>
  <c r="I11" i="84"/>
  <c r="J11" i="84" s="1"/>
  <c r="S11" i="84" s="1"/>
  <c r="Q14" i="84"/>
  <c r="R14" i="84" s="1"/>
  <c r="S14" i="84" s="1"/>
  <c r="I19" i="84"/>
  <c r="J19" i="84" s="1"/>
  <c r="S19" i="84" s="1"/>
  <c r="Q22" i="84"/>
  <c r="R22" i="84" s="1"/>
  <c r="S22" i="84" s="1"/>
  <c r="I27" i="84"/>
  <c r="J27" i="84" s="1"/>
  <c r="S27" i="84" s="1"/>
  <c r="F42" i="84"/>
  <c r="H42" i="84" s="1"/>
  <c r="O42" i="84" s="1"/>
  <c r="F50" i="84"/>
  <c r="H50" i="84" s="1"/>
  <c r="O50" i="84" s="1"/>
  <c r="F58" i="84"/>
  <c r="H58" i="84" s="1"/>
  <c r="J19" i="85"/>
  <c r="L38" i="85"/>
  <c r="N38" i="85" s="1"/>
  <c r="L40" i="85"/>
  <c r="N40" i="85" s="1"/>
  <c r="F42" i="85"/>
  <c r="H42" i="85" s="1"/>
  <c r="O42" i="85" s="1"/>
  <c r="L45" i="85"/>
  <c r="N45" i="85" s="1"/>
  <c r="O45" i="85" s="1"/>
  <c r="L47" i="85"/>
  <c r="N47" i="85" s="1"/>
  <c r="L54" i="85"/>
  <c r="N54" i="85" s="1"/>
  <c r="L56" i="85"/>
  <c r="N56" i="85" s="1"/>
  <c r="F58" i="85"/>
  <c r="H58" i="85" s="1"/>
  <c r="O58" i="85" s="1"/>
  <c r="R23" i="86"/>
  <c r="F56" i="87"/>
  <c r="H56" i="87" s="1"/>
  <c r="O56" i="87" s="1"/>
  <c r="F48" i="87"/>
  <c r="H48" i="87" s="1"/>
  <c r="F40" i="87"/>
  <c r="H40" i="87" s="1"/>
  <c r="F51" i="87"/>
  <c r="H51" i="87" s="1"/>
  <c r="F43" i="87"/>
  <c r="H43" i="87" s="1"/>
  <c r="F35" i="87"/>
  <c r="F52" i="87"/>
  <c r="H52" i="87" s="1"/>
  <c r="F44" i="87"/>
  <c r="H44" i="87" s="1"/>
  <c r="O44" i="87" s="1"/>
  <c r="F36" i="87"/>
  <c r="H36" i="87" s="1"/>
  <c r="O36" i="87" s="1"/>
  <c r="F54" i="87"/>
  <c r="H54" i="87" s="1"/>
  <c r="F46" i="87"/>
  <c r="H46" i="87" s="1"/>
  <c r="F38" i="87"/>
  <c r="H38" i="87" s="1"/>
  <c r="F47" i="87"/>
  <c r="H47" i="87" s="1"/>
  <c r="F45" i="87"/>
  <c r="H45" i="87" s="1"/>
  <c r="O45" i="87" s="1"/>
  <c r="F57" i="87"/>
  <c r="H57" i="87" s="1"/>
  <c r="F50" i="87"/>
  <c r="H50" i="87" s="1"/>
  <c r="O50" i="87" s="1"/>
  <c r="F41" i="87"/>
  <c r="H41" i="87" s="1"/>
  <c r="F53" i="87"/>
  <c r="H53" i="87" s="1"/>
  <c r="O53" i="87" s="1"/>
  <c r="J28" i="89"/>
  <c r="S28" i="89" s="1"/>
  <c r="I10" i="84"/>
  <c r="J10" i="84" s="1"/>
  <c r="S10" i="84" s="1"/>
  <c r="Q13" i="84"/>
  <c r="R13" i="84" s="1"/>
  <c r="I18" i="84"/>
  <c r="J18" i="84" s="1"/>
  <c r="S18" i="84" s="1"/>
  <c r="Q21" i="84"/>
  <c r="R21" i="84" s="1"/>
  <c r="I26" i="84"/>
  <c r="J26" i="84" s="1"/>
  <c r="S26" i="84" s="1"/>
  <c r="H35" i="84"/>
  <c r="F41" i="84"/>
  <c r="H41" i="84" s="1"/>
  <c r="O41" i="84" s="1"/>
  <c r="F49" i="84"/>
  <c r="H49" i="84" s="1"/>
  <c r="O49" i="84" s="1"/>
  <c r="F57" i="84"/>
  <c r="H57" i="84" s="1"/>
  <c r="I23" i="85"/>
  <c r="J23" i="85" s="1"/>
  <c r="S23" i="85" s="1"/>
  <c r="I15" i="85"/>
  <c r="J15" i="85" s="1"/>
  <c r="I24" i="85"/>
  <c r="J24" i="85" s="1"/>
  <c r="S24" i="85" s="1"/>
  <c r="I16" i="85"/>
  <c r="J16" i="85" s="1"/>
  <c r="S16" i="85" s="1"/>
  <c r="I25" i="85"/>
  <c r="J25" i="85" s="1"/>
  <c r="S25" i="85" s="1"/>
  <c r="I17" i="85"/>
  <c r="J17" i="85" s="1"/>
  <c r="S17" i="85" s="1"/>
  <c r="I26" i="85"/>
  <c r="J26" i="85" s="1"/>
  <c r="I18" i="85"/>
  <c r="J18" i="85" s="1"/>
  <c r="S18" i="85" s="1"/>
  <c r="F35" i="85"/>
  <c r="F37" i="85"/>
  <c r="H37" i="85" s="1"/>
  <c r="O37" i="85" s="1"/>
  <c r="F44" i="85"/>
  <c r="H44" i="85" s="1"/>
  <c r="F51" i="85"/>
  <c r="H51" i="85" s="1"/>
  <c r="J20" i="86"/>
  <c r="S20" i="86" s="1"/>
  <c r="H53" i="86"/>
  <c r="O53" i="86" s="1"/>
  <c r="I11" i="87"/>
  <c r="J11" i="87" s="1"/>
  <c r="S11" i="87" s="1"/>
  <c r="I19" i="87"/>
  <c r="J19" i="87" s="1"/>
  <c r="S19" i="87" s="1"/>
  <c r="I27" i="87"/>
  <c r="J27" i="87" s="1"/>
  <c r="S27" i="87" s="1"/>
  <c r="R6" i="88"/>
  <c r="R29" i="88" s="1"/>
  <c r="R9" i="92" s="1"/>
  <c r="Q29" i="88"/>
  <c r="Q9" i="92" s="1"/>
  <c r="S14" i="89"/>
  <c r="J20" i="89"/>
  <c r="S20" i="89" s="1"/>
  <c r="I5" i="84"/>
  <c r="I9" i="84"/>
  <c r="J9" i="84" s="1"/>
  <c r="S9" i="84" s="1"/>
  <c r="Q12" i="84"/>
  <c r="R12" i="84" s="1"/>
  <c r="S12" i="84" s="1"/>
  <c r="I17" i="84"/>
  <c r="J17" i="84" s="1"/>
  <c r="S17" i="84" s="1"/>
  <c r="Q20" i="84"/>
  <c r="R20" i="84" s="1"/>
  <c r="S20" i="84" s="1"/>
  <c r="F40" i="84"/>
  <c r="H40" i="84" s="1"/>
  <c r="O40" i="84" s="1"/>
  <c r="F48" i="84"/>
  <c r="H48" i="84" s="1"/>
  <c r="O48" i="84" s="1"/>
  <c r="H29" i="85"/>
  <c r="F54" i="85"/>
  <c r="H54" i="85" s="1"/>
  <c r="F46" i="85"/>
  <c r="H46" i="85" s="1"/>
  <c r="F38" i="85"/>
  <c r="H38" i="85" s="1"/>
  <c r="F55" i="85"/>
  <c r="H55" i="85" s="1"/>
  <c r="F47" i="85"/>
  <c r="H47" i="85" s="1"/>
  <c r="F39" i="85"/>
  <c r="H39" i="85" s="1"/>
  <c r="O39" i="85" s="1"/>
  <c r="F56" i="85"/>
  <c r="H56" i="85" s="1"/>
  <c r="F48" i="85"/>
  <c r="H48" i="85" s="1"/>
  <c r="F40" i="85"/>
  <c r="H40" i="85" s="1"/>
  <c r="F57" i="85"/>
  <c r="H57" i="85" s="1"/>
  <c r="F49" i="85"/>
  <c r="H49" i="85" s="1"/>
  <c r="O49" i="85" s="1"/>
  <c r="F41" i="85"/>
  <c r="H41" i="85" s="1"/>
  <c r="I10" i="85"/>
  <c r="J10" i="85" s="1"/>
  <c r="S10" i="85" s="1"/>
  <c r="S8" i="86"/>
  <c r="N35" i="88"/>
  <c r="O46" i="88"/>
  <c r="M59" i="87"/>
  <c r="I22" i="92" s="1"/>
  <c r="H57" i="88"/>
  <c r="O57" i="88" s="1"/>
  <c r="I26" i="91"/>
  <c r="J26" i="91" s="1"/>
  <c r="S26" i="91" s="1"/>
  <c r="I18" i="91"/>
  <c r="J18" i="91" s="1"/>
  <c r="S18" i="91" s="1"/>
  <c r="I10" i="91"/>
  <c r="J10" i="91" s="1"/>
  <c r="S10" i="91" s="1"/>
  <c r="I27" i="91"/>
  <c r="J27" i="91" s="1"/>
  <c r="S27" i="91" s="1"/>
  <c r="I19" i="91"/>
  <c r="J19" i="91" s="1"/>
  <c r="S19" i="91" s="1"/>
  <c r="I28" i="91"/>
  <c r="J28" i="91" s="1"/>
  <c r="S28" i="91" s="1"/>
  <c r="I20" i="91"/>
  <c r="J20" i="91" s="1"/>
  <c r="S20" i="91" s="1"/>
  <c r="I12" i="91"/>
  <c r="J12" i="91" s="1"/>
  <c r="S12" i="91" s="1"/>
  <c r="I21" i="91"/>
  <c r="J21" i="91" s="1"/>
  <c r="S21" i="91" s="1"/>
  <c r="I13" i="91"/>
  <c r="J13" i="91" s="1"/>
  <c r="S13" i="91" s="1"/>
  <c r="I22" i="91"/>
  <c r="J22" i="91" s="1"/>
  <c r="S22" i="91" s="1"/>
  <c r="I14" i="91"/>
  <c r="J14" i="91" s="1"/>
  <c r="S14" i="91" s="1"/>
  <c r="I6" i="91"/>
  <c r="J6" i="91" s="1"/>
  <c r="S6" i="91" s="1"/>
  <c r="I23" i="91"/>
  <c r="J23" i="91" s="1"/>
  <c r="S23" i="91" s="1"/>
  <c r="I15" i="91"/>
  <c r="J15" i="91" s="1"/>
  <c r="S15" i="91" s="1"/>
  <c r="I7" i="91"/>
  <c r="J7" i="91" s="1"/>
  <c r="S7" i="91" s="1"/>
  <c r="I24" i="91"/>
  <c r="J24" i="91" s="1"/>
  <c r="S24" i="91" s="1"/>
  <c r="I16" i="91"/>
  <c r="J16" i="91" s="1"/>
  <c r="S16" i="91" s="1"/>
  <c r="I8" i="91"/>
  <c r="J8" i="91" s="1"/>
  <c r="S8" i="91" s="1"/>
  <c r="I17" i="91"/>
  <c r="J17" i="91" s="1"/>
  <c r="S17" i="91" s="1"/>
  <c r="I9" i="91"/>
  <c r="J9" i="91" s="1"/>
  <c r="S9" i="91" s="1"/>
  <c r="I25" i="91"/>
  <c r="J25" i="91" s="1"/>
  <c r="S25" i="91" s="1"/>
  <c r="I5" i="91"/>
  <c r="M59" i="91"/>
  <c r="I26" i="92" s="1"/>
  <c r="Q6" i="86"/>
  <c r="I11" i="86"/>
  <c r="J11" i="86" s="1"/>
  <c r="Q14" i="86"/>
  <c r="R14" i="86" s="1"/>
  <c r="I19" i="86"/>
  <c r="J19" i="86" s="1"/>
  <c r="S19" i="86" s="1"/>
  <c r="Q22" i="86"/>
  <c r="R22" i="86" s="1"/>
  <c r="S22" i="86" s="1"/>
  <c r="I27" i="86"/>
  <c r="J27" i="86" s="1"/>
  <c r="S27" i="86" s="1"/>
  <c r="L37" i="86"/>
  <c r="N37" i="86" s="1"/>
  <c r="O37" i="86" s="1"/>
  <c r="F42" i="86"/>
  <c r="H42" i="86" s="1"/>
  <c r="L45" i="86"/>
  <c r="N45" i="86" s="1"/>
  <c r="R8" i="87"/>
  <c r="S8" i="87" s="1"/>
  <c r="R13" i="87"/>
  <c r="R16" i="87"/>
  <c r="R21" i="87"/>
  <c r="R24" i="87"/>
  <c r="S24" i="87" s="1"/>
  <c r="L37" i="87"/>
  <c r="N37" i="87" s="1"/>
  <c r="F55" i="86"/>
  <c r="H55" i="86" s="1"/>
  <c r="O55" i="86" s="1"/>
  <c r="F58" i="86"/>
  <c r="H58" i="86" s="1"/>
  <c r="I10" i="86"/>
  <c r="J10" i="86" s="1"/>
  <c r="S10" i="86" s="1"/>
  <c r="Q13" i="86"/>
  <c r="R13" i="86" s="1"/>
  <c r="S13" i="86" s="1"/>
  <c r="I18" i="86"/>
  <c r="J18" i="86" s="1"/>
  <c r="S18" i="86" s="1"/>
  <c r="Q21" i="86"/>
  <c r="R21" i="86" s="1"/>
  <c r="S21" i="86" s="1"/>
  <c r="I26" i="86"/>
  <c r="J26" i="86" s="1"/>
  <c r="S26" i="86" s="1"/>
  <c r="L36" i="86"/>
  <c r="N36" i="86" s="1"/>
  <c r="O36" i="86" s="1"/>
  <c r="F41" i="86"/>
  <c r="H41" i="86" s="1"/>
  <c r="O41" i="86" s="1"/>
  <c r="L44" i="86"/>
  <c r="N44" i="86" s="1"/>
  <c r="O44" i="86" s="1"/>
  <c r="F49" i="86"/>
  <c r="H49" i="86" s="1"/>
  <c r="O49" i="86" s="1"/>
  <c r="L52" i="86"/>
  <c r="N52" i="86" s="1"/>
  <c r="O52" i="86" s="1"/>
  <c r="F57" i="86"/>
  <c r="H57" i="86" s="1"/>
  <c r="L51" i="87"/>
  <c r="N51" i="87" s="1"/>
  <c r="L43" i="87"/>
  <c r="N43" i="87" s="1"/>
  <c r="L35" i="87"/>
  <c r="L54" i="87"/>
  <c r="N54" i="87" s="1"/>
  <c r="L46" i="87"/>
  <c r="N46" i="87" s="1"/>
  <c r="L38" i="87"/>
  <c r="N38" i="87" s="1"/>
  <c r="L55" i="87"/>
  <c r="N55" i="87" s="1"/>
  <c r="L47" i="87"/>
  <c r="N47" i="87" s="1"/>
  <c r="L39" i="87"/>
  <c r="N39" i="87" s="1"/>
  <c r="O39" i="87" s="1"/>
  <c r="L57" i="87"/>
  <c r="N57" i="87" s="1"/>
  <c r="L49" i="87"/>
  <c r="N49" i="87" s="1"/>
  <c r="O49" i="87" s="1"/>
  <c r="L41" i="87"/>
  <c r="N41" i="87" s="1"/>
  <c r="L48" i="87"/>
  <c r="N48" i="87" s="1"/>
  <c r="H29" i="88"/>
  <c r="S15" i="89"/>
  <c r="S23" i="89"/>
  <c r="I9" i="86"/>
  <c r="J9" i="86" s="1"/>
  <c r="S9" i="86" s="1"/>
  <c r="Q12" i="86"/>
  <c r="R12" i="86" s="1"/>
  <c r="S12" i="86" s="1"/>
  <c r="I17" i="86"/>
  <c r="J17" i="86" s="1"/>
  <c r="S17" i="86" s="1"/>
  <c r="Q20" i="86"/>
  <c r="R20" i="86" s="1"/>
  <c r="I25" i="86"/>
  <c r="J25" i="86" s="1"/>
  <c r="S25" i="86" s="1"/>
  <c r="Q28" i="86"/>
  <c r="R28" i="86" s="1"/>
  <c r="S28" i="86" s="1"/>
  <c r="L35" i="86"/>
  <c r="F40" i="86"/>
  <c r="H40" i="86" s="1"/>
  <c r="O40" i="86" s="1"/>
  <c r="L43" i="86"/>
  <c r="N43" i="86" s="1"/>
  <c r="O43" i="86" s="1"/>
  <c r="F48" i="86"/>
  <c r="H48" i="86" s="1"/>
  <c r="O48" i="86" s="1"/>
  <c r="L51" i="86"/>
  <c r="N51" i="86" s="1"/>
  <c r="O51" i="86" s="1"/>
  <c r="L50" i="87"/>
  <c r="N50" i="87" s="1"/>
  <c r="H35" i="88"/>
  <c r="O51" i="88"/>
  <c r="L58" i="86"/>
  <c r="N58" i="86" s="1"/>
  <c r="L54" i="86"/>
  <c r="N54" i="86" s="1"/>
  <c r="L56" i="86"/>
  <c r="N56" i="86" s="1"/>
  <c r="O56" i="86" s="1"/>
  <c r="Q11" i="86"/>
  <c r="R11" i="86" s="1"/>
  <c r="I16" i="86"/>
  <c r="J16" i="86" s="1"/>
  <c r="S16" i="86" s="1"/>
  <c r="Q19" i="86"/>
  <c r="R19" i="86" s="1"/>
  <c r="M59" i="86"/>
  <c r="I21" i="92" s="1"/>
  <c r="F39" i="86"/>
  <c r="H39" i="86" s="1"/>
  <c r="O39" i="86" s="1"/>
  <c r="L42" i="86"/>
  <c r="N42" i="86" s="1"/>
  <c r="F47" i="86"/>
  <c r="H47" i="86" s="1"/>
  <c r="O47" i="86" s="1"/>
  <c r="L50" i="86"/>
  <c r="N50" i="86" s="1"/>
  <c r="O50" i="86" s="1"/>
  <c r="F54" i="86"/>
  <c r="H54" i="86" s="1"/>
  <c r="O54" i="86" s="1"/>
  <c r="L57" i="86"/>
  <c r="N57" i="86" s="1"/>
  <c r="L52" i="87"/>
  <c r="N52" i="87" s="1"/>
  <c r="P29" i="88"/>
  <c r="G59" i="89"/>
  <c r="E24" i="92" s="1"/>
  <c r="F39" i="88"/>
  <c r="H39" i="88" s="1"/>
  <c r="L42" i="88"/>
  <c r="N42" i="88" s="1"/>
  <c r="O42" i="88" s="1"/>
  <c r="F47" i="88"/>
  <c r="H47" i="88" s="1"/>
  <c r="L50" i="88"/>
  <c r="N50" i="88" s="1"/>
  <c r="O50" i="88" s="1"/>
  <c r="F55" i="88"/>
  <c r="H55" i="88" s="1"/>
  <c r="L58" i="88"/>
  <c r="N58" i="88" s="1"/>
  <c r="O58" i="88" s="1"/>
  <c r="I5" i="89"/>
  <c r="S18" i="90"/>
  <c r="N52" i="91"/>
  <c r="F37" i="88"/>
  <c r="H37" i="88" s="1"/>
  <c r="O37" i="88" s="1"/>
  <c r="L40" i="88"/>
  <c r="N40" i="88" s="1"/>
  <c r="O40" i="88" s="1"/>
  <c r="F45" i="88"/>
  <c r="H45" i="88" s="1"/>
  <c r="O45" i="88" s="1"/>
  <c r="L48" i="88"/>
  <c r="N48" i="88" s="1"/>
  <c r="O48" i="88" s="1"/>
  <c r="F53" i="88"/>
  <c r="H53" i="88" s="1"/>
  <c r="O53" i="88" s="1"/>
  <c r="L56" i="88"/>
  <c r="N56" i="88" s="1"/>
  <c r="O56" i="88" s="1"/>
  <c r="P29" i="89"/>
  <c r="R14" i="89"/>
  <c r="R29" i="89" s="1"/>
  <c r="R10" i="92" s="1"/>
  <c r="I21" i="89"/>
  <c r="J21" i="89" s="1"/>
  <c r="S21" i="89" s="1"/>
  <c r="R22" i="89"/>
  <c r="S6" i="90"/>
  <c r="S22" i="90"/>
  <c r="O42" i="91"/>
  <c r="F36" i="88"/>
  <c r="H36" i="88" s="1"/>
  <c r="L39" i="88"/>
  <c r="N39" i="88" s="1"/>
  <c r="F44" i="88"/>
  <c r="H44" i="88" s="1"/>
  <c r="L47" i="88"/>
  <c r="N47" i="88" s="1"/>
  <c r="F52" i="88"/>
  <c r="H52" i="88" s="1"/>
  <c r="O52" i="88" s="1"/>
  <c r="L55" i="88"/>
  <c r="N55" i="88" s="1"/>
  <c r="I6" i="89"/>
  <c r="J6" i="89" s="1"/>
  <c r="R29" i="90"/>
  <c r="R11" i="92" s="1"/>
  <c r="S8" i="90"/>
  <c r="S24" i="90"/>
  <c r="P29" i="91"/>
  <c r="S26" i="90"/>
  <c r="G59" i="90"/>
  <c r="E25" i="92" s="1"/>
  <c r="R29" i="91"/>
  <c r="R12" i="92" s="1"/>
  <c r="L36" i="88"/>
  <c r="N36" i="88" s="1"/>
  <c r="F41" i="88"/>
  <c r="H41" i="88" s="1"/>
  <c r="O41" i="88" s="1"/>
  <c r="L44" i="88"/>
  <c r="N44" i="88" s="1"/>
  <c r="F49" i="88"/>
  <c r="H49" i="88" s="1"/>
  <c r="O49" i="88" s="1"/>
  <c r="I24" i="89"/>
  <c r="J24" i="89" s="1"/>
  <c r="S24" i="89" s="1"/>
  <c r="I16" i="89"/>
  <c r="J16" i="89" s="1"/>
  <c r="S16" i="89" s="1"/>
  <c r="I8" i="89"/>
  <c r="J8" i="89" s="1"/>
  <c r="S8" i="89" s="1"/>
  <c r="I26" i="89"/>
  <c r="J26" i="89" s="1"/>
  <c r="S26" i="89" s="1"/>
  <c r="I18" i="89"/>
  <c r="J18" i="89" s="1"/>
  <c r="S18" i="89" s="1"/>
  <c r="I10" i="89"/>
  <c r="J10" i="89" s="1"/>
  <c r="S10" i="89" s="1"/>
  <c r="I27" i="89"/>
  <c r="J27" i="89" s="1"/>
  <c r="S27" i="89" s="1"/>
  <c r="I19" i="89"/>
  <c r="J19" i="89" s="1"/>
  <c r="S19" i="89" s="1"/>
  <c r="I11" i="89"/>
  <c r="J11" i="89" s="1"/>
  <c r="S11" i="89" s="1"/>
  <c r="I22" i="89"/>
  <c r="J22" i="89" s="1"/>
  <c r="R6" i="89"/>
  <c r="I17" i="89"/>
  <c r="J17" i="89" s="1"/>
  <c r="S17" i="89" s="1"/>
  <c r="I25" i="89"/>
  <c r="J25" i="89" s="1"/>
  <c r="S25" i="89" s="1"/>
  <c r="M59" i="89"/>
  <c r="I24" i="92" s="1"/>
  <c r="S14" i="90"/>
  <c r="M59" i="90"/>
  <c r="I25" i="92" s="1"/>
  <c r="H57" i="91"/>
  <c r="N35" i="91"/>
  <c r="I7" i="90"/>
  <c r="J7" i="90" s="1"/>
  <c r="S7" i="90" s="1"/>
  <c r="I15" i="90"/>
  <c r="J15" i="90" s="1"/>
  <c r="S15" i="90" s="1"/>
  <c r="I23" i="90"/>
  <c r="J23" i="90" s="1"/>
  <c r="S23" i="90" s="1"/>
  <c r="F39" i="91"/>
  <c r="H39" i="91" s="1"/>
  <c r="L42" i="91"/>
  <c r="N42" i="91" s="1"/>
  <c r="F47" i="91"/>
  <c r="H47" i="91" s="1"/>
  <c r="O47" i="91" s="1"/>
  <c r="L50" i="91"/>
  <c r="N50" i="91" s="1"/>
  <c r="O50" i="91" s="1"/>
  <c r="F55" i="91"/>
  <c r="H55" i="91" s="1"/>
  <c r="L58" i="91"/>
  <c r="N58" i="91" s="1"/>
  <c r="O58" i="91" s="1"/>
  <c r="Q29" i="91"/>
  <c r="Q12" i="92" s="1"/>
  <c r="F38" i="91"/>
  <c r="H38" i="91" s="1"/>
  <c r="L41" i="91"/>
  <c r="N41" i="91" s="1"/>
  <c r="F46" i="91"/>
  <c r="H46" i="91" s="1"/>
  <c r="L49" i="91"/>
  <c r="N49" i="91" s="1"/>
  <c r="F54" i="91"/>
  <c r="H54" i="91" s="1"/>
  <c r="L57" i="91"/>
  <c r="N57" i="91" s="1"/>
  <c r="F37" i="91"/>
  <c r="H37" i="91" s="1"/>
  <c r="O37" i="91" s="1"/>
  <c r="L40" i="91"/>
  <c r="N40" i="91" s="1"/>
  <c r="O40" i="91" s="1"/>
  <c r="F45" i="91"/>
  <c r="H45" i="91" s="1"/>
  <c r="O45" i="91" s="1"/>
  <c r="L48" i="91"/>
  <c r="N48" i="91" s="1"/>
  <c r="O48" i="91" s="1"/>
  <c r="F53" i="91"/>
  <c r="H53" i="91" s="1"/>
  <c r="O53" i="91" s="1"/>
  <c r="L56" i="91"/>
  <c r="N56" i="91" s="1"/>
  <c r="O56" i="91" s="1"/>
  <c r="I12" i="90"/>
  <c r="J12" i="90" s="1"/>
  <c r="S12" i="90" s="1"/>
  <c r="I20" i="90"/>
  <c r="J20" i="90" s="1"/>
  <c r="S20" i="90" s="1"/>
  <c r="I28" i="90"/>
  <c r="J28" i="90" s="1"/>
  <c r="S28" i="90" s="1"/>
  <c r="F36" i="91"/>
  <c r="H36" i="91" s="1"/>
  <c r="L39" i="91"/>
  <c r="N39" i="91" s="1"/>
  <c r="F44" i="91"/>
  <c r="H44" i="91" s="1"/>
  <c r="L47" i="91"/>
  <c r="N47" i="91" s="1"/>
  <c r="F52" i="91"/>
  <c r="H52" i="91" s="1"/>
  <c r="O52" i="91" s="1"/>
  <c r="L55" i="91"/>
  <c r="N55" i="91" s="1"/>
  <c r="I11" i="90"/>
  <c r="J11" i="90" s="1"/>
  <c r="S11" i="90" s="1"/>
  <c r="I19" i="90"/>
  <c r="J19" i="90" s="1"/>
  <c r="S19" i="90" s="1"/>
  <c r="I27" i="90"/>
  <c r="J27" i="90" s="1"/>
  <c r="S27" i="90" s="1"/>
  <c r="F35" i="91"/>
  <c r="L38" i="91"/>
  <c r="N38" i="91" s="1"/>
  <c r="F43" i="91"/>
  <c r="H43" i="91" s="1"/>
  <c r="O43" i="91" s="1"/>
  <c r="L46" i="91"/>
  <c r="N46" i="91" s="1"/>
  <c r="F51" i="91"/>
  <c r="H51" i="91" s="1"/>
  <c r="O51" i="91" s="1"/>
  <c r="L54" i="91"/>
  <c r="N54" i="91" s="1"/>
  <c r="I9" i="90"/>
  <c r="J9" i="90" s="1"/>
  <c r="S9" i="90" s="1"/>
  <c r="I17" i="90"/>
  <c r="J17" i="90" s="1"/>
  <c r="S17" i="90" s="1"/>
  <c r="L36" i="91"/>
  <c r="N36" i="91" s="1"/>
  <c r="F41" i="91"/>
  <c r="H41" i="91" s="1"/>
  <c r="L44" i="91"/>
  <c r="N44" i="91" s="1"/>
  <c r="F49" i="91"/>
  <c r="H49" i="91" s="1"/>
  <c r="O49" i="91" s="1"/>
  <c r="O58" i="84" l="1"/>
  <c r="O47" i="85"/>
  <c r="O38" i="85"/>
  <c r="O57" i="85"/>
  <c r="O46" i="85"/>
  <c r="O48" i="85"/>
  <c r="O45" i="86"/>
  <c r="O42" i="86"/>
  <c r="O57" i="86"/>
  <c r="S21" i="87"/>
  <c r="O40" i="87"/>
  <c r="O57" i="87"/>
  <c r="O38" i="87"/>
  <c r="O51" i="87"/>
  <c r="O46" i="87"/>
  <c r="O37" i="87"/>
  <c r="O47" i="88"/>
  <c r="S22" i="89"/>
  <c r="Q13" i="92"/>
  <c r="O56" i="89"/>
  <c r="O43" i="89"/>
  <c r="O38" i="89"/>
  <c r="O53" i="89"/>
  <c r="O50" i="89"/>
  <c r="O58" i="89"/>
  <c r="O36" i="90"/>
  <c r="O53" i="90"/>
  <c r="O50" i="90"/>
  <c r="O52" i="90"/>
  <c r="O58" i="90"/>
  <c r="E27" i="92"/>
  <c r="O41" i="91"/>
  <c r="O54" i="91"/>
  <c r="O38" i="91"/>
  <c r="O57" i="91"/>
  <c r="O56" i="85"/>
  <c r="L59" i="84"/>
  <c r="N35" i="84"/>
  <c r="N59" i="84" s="1"/>
  <c r="J19" i="92" s="1"/>
  <c r="J29" i="85"/>
  <c r="I29" i="89"/>
  <c r="J5" i="89"/>
  <c r="S13" i="84"/>
  <c r="O43" i="90"/>
  <c r="I29" i="85"/>
  <c r="F59" i="88"/>
  <c r="S11" i="86"/>
  <c r="O44" i="85"/>
  <c r="O54" i="87"/>
  <c r="O48" i="87"/>
  <c r="J29" i="90"/>
  <c r="O37" i="90"/>
  <c r="O51" i="90"/>
  <c r="O40" i="89"/>
  <c r="O49" i="89"/>
  <c r="N35" i="85"/>
  <c r="N59" i="85" s="1"/>
  <c r="J20" i="92" s="1"/>
  <c r="L59" i="85"/>
  <c r="L59" i="86"/>
  <c r="N35" i="86"/>
  <c r="N59" i="88"/>
  <c r="J23" i="92" s="1"/>
  <c r="I29" i="86"/>
  <c r="F59" i="90"/>
  <c r="H35" i="90"/>
  <c r="O44" i="89"/>
  <c r="O35" i="88"/>
  <c r="H59" i="88"/>
  <c r="F23" i="92" s="1"/>
  <c r="O51" i="85"/>
  <c r="L59" i="88"/>
  <c r="O55" i="90"/>
  <c r="O46" i="91"/>
  <c r="O44" i="91"/>
  <c r="O39" i="91"/>
  <c r="O44" i="88"/>
  <c r="O55" i="88"/>
  <c r="O58" i="86"/>
  <c r="R6" i="86"/>
  <c r="Q29" i="86"/>
  <c r="O41" i="85"/>
  <c r="O55" i="85"/>
  <c r="S15" i="85"/>
  <c r="O41" i="87"/>
  <c r="S29" i="90"/>
  <c r="S11" i="92" s="1"/>
  <c r="O55" i="87"/>
  <c r="O49" i="90"/>
  <c r="O45" i="90"/>
  <c r="O42" i="90"/>
  <c r="O54" i="89"/>
  <c r="O37" i="89"/>
  <c r="O57" i="89"/>
  <c r="Q29" i="84"/>
  <c r="J5" i="88"/>
  <c r="I29" i="88"/>
  <c r="F59" i="84"/>
  <c r="F59" i="91"/>
  <c r="H35" i="91"/>
  <c r="F59" i="86"/>
  <c r="F59" i="89"/>
  <c r="H35" i="89"/>
  <c r="L59" i="87"/>
  <c r="N35" i="87"/>
  <c r="N59" i="87" s="1"/>
  <c r="J22" i="92" s="1"/>
  <c r="I29" i="91"/>
  <c r="J5" i="91"/>
  <c r="O57" i="84"/>
  <c r="O52" i="87"/>
  <c r="H59" i="86"/>
  <c r="F21" i="92" s="1"/>
  <c r="S16" i="87"/>
  <c r="O36" i="84"/>
  <c r="O47" i="90"/>
  <c r="O52" i="89"/>
  <c r="O47" i="89"/>
  <c r="S6" i="88"/>
  <c r="I29" i="90"/>
  <c r="I29" i="87"/>
  <c r="J5" i="87"/>
  <c r="O39" i="89"/>
  <c r="O36" i="91"/>
  <c r="O36" i="88"/>
  <c r="O40" i="85"/>
  <c r="O54" i="85"/>
  <c r="I29" i="84"/>
  <c r="J5" i="84"/>
  <c r="S26" i="85"/>
  <c r="F59" i="87"/>
  <c r="H35" i="87"/>
  <c r="O57" i="90"/>
  <c r="O44" i="90"/>
  <c r="O40" i="90"/>
  <c r="O36" i="89"/>
  <c r="O42" i="89"/>
  <c r="O55" i="89"/>
  <c r="Q29" i="85"/>
  <c r="R5" i="85"/>
  <c r="R29" i="85" s="1"/>
  <c r="L59" i="91"/>
  <c r="H59" i="84"/>
  <c r="F19" i="92" s="1"/>
  <c r="F59" i="85"/>
  <c r="H35" i="85"/>
  <c r="O41" i="90"/>
  <c r="O55" i="91"/>
  <c r="N59" i="91"/>
  <c r="J26" i="92" s="1"/>
  <c r="S6" i="89"/>
  <c r="O39" i="88"/>
  <c r="O47" i="87"/>
  <c r="O43" i="87"/>
  <c r="S19" i="85"/>
  <c r="L59" i="90"/>
  <c r="N35" i="90"/>
  <c r="N59" i="90" s="1"/>
  <c r="J25" i="92" s="1"/>
  <c r="L59" i="89"/>
  <c r="N35" i="89"/>
  <c r="N59" i="89" s="1"/>
  <c r="J24" i="92" s="1"/>
  <c r="S13" i="87"/>
  <c r="R29" i="87"/>
  <c r="R8" i="92" s="1"/>
  <c r="R13" i="92" s="1"/>
  <c r="C8" i="48" s="1"/>
  <c r="S21" i="84"/>
  <c r="O38" i="90"/>
  <c r="O48" i="90"/>
  <c r="O48" i="89"/>
  <c r="J29" i="86"/>
  <c r="O35" i="84" l="1"/>
  <c r="O59" i="84" s="1"/>
  <c r="K19" i="92" s="1"/>
  <c r="I27" i="92"/>
  <c r="S5" i="87"/>
  <c r="S29" i="87" s="1"/>
  <c r="S8" i="92" s="1"/>
  <c r="J29" i="87"/>
  <c r="H59" i="89"/>
  <c r="F24" i="92" s="1"/>
  <c r="O35" i="89"/>
  <c r="O59" i="89" s="1"/>
  <c r="K24" i="92" s="1"/>
  <c r="H59" i="85"/>
  <c r="F20" i="92" s="1"/>
  <c r="O35" i="85"/>
  <c r="O59" i="85" s="1"/>
  <c r="K20" i="92" s="1"/>
  <c r="O59" i="88"/>
  <c r="K23" i="92" s="1"/>
  <c r="S5" i="84"/>
  <c r="S29" i="84" s="1"/>
  <c r="J29" i="84"/>
  <c r="J29" i="89"/>
  <c r="S5" i="89"/>
  <c r="S29" i="89" s="1"/>
  <c r="S10" i="92" s="1"/>
  <c r="O35" i="91"/>
  <c r="O59" i="91" s="1"/>
  <c r="K26" i="92" s="1"/>
  <c r="H59" i="91"/>
  <c r="F26" i="92" s="1"/>
  <c r="O35" i="90"/>
  <c r="O59" i="90" s="1"/>
  <c r="K25" i="92" s="1"/>
  <c r="H59" i="90"/>
  <c r="F25" i="92" s="1"/>
  <c r="S5" i="85"/>
  <c r="S29" i="85" s="1"/>
  <c r="S5" i="91"/>
  <c r="S29" i="91" s="1"/>
  <c r="S12" i="92" s="1"/>
  <c r="J29" i="91"/>
  <c r="O35" i="87"/>
  <c r="O59" i="87" s="1"/>
  <c r="K22" i="92" s="1"/>
  <c r="H59" i="87"/>
  <c r="F22" i="92" s="1"/>
  <c r="R29" i="86"/>
  <c r="S6" i="86"/>
  <c r="S29" i="86" s="1"/>
  <c r="J29" i="88"/>
  <c r="S5" i="88"/>
  <c r="S29" i="88" s="1"/>
  <c r="S9" i="92" s="1"/>
  <c r="N59" i="86"/>
  <c r="J21" i="92" s="1"/>
  <c r="J27" i="92" s="1"/>
  <c r="O35" i="86"/>
  <c r="O59" i="86" s="1"/>
  <c r="K21" i="92" s="1"/>
  <c r="S13" i="92" l="1"/>
  <c r="F27" i="92"/>
  <c r="C9" i="48" s="1"/>
  <c r="K27" i="92"/>
  <c r="O19" i="92" s="1"/>
  <c r="C10" i="48"/>
  <c r="N19" i="92"/>
  <c r="M19" i="92" l="1"/>
  <c r="O20" i="92" s="1"/>
  <c r="A23" i="74"/>
  <c r="C17" i="74"/>
  <c r="M16" i="74"/>
  <c r="K16" i="74"/>
  <c r="I16" i="74"/>
  <c r="G16" i="74"/>
  <c r="D16" i="74"/>
  <c r="E16" i="74" s="1"/>
  <c r="M15" i="74"/>
  <c r="K15" i="74"/>
  <c r="I15" i="74"/>
  <c r="G15" i="74"/>
  <c r="D15" i="74"/>
  <c r="E15" i="74" s="1"/>
  <c r="M14" i="74"/>
  <c r="K14" i="74"/>
  <c r="I14" i="74"/>
  <c r="G14" i="74"/>
  <c r="D14" i="74"/>
  <c r="E14" i="74" s="1"/>
  <c r="M13" i="74"/>
  <c r="K13" i="74"/>
  <c r="I13" i="74"/>
  <c r="G13" i="74"/>
  <c r="D13" i="74"/>
  <c r="E13" i="74" s="1"/>
  <c r="M12" i="74"/>
  <c r="K12" i="74"/>
  <c r="I12" i="74"/>
  <c r="G12" i="74"/>
  <c r="D12" i="74"/>
  <c r="E12" i="74" s="1"/>
  <c r="M11" i="74"/>
  <c r="K11" i="74"/>
  <c r="I11" i="74"/>
  <c r="G11" i="74"/>
  <c r="D11" i="74"/>
  <c r="E11" i="74" s="1"/>
  <c r="M10" i="74"/>
  <c r="K10" i="74"/>
  <c r="I10" i="74"/>
  <c r="G10" i="74"/>
  <c r="D10" i="74"/>
  <c r="E10" i="74" s="1"/>
  <c r="M9" i="74"/>
  <c r="K9" i="74"/>
  <c r="I9" i="74"/>
  <c r="G9" i="74"/>
  <c r="D9" i="74"/>
  <c r="E9" i="74" s="1"/>
  <c r="M8" i="74"/>
  <c r="K8" i="74"/>
  <c r="I8" i="74"/>
  <c r="G8" i="74"/>
  <c r="D8" i="74"/>
  <c r="E8" i="74" s="1"/>
  <c r="M7" i="74"/>
  <c r="K7" i="74"/>
  <c r="I7" i="74"/>
  <c r="G7" i="74"/>
  <c r="D7" i="74"/>
  <c r="E7" i="74" s="1"/>
  <c r="M17" i="74" l="1"/>
  <c r="F47" i="49" s="1"/>
  <c r="I17" i="74"/>
  <c r="D47" i="49" s="1"/>
  <c r="K17" i="74"/>
  <c r="E47" i="49" s="1"/>
  <c r="G17" i="74"/>
  <c r="C47" i="49" s="1"/>
  <c r="E17" i="74"/>
  <c r="R13" i="26" l="1"/>
  <c r="P13" i="26"/>
  <c r="N13" i="26"/>
  <c r="L13" i="26"/>
  <c r="R34" i="26"/>
  <c r="P34" i="26"/>
  <c r="N34" i="26"/>
  <c r="R7" i="26"/>
  <c r="P7" i="26"/>
  <c r="N7" i="26"/>
  <c r="L34" i="26"/>
  <c r="L7" i="26"/>
  <c r="B3" i="64" l="1"/>
  <c r="B2" i="64"/>
  <c r="D45" i="13" l="1"/>
  <c r="C45" i="13"/>
  <c r="D45" i="12"/>
  <c r="C45" i="12"/>
  <c r="D42" i="13" l="1"/>
  <c r="C42" i="13"/>
  <c r="C42" i="12" l="1"/>
  <c r="F10" i="63" l="1"/>
  <c r="E10" i="63"/>
  <c r="D10" i="63"/>
  <c r="C10" i="63"/>
  <c r="C15" i="63" s="1"/>
  <c r="F8" i="63"/>
  <c r="E8" i="63"/>
  <c r="D8" i="63"/>
  <c r="G6" i="45"/>
  <c r="H19" i="45"/>
  <c r="D15" i="63" l="1"/>
  <c r="E15" i="63"/>
  <c r="F15" i="63"/>
  <c r="D18" i="63"/>
  <c r="F18" i="63"/>
  <c r="E18" i="63"/>
  <c r="C18" i="63"/>
  <c r="M53" i="9"/>
  <c r="L53" i="9"/>
  <c r="J64" i="9"/>
  <c r="I64" i="9"/>
  <c r="C6" i="23"/>
  <c r="C18" i="7" l="1"/>
  <c r="C18" i="49"/>
  <c r="D18" i="7"/>
  <c r="D18" i="49"/>
  <c r="E18" i="7"/>
  <c r="E18" i="49"/>
  <c r="F18" i="7"/>
  <c r="F18" i="49"/>
  <c r="G82" i="45"/>
  <c r="G69" i="45"/>
  <c r="G56" i="45"/>
  <c r="G57" i="45"/>
  <c r="G39" i="45"/>
  <c r="G40" i="45"/>
  <c r="G41" i="45"/>
  <c r="G42" i="45"/>
  <c r="G24" i="45"/>
  <c r="G25" i="45"/>
  <c r="G26" i="45"/>
  <c r="G27" i="45"/>
  <c r="G28" i="45"/>
  <c r="G29" i="45"/>
  <c r="G30" i="45"/>
  <c r="G31" i="45"/>
  <c r="G32" i="45"/>
  <c r="G15" i="45"/>
  <c r="G16" i="45"/>
  <c r="G17" i="45"/>
  <c r="G18" i="45"/>
  <c r="D71" i="45"/>
  <c r="H43" i="45"/>
  <c r="E43" i="45"/>
  <c r="D43" i="45"/>
  <c r="J18" i="7" l="1"/>
  <c r="F11" i="13" s="1"/>
  <c r="I18" i="7"/>
  <c r="F11" i="12" s="1"/>
  <c r="G11" i="12" s="1"/>
  <c r="I18" i="49"/>
  <c r="E11" i="12" s="1"/>
  <c r="J18" i="49"/>
  <c r="E11" i="13" s="1"/>
  <c r="H84" i="45"/>
  <c r="C11" i="41" s="1"/>
  <c r="E84" i="45"/>
  <c r="D84" i="45"/>
  <c r="G83" i="45"/>
  <c r="G81" i="45"/>
  <c r="G80" i="45"/>
  <c r="G79" i="45"/>
  <c r="G78" i="45"/>
  <c r="G77" i="45"/>
  <c r="G76" i="45"/>
  <c r="G75" i="45"/>
  <c r="H71" i="45"/>
  <c r="C10" i="41" s="1"/>
  <c r="E71" i="45"/>
  <c r="G70" i="45"/>
  <c r="G68" i="45"/>
  <c r="G67" i="45"/>
  <c r="G66" i="45"/>
  <c r="G65" i="45"/>
  <c r="G64" i="45"/>
  <c r="G63" i="45"/>
  <c r="G62" i="45"/>
  <c r="G11" i="13" l="1"/>
  <c r="H11" i="13"/>
  <c r="I11" i="13"/>
  <c r="G84" i="45"/>
  <c r="G71" i="45"/>
  <c r="D33" i="45" l="1"/>
  <c r="D19" i="45"/>
  <c r="D34" i="45" s="1"/>
  <c r="H59" i="45" l="1"/>
  <c r="C9" i="41" s="1"/>
  <c r="E59" i="45"/>
  <c r="C8" i="41"/>
  <c r="H33" i="45"/>
  <c r="E33" i="45"/>
  <c r="E19" i="45"/>
  <c r="G14" i="45"/>
  <c r="G13" i="45"/>
  <c r="H34" i="45" l="1"/>
  <c r="C7" i="41" s="1"/>
  <c r="C17" i="41" s="1"/>
  <c r="E34" i="45"/>
  <c r="G49" i="45" l="1"/>
  <c r="G50" i="45"/>
  <c r="G51" i="45"/>
  <c r="G52" i="45"/>
  <c r="G53" i="45"/>
  <c r="G54" i="45"/>
  <c r="G55" i="45"/>
  <c r="G58" i="45"/>
  <c r="G48" i="45"/>
  <c r="G38" i="45"/>
  <c r="G37" i="45"/>
  <c r="G43" i="45" s="1"/>
  <c r="G22" i="45"/>
  <c r="G23" i="45"/>
  <c r="G21" i="45"/>
  <c r="G7" i="45"/>
  <c r="G8" i="45"/>
  <c r="G9" i="45"/>
  <c r="G10" i="45"/>
  <c r="G11" i="45"/>
  <c r="G12" i="45"/>
  <c r="G19" i="45" l="1"/>
  <c r="G33" i="45"/>
  <c r="G59" i="45"/>
  <c r="C54" i="40"/>
  <c r="C16" i="40"/>
  <c r="A94" i="62"/>
  <c r="A87" i="62"/>
  <c r="A64" i="62"/>
  <c r="A57" i="62"/>
  <c r="A50" i="62"/>
  <c r="A43" i="62"/>
  <c r="A36" i="62"/>
  <c r="A29" i="62"/>
  <c r="A22" i="62"/>
  <c r="A15" i="62"/>
  <c r="A8" i="62"/>
  <c r="A1" i="62"/>
  <c r="G34" i="45" l="1"/>
  <c r="J24" i="42"/>
  <c r="J32" i="42"/>
  <c r="L32" i="42"/>
  <c r="K32" i="42"/>
  <c r="G32" i="42"/>
  <c r="L28" i="42"/>
  <c r="K28" i="42"/>
  <c r="J28" i="42"/>
  <c r="G28" i="42"/>
  <c r="K24" i="42"/>
  <c r="L24" i="42"/>
  <c r="G24" i="42"/>
  <c r="F6" i="23" l="1"/>
  <c r="F12" i="23" s="1"/>
  <c r="E6" i="23"/>
  <c r="E12" i="23" s="1"/>
  <c r="D6" i="23"/>
  <c r="D12" i="23" s="1"/>
  <c r="D13" i="23" s="1"/>
  <c r="C12" i="23"/>
  <c r="C13" i="23" l="1"/>
  <c r="F7" i="48" s="1"/>
  <c r="F13" i="23"/>
  <c r="L8" i="48" s="1"/>
  <c r="E13" i="23"/>
  <c r="J8" i="48" s="1"/>
  <c r="D8" i="48" l="1"/>
  <c r="M8" i="48" l="1"/>
  <c r="K8" i="48"/>
  <c r="G8" i="48"/>
  <c r="I8" i="48"/>
  <c r="E8" i="48"/>
  <c r="AD108" i="17"/>
  <c r="AE108" i="17"/>
  <c r="AG108" i="17"/>
  <c r="AH108" i="17"/>
  <c r="AD109" i="17"/>
  <c r="AE109" i="17"/>
  <c r="AG109" i="17"/>
  <c r="AH109" i="17"/>
  <c r="AD110" i="17"/>
  <c r="AE110" i="17"/>
  <c r="AG110" i="17"/>
  <c r="AH110" i="17"/>
  <c r="AD111" i="17"/>
  <c r="AE111" i="17"/>
  <c r="AG111" i="17"/>
  <c r="AH111" i="17"/>
  <c r="AD112" i="17"/>
  <c r="AE112" i="17"/>
  <c r="AG112" i="17"/>
  <c r="AH112" i="17"/>
  <c r="AD113" i="17"/>
  <c r="AE113" i="17"/>
  <c r="AG113" i="17"/>
  <c r="AH113" i="17"/>
  <c r="AD114" i="17"/>
  <c r="AE114" i="17"/>
  <c r="AG114" i="17"/>
  <c r="AH114" i="17"/>
  <c r="AD115" i="17"/>
  <c r="AE115" i="17"/>
  <c r="AG115" i="17"/>
  <c r="AH115" i="17"/>
  <c r="AD116" i="17"/>
  <c r="AE116" i="17"/>
  <c r="AG116" i="17"/>
  <c r="AH116" i="17"/>
  <c r="AD117" i="17"/>
  <c r="AE117" i="17"/>
  <c r="AG117" i="17"/>
  <c r="AH117" i="17"/>
  <c r="AD118" i="17"/>
  <c r="AE118" i="17"/>
  <c r="AG118" i="17"/>
  <c r="AH118" i="17"/>
  <c r="AD119" i="17"/>
  <c r="AE119" i="17"/>
  <c r="AG119" i="17"/>
  <c r="AH119" i="17"/>
  <c r="AD120" i="17"/>
  <c r="AE120" i="17"/>
  <c r="AG120" i="17"/>
  <c r="AH120" i="17"/>
  <c r="AD121" i="17"/>
  <c r="AE121" i="17"/>
  <c r="AG121" i="17"/>
  <c r="AH121" i="17"/>
  <c r="AD122" i="17"/>
  <c r="AE122" i="17"/>
  <c r="AG122" i="17"/>
  <c r="AH122" i="17"/>
  <c r="AD123" i="17"/>
  <c r="AE123" i="17"/>
  <c r="AG123" i="17"/>
  <c r="AH123" i="17"/>
  <c r="AD124" i="17"/>
  <c r="AE124" i="17"/>
  <c r="AG124" i="17"/>
  <c r="AH124" i="17"/>
  <c r="AD125" i="17"/>
  <c r="AE125" i="17"/>
  <c r="AG125" i="17"/>
  <c r="AH125" i="17"/>
  <c r="AD126" i="17"/>
  <c r="AE126" i="17"/>
  <c r="AG126" i="17"/>
  <c r="AH126" i="17"/>
  <c r="AD157" i="17"/>
  <c r="AE157" i="17"/>
  <c r="AG157" i="17"/>
  <c r="AH157" i="17"/>
  <c r="AC123" i="17" l="1"/>
  <c r="AF116" i="17"/>
  <c r="AF114" i="17"/>
  <c r="AF126" i="17"/>
  <c r="AC108" i="17"/>
  <c r="AC110" i="17"/>
  <c r="AC126" i="17"/>
  <c r="AC118" i="17"/>
  <c r="AC112" i="17"/>
  <c r="AC116" i="17"/>
  <c r="AF123" i="17"/>
  <c r="AF119" i="17"/>
  <c r="AF157" i="17"/>
  <c r="AF125" i="17"/>
  <c r="AC157" i="17"/>
  <c r="AF115" i="17"/>
  <c r="AF113" i="17"/>
  <c r="AF111" i="17"/>
  <c r="AF109" i="17"/>
  <c r="AC111" i="17"/>
  <c r="AC120" i="17"/>
  <c r="AF122" i="17"/>
  <c r="AC117" i="17"/>
  <c r="AC124" i="17"/>
  <c r="AC122" i="17"/>
  <c r="AF108" i="17"/>
  <c r="AC113" i="17"/>
  <c r="AF121" i="17"/>
  <c r="AC115" i="17"/>
  <c r="AF117" i="17"/>
  <c r="AF110" i="17"/>
  <c r="AF120" i="17"/>
  <c r="AC119" i="17"/>
  <c r="AF118" i="17"/>
  <c r="AF124" i="17"/>
  <c r="AC121" i="17"/>
  <c r="AC114" i="17"/>
  <c r="AC109" i="17"/>
  <c r="AC125" i="17"/>
  <c r="AF112" i="17"/>
  <c r="AD69" i="17"/>
  <c r="AE69" i="17"/>
  <c r="AG69" i="17"/>
  <c r="AH69" i="17"/>
  <c r="AD70" i="17"/>
  <c r="AE70" i="17"/>
  <c r="AG70" i="17"/>
  <c r="AH70" i="17"/>
  <c r="AD71" i="17"/>
  <c r="AE71" i="17"/>
  <c r="AG71" i="17"/>
  <c r="AH71" i="17"/>
  <c r="AD72" i="17"/>
  <c r="AE72" i="17"/>
  <c r="AG72" i="17"/>
  <c r="AH72" i="17"/>
  <c r="AD73" i="17"/>
  <c r="AE73" i="17"/>
  <c r="AG73" i="17"/>
  <c r="AH73" i="17"/>
  <c r="AD74" i="17"/>
  <c r="AE74" i="17"/>
  <c r="AG74" i="17"/>
  <c r="AH74" i="17"/>
  <c r="AD75" i="17"/>
  <c r="AE75" i="17"/>
  <c r="AG75" i="17"/>
  <c r="AH75" i="17"/>
  <c r="AD76" i="17"/>
  <c r="AE76" i="17"/>
  <c r="AG76" i="17"/>
  <c r="AH76" i="17"/>
  <c r="AD77" i="17"/>
  <c r="AE77" i="17"/>
  <c r="AG77" i="17"/>
  <c r="AH77" i="17"/>
  <c r="AD78" i="17"/>
  <c r="AE78" i="17"/>
  <c r="AG78" i="17"/>
  <c r="AH78" i="17"/>
  <c r="AD79" i="17"/>
  <c r="AE79" i="17"/>
  <c r="AG79" i="17"/>
  <c r="AH79" i="17"/>
  <c r="AD80" i="17"/>
  <c r="AE80" i="17"/>
  <c r="AG80" i="17"/>
  <c r="AH80" i="17"/>
  <c r="AD81" i="17"/>
  <c r="AE81" i="17"/>
  <c r="AG81" i="17"/>
  <c r="AH81" i="17"/>
  <c r="AD82" i="17"/>
  <c r="AE82" i="17"/>
  <c r="AG82" i="17"/>
  <c r="AH82" i="17"/>
  <c r="AD83" i="17"/>
  <c r="AE83" i="17"/>
  <c r="AG83" i="17"/>
  <c r="AH83" i="17"/>
  <c r="AD84" i="17"/>
  <c r="AE84" i="17"/>
  <c r="AG84" i="17"/>
  <c r="AH84" i="17"/>
  <c r="AD85" i="17"/>
  <c r="AE85" i="17"/>
  <c r="AG85" i="17"/>
  <c r="AH85" i="17"/>
  <c r="AD86" i="17"/>
  <c r="AE86" i="17"/>
  <c r="AG86" i="17"/>
  <c r="AH86" i="17"/>
  <c r="AD87" i="17"/>
  <c r="AE87" i="17"/>
  <c r="AG87" i="17"/>
  <c r="AH87" i="17"/>
  <c r="AD88" i="17"/>
  <c r="AE88" i="17"/>
  <c r="AG88" i="17"/>
  <c r="AH88" i="17"/>
  <c r="AD89" i="17"/>
  <c r="AE89" i="17"/>
  <c r="AG89" i="17"/>
  <c r="AH89" i="17"/>
  <c r="AD90" i="17"/>
  <c r="AE90" i="17"/>
  <c r="AG90" i="17"/>
  <c r="AH90" i="17"/>
  <c r="AD91" i="17"/>
  <c r="AE91" i="17"/>
  <c r="AG91" i="17"/>
  <c r="AH91" i="17"/>
  <c r="AD92" i="17"/>
  <c r="AE92" i="17"/>
  <c r="AG92" i="17"/>
  <c r="AH92" i="17"/>
  <c r="AD93" i="17"/>
  <c r="AE93" i="17"/>
  <c r="AG93" i="17"/>
  <c r="AH93" i="17"/>
  <c r="AD94" i="17"/>
  <c r="AE94" i="17"/>
  <c r="AG94" i="17"/>
  <c r="AH94" i="17"/>
  <c r="AD95" i="17"/>
  <c r="AE95" i="17"/>
  <c r="AG95" i="17"/>
  <c r="AH95" i="17"/>
  <c r="AD96" i="17"/>
  <c r="AE96" i="17"/>
  <c r="AG96" i="17"/>
  <c r="AH96" i="17"/>
  <c r="AD97" i="17"/>
  <c r="AE97" i="17"/>
  <c r="AG97" i="17"/>
  <c r="AH97" i="17"/>
  <c r="AD98" i="17"/>
  <c r="AE98" i="17"/>
  <c r="AG98" i="17"/>
  <c r="AH98" i="17"/>
  <c r="AD99" i="17"/>
  <c r="AE99" i="17"/>
  <c r="AG99" i="17"/>
  <c r="AH99" i="17"/>
  <c r="AD100" i="17"/>
  <c r="AE100" i="17"/>
  <c r="AG100" i="17"/>
  <c r="AH100" i="17"/>
  <c r="AD101" i="17"/>
  <c r="AE101" i="17"/>
  <c r="AG101" i="17"/>
  <c r="AH101" i="17"/>
  <c r="AD102" i="17"/>
  <c r="AE102" i="17"/>
  <c r="AG102" i="17"/>
  <c r="AH102" i="17"/>
  <c r="AD103" i="17"/>
  <c r="AE103" i="17"/>
  <c r="AG103" i="17"/>
  <c r="AH103" i="17"/>
  <c r="AD104" i="17"/>
  <c r="AE104" i="17"/>
  <c r="AG104" i="17"/>
  <c r="AH104" i="17"/>
  <c r="AD105" i="17"/>
  <c r="AE105" i="17"/>
  <c r="AG105" i="17"/>
  <c r="AH105" i="17"/>
  <c r="AD106" i="17"/>
  <c r="AE106" i="17"/>
  <c r="AG106" i="17"/>
  <c r="AH106" i="17"/>
  <c r="AD107" i="17"/>
  <c r="AE107" i="17"/>
  <c r="AG107" i="17"/>
  <c r="AH107" i="17"/>
  <c r="AH68" i="17"/>
  <c r="AG68" i="17"/>
  <c r="AE68" i="17"/>
  <c r="AD68" i="17"/>
  <c r="AO5" i="17"/>
  <c r="AN5" i="17"/>
  <c r="AL5" i="17"/>
  <c r="AK5" i="17"/>
  <c r="AD21" i="17"/>
  <c r="AE21" i="17"/>
  <c r="AG21" i="17"/>
  <c r="AH21" i="17"/>
  <c r="AD22" i="17"/>
  <c r="AE22" i="17"/>
  <c r="AG22" i="17"/>
  <c r="AH22" i="17"/>
  <c r="AD23" i="17"/>
  <c r="AE23" i="17"/>
  <c r="AG23" i="17"/>
  <c r="AH23" i="17"/>
  <c r="AD24" i="17"/>
  <c r="AE24" i="17"/>
  <c r="AG24" i="17"/>
  <c r="AH24" i="17"/>
  <c r="AD25" i="17"/>
  <c r="AE25" i="17"/>
  <c r="AG25" i="17"/>
  <c r="AH25" i="17"/>
  <c r="AD26" i="17"/>
  <c r="AE26" i="17"/>
  <c r="AG26" i="17"/>
  <c r="AH26" i="17"/>
  <c r="AD27" i="17"/>
  <c r="AE27" i="17"/>
  <c r="AG27" i="17"/>
  <c r="AH27" i="17"/>
  <c r="AD28" i="17"/>
  <c r="AE28" i="17"/>
  <c r="AG28" i="17"/>
  <c r="AH28" i="17"/>
  <c r="AD29" i="17"/>
  <c r="AE29" i="17"/>
  <c r="AG29" i="17"/>
  <c r="AH29" i="17"/>
  <c r="AD30" i="17"/>
  <c r="AE30" i="17"/>
  <c r="AG30" i="17"/>
  <c r="AH30" i="17"/>
  <c r="AD31" i="17"/>
  <c r="AE31" i="17"/>
  <c r="AG31" i="17"/>
  <c r="AH31" i="17"/>
  <c r="AD32" i="17"/>
  <c r="AE32" i="17"/>
  <c r="AG32" i="17"/>
  <c r="AH32" i="17"/>
  <c r="AD33" i="17"/>
  <c r="AE33" i="17"/>
  <c r="AG33" i="17"/>
  <c r="AH33" i="17"/>
  <c r="AD34" i="17"/>
  <c r="AE34" i="17"/>
  <c r="AG34" i="17"/>
  <c r="AH34" i="17"/>
  <c r="AD35" i="17"/>
  <c r="AE35" i="17"/>
  <c r="AG35" i="17"/>
  <c r="AH35" i="17"/>
  <c r="AD8" i="17"/>
  <c r="AE8" i="17"/>
  <c r="AG8" i="17"/>
  <c r="AH8" i="17"/>
  <c r="AD9" i="17"/>
  <c r="AE9" i="17"/>
  <c r="AG9" i="17"/>
  <c r="AH9" i="17"/>
  <c r="AD10" i="17"/>
  <c r="AE10" i="17"/>
  <c r="AG10" i="17"/>
  <c r="AH10" i="17"/>
  <c r="AD11" i="17"/>
  <c r="AE11" i="17"/>
  <c r="AG11" i="17"/>
  <c r="AH11" i="17"/>
  <c r="AD12" i="17"/>
  <c r="AE12" i="17"/>
  <c r="AG12" i="17"/>
  <c r="AH12" i="17"/>
  <c r="AD13" i="17"/>
  <c r="AE13" i="17"/>
  <c r="AG13" i="17"/>
  <c r="AH13" i="17"/>
  <c r="AD14" i="17"/>
  <c r="AE14" i="17"/>
  <c r="AG14" i="17"/>
  <c r="AH14" i="17"/>
  <c r="AD15" i="17"/>
  <c r="AE15" i="17"/>
  <c r="AG15" i="17"/>
  <c r="AH15" i="17"/>
  <c r="AD16" i="17"/>
  <c r="AE16" i="17"/>
  <c r="AG16" i="17"/>
  <c r="AH16" i="17"/>
  <c r="AD17" i="17"/>
  <c r="AE17" i="17"/>
  <c r="AG17" i="17"/>
  <c r="AH17" i="17"/>
  <c r="AD18" i="17"/>
  <c r="AE18" i="17"/>
  <c r="AG18" i="17"/>
  <c r="AH18" i="17"/>
  <c r="AD19" i="17"/>
  <c r="AE19" i="17"/>
  <c r="AG19" i="17"/>
  <c r="AH19" i="17"/>
  <c r="AD20" i="17"/>
  <c r="AE20" i="17"/>
  <c r="AG20" i="17"/>
  <c r="AH20" i="17"/>
  <c r="AH7" i="17"/>
  <c r="AG7" i="17"/>
  <c r="AE7" i="17"/>
  <c r="AD7" i="17"/>
  <c r="AC20" i="17" l="1"/>
  <c r="AF90" i="17"/>
  <c r="AF78" i="17"/>
  <c r="AF107" i="17"/>
  <c r="AF93" i="17"/>
  <c r="AF99" i="17"/>
  <c r="AF97" i="17"/>
  <c r="AF95" i="17"/>
  <c r="AF91" i="17"/>
  <c r="AF85" i="17"/>
  <c r="AF79" i="17"/>
  <c r="AC83" i="17"/>
  <c r="AF83" i="17"/>
  <c r="AC35" i="17"/>
  <c r="AC31" i="17"/>
  <c r="AC27" i="17"/>
  <c r="AC25" i="17"/>
  <c r="AC21" i="17"/>
  <c r="AC106" i="17"/>
  <c r="AC104" i="17"/>
  <c r="AC102" i="17"/>
  <c r="AC100" i="17"/>
  <c r="AC98" i="17"/>
  <c r="AC96" i="17"/>
  <c r="AC86" i="17"/>
  <c r="AC84" i="17"/>
  <c r="AC82" i="17"/>
  <c r="AC80" i="17"/>
  <c r="AD6" i="17"/>
  <c r="AC107" i="17"/>
  <c r="AC103" i="17"/>
  <c r="AC99" i="17"/>
  <c r="AC93" i="17"/>
  <c r="AC79" i="17"/>
  <c r="AF86" i="17"/>
  <c r="AC23" i="17"/>
  <c r="AC32" i="17"/>
  <c r="AC28" i="17"/>
  <c r="AC95" i="17"/>
  <c r="AC87" i="17"/>
  <c r="AC81" i="17"/>
  <c r="AF20" i="17"/>
  <c r="AF21" i="17"/>
  <c r="AE67" i="17"/>
  <c r="AF106" i="17"/>
  <c r="AF104" i="17"/>
  <c r="AF98" i="17"/>
  <c r="AF96" i="17"/>
  <c r="AF94" i="17"/>
  <c r="AF84" i="17"/>
  <c r="AF82" i="17"/>
  <c r="AF80" i="17"/>
  <c r="AD67" i="17"/>
  <c r="AC94" i="17"/>
  <c r="AC90" i="17"/>
  <c r="AF89" i="17"/>
  <c r="AG67" i="17"/>
  <c r="AC71" i="17"/>
  <c r="AC16" i="17"/>
  <c r="AC10" i="17"/>
  <c r="AC14" i="17"/>
  <c r="AC12" i="17"/>
  <c r="AC18" i="17"/>
  <c r="AH67" i="17"/>
  <c r="AF72" i="17"/>
  <c r="AC74" i="17"/>
  <c r="AE6" i="17"/>
  <c r="AF17" i="17"/>
  <c r="AF7" i="17"/>
  <c r="AG6" i="17"/>
  <c r="AH6" i="17"/>
  <c r="AF35" i="17"/>
  <c r="AF33" i="17"/>
  <c r="AF31" i="17"/>
  <c r="AF29" i="17"/>
  <c r="AF27" i="17"/>
  <c r="AF23" i="17"/>
  <c r="AF70" i="17"/>
  <c r="AF74" i="17"/>
  <c r="AF73" i="17"/>
  <c r="AC75" i="17"/>
  <c r="AC76" i="17"/>
  <c r="AC11" i="17"/>
  <c r="AF13" i="17"/>
  <c r="AC17" i="17"/>
  <c r="AF14" i="17"/>
  <c r="AC7" i="17"/>
  <c r="AF18" i="17"/>
  <c r="AC15" i="17"/>
  <c r="AF11" i="17"/>
  <c r="AF101" i="17"/>
  <c r="AF16" i="17"/>
  <c r="AC13" i="17"/>
  <c r="AF9" i="17"/>
  <c r="AF30" i="17"/>
  <c r="AF26" i="17"/>
  <c r="AF22" i="17"/>
  <c r="AC101" i="17"/>
  <c r="AC92" i="17"/>
  <c r="AC89" i="17"/>
  <c r="AF87" i="17"/>
  <c r="AF77" i="17"/>
  <c r="AC73" i="17"/>
  <c r="AF71" i="17"/>
  <c r="AC70" i="17"/>
  <c r="AF12" i="17"/>
  <c r="AC9" i="17"/>
  <c r="AF105" i="17"/>
  <c r="AF102" i="17"/>
  <c r="AF88" i="17"/>
  <c r="AF81" i="17"/>
  <c r="AC77" i="17"/>
  <c r="AF75" i="17"/>
  <c r="AF19" i="17"/>
  <c r="AF10" i="17"/>
  <c r="AC105" i="17"/>
  <c r="AF103" i="17"/>
  <c r="AF100" i="17"/>
  <c r="AC19" i="17"/>
  <c r="AF15" i="17"/>
  <c r="AC97" i="17"/>
  <c r="AF92" i="17"/>
  <c r="AC91" i="17"/>
  <c r="AC88" i="17"/>
  <c r="AC85" i="17"/>
  <c r="AC78" i="17"/>
  <c r="AF76" i="17"/>
  <c r="AC72" i="17"/>
  <c r="AF69" i="17"/>
  <c r="AC69" i="17"/>
  <c r="AF68" i="17"/>
  <c r="AF32" i="17"/>
  <c r="AC24" i="17"/>
  <c r="AC29" i="17"/>
  <c r="AC34" i="17"/>
  <c r="AF25" i="17"/>
  <c r="AF28" i="17"/>
  <c r="AC22" i="17"/>
  <c r="AF34" i="17"/>
  <c r="AC26" i="17"/>
  <c r="AC30" i="17"/>
  <c r="AC33" i="17"/>
  <c r="AF24" i="17"/>
  <c r="AC68" i="17"/>
  <c r="AC8" i="17"/>
  <c r="AF8" i="17"/>
  <c r="AF67" i="17" l="1"/>
  <c r="AC67" i="17"/>
  <c r="AF6" i="17"/>
  <c r="AC6" i="17"/>
  <c r="G34" i="26" l="1"/>
  <c r="J8" i="26" l="1"/>
  <c r="H34" i="26"/>
  <c r="H13" i="26"/>
  <c r="G13" i="26"/>
  <c r="I31" i="26"/>
  <c r="M31" i="26" s="1"/>
  <c r="J31" i="26"/>
  <c r="I32" i="26"/>
  <c r="J32" i="26"/>
  <c r="I33" i="26"/>
  <c r="S33" i="26" s="1"/>
  <c r="J33" i="26"/>
  <c r="I30" i="26"/>
  <c r="H7" i="26"/>
  <c r="J9" i="26"/>
  <c r="J10" i="26"/>
  <c r="J11" i="26"/>
  <c r="J12" i="26"/>
  <c r="I9" i="26"/>
  <c r="O9" i="26" s="1"/>
  <c r="I10" i="26"/>
  <c r="M10" i="26" s="1"/>
  <c r="I11" i="26"/>
  <c r="O11" i="26" s="1"/>
  <c r="I12" i="26"/>
  <c r="Q12" i="26" s="1"/>
  <c r="G7" i="26"/>
  <c r="H45" i="26" l="1"/>
  <c r="G45" i="26"/>
  <c r="K32" i="26"/>
  <c r="S32" i="26"/>
  <c r="K31" i="26"/>
  <c r="Q33" i="26"/>
  <c r="U33" i="26" s="1"/>
  <c r="Q32" i="26"/>
  <c r="S31" i="26"/>
  <c r="M33" i="26"/>
  <c r="O32" i="26"/>
  <c r="Q31" i="26"/>
  <c r="K33" i="26"/>
  <c r="M32" i="26"/>
  <c r="O31" i="26"/>
  <c r="T31" i="26" s="1"/>
  <c r="O33" i="26"/>
  <c r="K10" i="26"/>
  <c r="S12" i="26"/>
  <c r="U12" i="26" s="1"/>
  <c r="S10" i="26"/>
  <c r="O10" i="26"/>
  <c r="T10" i="26" s="1"/>
  <c r="O12" i="26"/>
  <c r="M12" i="26"/>
  <c r="K12" i="26"/>
  <c r="S11" i="26"/>
  <c r="K11" i="26"/>
  <c r="Q11" i="26"/>
  <c r="M11" i="26"/>
  <c r="T11" i="26" s="1"/>
  <c r="Q10" i="26"/>
  <c r="Q9" i="26"/>
  <c r="S9" i="26"/>
  <c r="M9" i="26"/>
  <c r="T9" i="26" s="1"/>
  <c r="K9" i="26"/>
  <c r="U32" i="26" l="1"/>
  <c r="T32" i="26"/>
  <c r="U31" i="26"/>
  <c r="T33" i="26"/>
  <c r="T12" i="26"/>
  <c r="U10" i="26"/>
  <c r="U9" i="26"/>
  <c r="U11" i="26"/>
  <c r="L8" i="11" l="1"/>
  <c r="L7" i="11"/>
  <c r="L6" i="11"/>
  <c r="L5" i="11"/>
  <c r="A75" i="49"/>
  <c r="A72" i="49"/>
  <c r="F16" i="49"/>
  <c r="E16" i="49"/>
  <c r="D16" i="49"/>
  <c r="C16" i="49"/>
  <c r="F15" i="49"/>
  <c r="E15" i="49"/>
  <c r="J15" i="49" s="1"/>
  <c r="E9" i="13" s="1"/>
  <c r="D15" i="49"/>
  <c r="C15" i="49"/>
  <c r="I15" i="49" s="1"/>
  <c r="E9" i="12" s="1"/>
  <c r="F14" i="49"/>
  <c r="E14" i="49"/>
  <c r="D14" i="49"/>
  <c r="C14" i="49"/>
  <c r="F13" i="49"/>
  <c r="E13" i="49"/>
  <c r="D13" i="49"/>
  <c r="C13" i="49"/>
  <c r="C12" i="49" s="1"/>
  <c r="C3" i="49"/>
  <c r="C2" i="49"/>
  <c r="M11" i="48"/>
  <c r="M15" i="48"/>
  <c r="K11" i="48"/>
  <c r="K15" i="48"/>
  <c r="I11" i="48"/>
  <c r="G11" i="48"/>
  <c r="F12" i="49" l="1"/>
  <c r="F11" i="49" s="1"/>
  <c r="F9" i="49" s="1"/>
  <c r="D12" i="49"/>
  <c r="D11" i="49" s="1"/>
  <c r="D9" i="49" s="1"/>
  <c r="E12" i="49"/>
  <c r="E11" i="49" s="1"/>
  <c r="E9" i="49" s="1"/>
  <c r="I13" i="49"/>
  <c r="E7" i="12" s="1"/>
  <c r="J13" i="49"/>
  <c r="E7" i="13" s="1"/>
  <c r="L4" i="11"/>
  <c r="J14" i="49"/>
  <c r="E8" i="13" s="1"/>
  <c r="J16" i="49"/>
  <c r="E10" i="13" s="1"/>
  <c r="I14" i="49"/>
  <c r="E8" i="12" s="1"/>
  <c r="I16" i="49"/>
  <c r="E10" i="12" s="1"/>
  <c r="C11" i="49"/>
  <c r="C9" i="49" s="1"/>
  <c r="D10" i="48"/>
  <c r="D11" i="48"/>
  <c r="E11" i="48" s="1"/>
  <c r="D15" i="48"/>
  <c r="E15" i="48" s="1"/>
  <c r="A21" i="48"/>
  <c r="I15" i="48"/>
  <c r="G15" i="48"/>
  <c r="D9" i="48"/>
  <c r="I12" i="49" l="1"/>
  <c r="E6" i="12" s="1"/>
  <c r="J12" i="49"/>
  <c r="E6" i="13" s="1"/>
  <c r="I11" i="49"/>
  <c r="E5" i="12" s="1"/>
  <c r="J11" i="49"/>
  <c r="E5" i="13" s="1"/>
  <c r="H7" i="17"/>
  <c r="M10" i="48" l="1"/>
  <c r="I10" i="48"/>
  <c r="K10" i="48"/>
  <c r="G10" i="48"/>
  <c r="E10" i="48"/>
  <c r="M31" i="42"/>
  <c r="N31" i="42" s="1"/>
  <c r="M30" i="42"/>
  <c r="N30" i="42" s="1"/>
  <c r="M29" i="42"/>
  <c r="M32" i="42" s="1"/>
  <c r="M27" i="42"/>
  <c r="N27" i="42" s="1"/>
  <c r="M26" i="42"/>
  <c r="N26" i="42" s="1"/>
  <c r="M25" i="42"/>
  <c r="M23" i="42"/>
  <c r="N23" i="42" s="1"/>
  <c r="M22" i="42"/>
  <c r="N22" i="42" s="1"/>
  <c r="M21" i="42"/>
  <c r="N29" i="42" l="1"/>
  <c r="N32" i="42" s="1"/>
  <c r="N25" i="42"/>
  <c r="N28" i="42" s="1"/>
  <c r="M28" i="42"/>
  <c r="N21" i="42"/>
  <c r="N24" i="42" s="1"/>
  <c r="M24" i="42"/>
  <c r="C16" i="48"/>
  <c r="G9" i="48"/>
  <c r="K9" i="48"/>
  <c r="M9" i="48"/>
  <c r="I9" i="48"/>
  <c r="E9" i="48"/>
  <c r="H107" i="17"/>
  <c r="H108" i="17"/>
  <c r="H109" i="17"/>
  <c r="H110" i="17"/>
  <c r="H111" i="17"/>
  <c r="H112" i="17"/>
  <c r="H113" i="17"/>
  <c r="H114" i="17"/>
  <c r="H115" i="17"/>
  <c r="H116" i="17"/>
  <c r="H117" i="17"/>
  <c r="H118" i="17"/>
  <c r="H119" i="17"/>
  <c r="H120" i="17"/>
  <c r="H121" i="17"/>
  <c r="H122" i="17"/>
  <c r="H123" i="17"/>
  <c r="H124" i="17"/>
  <c r="H125" i="17"/>
  <c r="H126" i="17"/>
  <c r="H69" i="17"/>
  <c r="H70" i="17"/>
  <c r="H71" i="17"/>
  <c r="H72" i="17"/>
  <c r="H73" i="17"/>
  <c r="H74" i="17"/>
  <c r="H75" i="17"/>
  <c r="H76" i="17"/>
  <c r="H77" i="17"/>
  <c r="H78" i="17"/>
  <c r="H79" i="17"/>
  <c r="H80" i="17"/>
  <c r="H81" i="17"/>
  <c r="H82" i="17"/>
  <c r="H83" i="17"/>
  <c r="H84" i="17"/>
  <c r="H85" i="17"/>
  <c r="H86" i="17"/>
  <c r="H87" i="17"/>
  <c r="H88" i="17"/>
  <c r="H89" i="17"/>
  <c r="H90" i="17"/>
  <c r="H91" i="17"/>
  <c r="H92" i="17"/>
  <c r="H93" i="17"/>
  <c r="H94" i="17"/>
  <c r="H95" i="17"/>
  <c r="H96" i="17"/>
  <c r="H97" i="17"/>
  <c r="H98" i="17"/>
  <c r="H99" i="17"/>
  <c r="H100" i="17"/>
  <c r="H101" i="17"/>
  <c r="H102" i="17"/>
  <c r="H103" i="17"/>
  <c r="H104" i="17"/>
  <c r="H105" i="17"/>
  <c r="H106" i="17"/>
  <c r="H68" i="17"/>
  <c r="H8" i="17"/>
  <c r="H9" i="17"/>
  <c r="H10" i="17"/>
  <c r="H11" i="17"/>
  <c r="H12" i="17"/>
  <c r="H13" i="17"/>
  <c r="H14" i="17"/>
  <c r="H15" i="17"/>
  <c r="H16" i="17"/>
  <c r="H17" i="17"/>
  <c r="H18" i="17"/>
  <c r="H19" i="17"/>
  <c r="H20" i="17"/>
  <c r="H21" i="17"/>
  <c r="H22" i="17"/>
  <c r="H23" i="17"/>
  <c r="H24" i="17"/>
  <c r="H25" i="17"/>
  <c r="H26" i="17"/>
  <c r="H27" i="17"/>
  <c r="H28" i="17"/>
  <c r="H29" i="17"/>
  <c r="H30" i="17"/>
  <c r="H31" i="17"/>
  <c r="H32" i="17"/>
  <c r="H33" i="17"/>
  <c r="H34" i="17"/>
  <c r="H35" i="17"/>
  <c r="L69" i="17" l="1"/>
  <c r="N69" i="17"/>
  <c r="L68" i="17"/>
  <c r="N68" i="17"/>
  <c r="D59" i="45"/>
  <c r="AC6" i="1" l="1"/>
  <c r="AC7" i="1"/>
  <c r="AC8" i="1"/>
  <c r="AC9" i="1"/>
  <c r="AC10" i="1"/>
  <c r="AC11" i="1"/>
  <c r="AC12" i="1"/>
  <c r="AC13" i="1"/>
  <c r="AC14" i="1"/>
  <c r="AC15" i="1"/>
  <c r="AC16" i="1"/>
  <c r="AC17" i="1"/>
  <c r="AC18" i="1"/>
  <c r="AC19" i="1"/>
  <c r="AC20" i="1"/>
  <c r="AC21" i="1"/>
  <c r="AC22" i="1"/>
  <c r="AC23" i="1"/>
  <c r="AC24" i="1"/>
  <c r="AC25" i="1"/>
  <c r="AC26" i="1"/>
  <c r="AC27" i="1"/>
  <c r="AC28" i="1"/>
  <c r="AC5" i="1"/>
  <c r="I8" i="26" l="1"/>
  <c r="I7" i="26" s="1"/>
  <c r="C16" i="5" l="1"/>
  <c r="C35" i="40" l="1"/>
  <c r="G7" i="35" l="1"/>
  <c r="D26" i="35"/>
  <c r="E26" i="35" s="1"/>
  <c r="D17" i="35"/>
  <c r="F28" i="8" l="1"/>
  <c r="E28" i="8"/>
  <c r="D28" i="8"/>
  <c r="C28" i="8"/>
  <c r="AD5" i="2" l="1"/>
  <c r="U5" i="2"/>
  <c r="T5" i="2"/>
  <c r="P5" i="2"/>
  <c r="V5" i="2" s="1"/>
  <c r="Z5" i="1"/>
  <c r="T5" i="1"/>
  <c r="N5" i="1"/>
  <c r="W5" i="1" s="1"/>
  <c r="Q5" i="1"/>
  <c r="R5" i="1" s="1"/>
  <c r="H5" i="1"/>
  <c r="U5" i="1"/>
  <c r="Y5" i="1" l="1"/>
  <c r="X5" i="1"/>
  <c r="W5" i="2"/>
  <c r="Q5" i="2"/>
  <c r="R5" i="2" s="1"/>
  <c r="S5" i="1"/>
  <c r="V5" i="1"/>
  <c r="C6" i="40"/>
  <c r="C2" i="40"/>
  <c r="C1" i="40"/>
  <c r="S5" i="2" l="1"/>
  <c r="C22" i="11"/>
  <c r="C27" i="11"/>
  <c r="C4" i="11"/>
  <c r="C9" i="11"/>
  <c r="L9" i="11" s="1"/>
  <c r="D4" i="11" l="1"/>
  <c r="G5" i="11"/>
  <c r="D13" i="41"/>
  <c r="C34" i="43"/>
  <c r="D34" i="43"/>
  <c r="E34" i="43"/>
  <c r="C35" i="43"/>
  <c r="D35" i="43"/>
  <c r="E35" i="43"/>
  <c r="I35" i="43" s="1"/>
  <c r="C36" i="43"/>
  <c r="D36" i="43"/>
  <c r="E36" i="43"/>
  <c r="C37" i="43"/>
  <c r="D37" i="43"/>
  <c r="E37" i="43"/>
  <c r="C38" i="43"/>
  <c r="D38" i="43"/>
  <c r="E38" i="43"/>
  <c r="C39" i="43"/>
  <c r="D39" i="43"/>
  <c r="E39" i="43"/>
  <c r="I39" i="43" s="1"/>
  <c r="C40" i="43"/>
  <c r="D40" i="43"/>
  <c r="E40" i="43"/>
  <c r="C42" i="43"/>
  <c r="D42" i="43"/>
  <c r="E42" i="43"/>
  <c r="B42" i="43"/>
  <c r="B40" i="43"/>
  <c r="B39" i="43"/>
  <c r="B38" i="43"/>
  <c r="B37" i="43"/>
  <c r="B36" i="43"/>
  <c r="B35" i="43"/>
  <c r="B34" i="43"/>
  <c r="C33" i="43"/>
  <c r="D33" i="43"/>
  <c r="E33" i="43"/>
  <c r="B33" i="43"/>
  <c r="E32" i="43"/>
  <c r="D32" i="43"/>
  <c r="C32" i="43"/>
  <c r="C30" i="43" s="1"/>
  <c r="B32" i="43"/>
  <c r="A26" i="43"/>
  <c r="B3" i="43"/>
  <c r="B2" i="43"/>
  <c r="J41" i="10"/>
  <c r="I41" i="10"/>
  <c r="J40" i="10"/>
  <c r="I40" i="10"/>
  <c r="J41" i="9"/>
  <c r="C34" i="13" s="1"/>
  <c r="I41" i="9"/>
  <c r="C34" i="12" s="1"/>
  <c r="J40" i="9"/>
  <c r="I40" i="9"/>
  <c r="C33" i="12" s="1"/>
  <c r="J45" i="8"/>
  <c r="I45" i="8"/>
  <c r="J44" i="8"/>
  <c r="I44" i="8"/>
  <c r="H33" i="43" l="1"/>
  <c r="H34" i="43"/>
  <c r="H38" i="43"/>
  <c r="I40" i="43"/>
  <c r="I36" i="43"/>
  <c r="H36" i="43"/>
  <c r="J36" i="43" s="1"/>
  <c r="E30" i="43"/>
  <c r="B30" i="43"/>
  <c r="I42" i="43"/>
  <c r="I34" i="43"/>
  <c r="I32" i="43"/>
  <c r="D30" i="43"/>
  <c r="H37" i="43"/>
  <c r="H39" i="43"/>
  <c r="J39" i="43" s="1"/>
  <c r="H40" i="43"/>
  <c r="I38" i="43"/>
  <c r="J38" i="43" s="1"/>
  <c r="I33" i="43"/>
  <c r="J33" i="43" s="1"/>
  <c r="I37" i="43"/>
  <c r="H32" i="43"/>
  <c r="J32" i="43" s="1"/>
  <c r="H35" i="43"/>
  <c r="J35" i="43" s="1"/>
  <c r="H42" i="43"/>
  <c r="B33" i="12"/>
  <c r="D34" i="13"/>
  <c r="D34" i="12"/>
  <c r="D33" i="13"/>
  <c r="D33" i="12"/>
  <c r="C33" i="13"/>
  <c r="B34" i="13"/>
  <c r="B34" i="12"/>
  <c r="B33" i="13"/>
  <c r="A22" i="42"/>
  <c r="C17" i="42"/>
  <c r="M16" i="42"/>
  <c r="K16" i="42"/>
  <c r="I16" i="42"/>
  <c r="G16" i="42"/>
  <c r="D16" i="42"/>
  <c r="E16" i="42" s="1"/>
  <c r="M15" i="42"/>
  <c r="K15" i="42"/>
  <c r="I15" i="42"/>
  <c r="G15" i="42"/>
  <c r="D15" i="42"/>
  <c r="E15" i="42" s="1"/>
  <c r="M14" i="42"/>
  <c r="K14" i="42"/>
  <c r="I14" i="42"/>
  <c r="G14" i="42"/>
  <c r="D14" i="42"/>
  <c r="E14" i="42" s="1"/>
  <c r="M13" i="42"/>
  <c r="K13" i="42"/>
  <c r="I13" i="42"/>
  <c r="G13" i="42"/>
  <c r="D13" i="42"/>
  <c r="E13" i="42" s="1"/>
  <c r="M12" i="42"/>
  <c r="K12" i="42"/>
  <c r="I12" i="42"/>
  <c r="G12" i="42"/>
  <c r="D12" i="42"/>
  <c r="E12" i="42" s="1"/>
  <c r="M11" i="42"/>
  <c r="K11" i="42"/>
  <c r="I11" i="42"/>
  <c r="G11" i="42"/>
  <c r="D11" i="42"/>
  <c r="E11" i="42" s="1"/>
  <c r="M10" i="42"/>
  <c r="K10" i="42"/>
  <c r="I10" i="42"/>
  <c r="G10" i="42"/>
  <c r="D10" i="42"/>
  <c r="E10" i="42" s="1"/>
  <c r="M9" i="42"/>
  <c r="K9" i="42"/>
  <c r="I9" i="42"/>
  <c r="G9" i="42"/>
  <c r="D9" i="42"/>
  <c r="E9" i="42" s="1"/>
  <c r="M8" i="42"/>
  <c r="K8" i="42"/>
  <c r="I8" i="42"/>
  <c r="G8" i="42"/>
  <c r="D8" i="42"/>
  <c r="E8" i="42" s="1"/>
  <c r="M7" i="42"/>
  <c r="K7" i="42"/>
  <c r="I7" i="42"/>
  <c r="G7" i="42"/>
  <c r="D7" i="42"/>
  <c r="E7" i="42" s="1"/>
  <c r="A22" i="41"/>
  <c r="M16" i="41"/>
  <c r="K16" i="41"/>
  <c r="I16" i="41"/>
  <c r="G16" i="41"/>
  <c r="D16" i="41"/>
  <c r="E16" i="41" s="1"/>
  <c r="M15" i="41"/>
  <c r="K15" i="41"/>
  <c r="I15" i="41"/>
  <c r="G15" i="41"/>
  <c r="D15" i="41"/>
  <c r="E15" i="41" s="1"/>
  <c r="M14" i="41"/>
  <c r="K14" i="41"/>
  <c r="I14" i="41"/>
  <c r="G14" i="41"/>
  <c r="D14" i="41"/>
  <c r="E14" i="41" s="1"/>
  <c r="M13" i="41"/>
  <c r="K13" i="41"/>
  <c r="I13" i="41"/>
  <c r="G13" i="41"/>
  <c r="E13" i="41"/>
  <c r="M12" i="41"/>
  <c r="K12" i="41"/>
  <c r="I12" i="41"/>
  <c r="G12" i="41"/>
  <c r="D12" i="41"/>
  <c r="E12" i="41" s="1"/>
  <c r="M11" i="41"/>
  <c r="K11" i="41"/>
  <c r="I11" i="41"/>
  <c r="G11" i="41"/>
  <c r="D11" i="41"/>
  <c r="E11" i="41" s="1"/>
  <c r="M10" i="41"/>
  <c r="K10" i="41"/>
  <c r="I10" i="41"/>
  <c r="G10" i="41"/>
  <c r="D10" i="41"/>
  <c r="E10" i="41" s="1"/>
  <c r="M9" i="41"/>
  <c r="K9" i="41"/>
  <c r="I9" i="41"/>
  <c r="G9" i="41"/>
  <c r="D9" i="41"/>
  <c r="E9" i="41" s="1"/>
  <c r="M8" i="41"/>
  <c r="K8" i="41"/>
  <c r="I8" i="41"/>
  <c r="G8" i="41"/>
  <c r="D8" i="41"/>
  <c r="E8" i="41" s="1"/>
  <c r="M7" i="41"/>
  <c r="K7" i="41"/>
  <c r="I7" i="41"/>
  <c r="G7" i="41"/>
  <c r="D7" i="41"/>
  <c r="E7" i="41" s="1"/>
  <c r="J34" i="43" l="1"/>
  <c r="J40" i="43"/>
  <c r="J37" i="43"/>
  <c r="K17" i="41"/>
  <c r="G17" i="42"/>
  <c r="H30" i="43"/>
  <c r="I30" i="43"/>
  <c r="J42" i="43"/>
  <c r="M17" i="41"/>
  <c r="G17" i="41"/>
  <c r="I17" i="41"/>
  <c r="I17" i="42"/>
  <c r="K17" i="42"/>
  <c r="E17" i="42"/>
  <c r="M17" i="42"/>
  <c r="E17" i="41"/>
  <c r="D65" i="1"/>
  <c r="AT6" i="1"/>
  <c r="AT7" i="1"/>
  <c r="AT8" i="1"/>
  <c r="AT9" i="1"/>
  <c r="AT10" i="1"/>
  <c r="AT11" i="1"/>
  <c r="AT12" i="1"/>
  <c r="AT13" i="1"/>
  <c r="AT14" i="1"/>
  <c r="AT15" i="1"/>
  <c r="AT16" i="1"/>
  <c r="AT17" i="1"/>
  <c r="AT18" i="1"/>
  <c r="AT19" i="1"/>
  <c r="AT20" i="1"/>
  <c r="AT21" i="1"/>
  <c r="AT22" i="1"/>
  <c r="AT23" i="1"/>
  <c r="AT24" i="1"/>
  <c r="AT25" i="1"/>
  <c r="AT26" i="1"/>
  <c r="AT27" i="1"/>
  <c r="AT28" i="1"/>
  <c r="AT5" i="1"/>
  <c r="AT6" i="3"/>
  <c r="AT7" i="3"/>
  <c r="AT8" i="3"/>
  <c r="AT9" i="3"/>
  <c r="AT10" i="3"/>
  <c r="AT11" i="3"/>
  <c r="AT12" i="3"/>
  <c r="AT13" i="3"/>
  <c r="AT14" i="3"/>
  <c r="AT15" i="3"/>
  <c r="AT16" i="3"/>
  <c r="AT17" i="3"/>
  <c r="AT18" i="3"/>
  <c r="AT19" i="3"/>
  <c r="AT20" i="3"/>
  <c r="AT21" i="3"/>
  <c r="AT22" i="3"/>
  <c r="AT23" i="3"/>
  <c r="AT24" i="3"/>
  <c r="AT25" i="3"/>
  <c r="AT26" i="3"/>
  <c r="AT27" i="3"/>
  <c r="AT28" i="3"/>
  <c r="AT5" i="3"/>
  <c r="AS65" i="1"/>
  <c r="AR65" i="1"/>
  <c r="AQ65" i="1"/>
  <c r="F45" i="7" l="1"/>
  <c r="F45" i="49"/>
  <c r="C45" i="7"/>
  <c r="C45" i="49"/>
  <c r="D45" i="7"/>
  <c r="D45" i="49"/>
  <c r="F44" i="7"/>
  <c r="F44" i="49"/>
  <c r="E44" i="7"/>
  <c r="E44" i="49"/>
  <c r="D44" i="7"/>
  <c r="D44" i="49"/>
  <c r="C44" i="7"/>
  <c r="C44" i="49"/>
  <c r="E45" i="7"/>
  <c r="J45" i="7" s="1"/>
  <c r="E45" i="49"/>
  <c r="J45" i="49" s="1"/>
  <c r="E34" i="13" s="1"/>
  <c r="J30" i="43"/>
  <c r="AF65" i="4"/>
  <c r="C45" i="40" s="1"/>
  <c r="F65" i="2"/>
  <c r="D65" i="2"/>
  <c r="AG65" i="2"/>
  <c r="AC65" i="2"/>
  <c r="C41" i="40" s="1"/>
  <c r="F65" i="4"/>
  <c r="D65" i="4"/>
  <c r="AP65" i="3"/>
  <c r="C32" i="40" s="1"/>
  <c r="AO65" i="3"/>
  <c r="C22" i="40" s="1"/>
  <c r="AL65" i="4"/>
  <c r="AK65" i="4"/>
  <c r="C53" i="40" s="1"/>
  <c r="AJ65" i="4"/>
  <c r="C52" i="40" s="1"/>
  <c r="AI65" i="4"/>
  <c r="C51" i="40" s="1"/>
  <c r="AG65" i="4"/>
  <c r="C46" i="40" s="1"/>
  <c r="AE65" i="4"/>
  <c r="C44" i="40" s="1"/>
  <c r="AD65" i="4"/>
  <c r="C43" i="40" s="1"/>
  <c r="AH28" i="4"/>
  <c r="AC28" i="4"/>
  <c r="AH27" i="4"/>
  <c r="AC27" i="4"/>
  <c r="AH26" i="4"/>
  <c r="AC26" i="4"/>
  <c r="AH25" i="4"/>
  <c r="AC25" i="4"/>
  <c r="AH24" i="4"/>
  <c r="AC24" i="4"/>
  <c r="AH23" i="4"/>
  <c r="AC23" i="4"/>
  <c r="AH22" i="4"/>
  <c r="AC22" i="4"/>
  <c r="AH21" i="4"/>
  <c r="AC21" i="4"/>
  <c r="AH20" i="4"/>
  <c r="AC20" i="4"/>
  <c r="AH19" i="4"/>
  <c r="AC19" i="4"/>
  <c r="AH18" i="4"/>
  <c r="AC18" i="4"/>
  <c r="AH17" i="4"/>
  <c r="AC17" i="4"/>
  <c r="AH16" i="4"/>
  <c r="AC16" i="4"/>
  <c r="AH15" i="4"/>
  <c r="AC15" i="4"/>
  <c r="AH14" i="4"/>
  <c r="AC14" i="4"/>
  <c r="AH13" i="4"/>
  <c r="AC13" i="4"/>
  <c r="AH12" i="4"/>
  <c r="AC12" i="4"/>
  <c r="AH11" i="4"/>
  <c r="AC11" i="4"/>
  <c r="AH10" i="4"/>
  <c r="AC10" i="4"/>
  <c r="AH9" i="4"/>
  <c r="AC9" i="4"/>
  <c r="AH8" i="4"/>
  <c r="AC8" i="4"/>
  <c r="AH7" i="4"/>
  <c r="AC7" i="4"/>
  <c r="AH6" i="4"/>
  <c r="AC6" i="4"/>
  <c r="AH5" i="4"/>
  <c r="AC5" i="4"/>
  <c r="AS65" i="3"/>
  <c r="C26" i="40" s="1"/>
  <c r="AR65" i="3"/>
  <c r="C25" i="40" s="1"/>
  <c r="AQ65" i="3"/>
  <c r="C24" i="40" s="1"/>
  <c r="AN65" i="3"/>
  <c r="C21" i="40" s="1"/>
  <c r="AM65" i="3"/>
  <c r="C20" i="40" s="1"/>
  <c r="AL65" i="3"/>
  <c r="C19" i="40" s="1"/>
  <c r="AK65" i="3"/>
  <c r="C18" i="40" s="1"/>
  <c r="AH65" i="3"/>
  <c r="C15" i="40" s="1"/>
  <c r="AG65" i="3"/>
  <c r="C14" i="40" s="1"/>
  <c r="AF65" i="3"/>
  <c r="C13" i="40" s="1"/>
  <c r="AE65" i="3"/>
  <c r="C12" i="40" s="1"/>
  <c r="AD65" i="3"/>
  <c r="C11" i="40" s="1"/>
  <c r="AB65" i="3"/>
  <c r="AC28" i="3"/>
  <c r="AC27" i="3"/>
  <c r="AC26" i="3"/>
  <c r="AC25" i="3"/>
  <c r="AC24" i="3"/>
  <c r="AC23" i="3"/>
  <c r="AC22" i="3"/>
  <c r="AC21" i="3"/>
  <c r="AC20" i="3"/>
  <c r="AC19" i="3"/>
  <c r="AC18" i="3"/>
  <c r="AC17" i="3"/>
  <c r="AC16" i="3"/>
  <c r="AC15" i="3"/>
  <c r="AC14" i="3"/>
  <c r="AC13" i="3"/>
  <c r="AC12" i="3"/>
  <c r="AC11" i="3"/>
  <c r="AC10" i="3"/>
  <c r="AC9" i="3"/>
  <c r="AC8" i="3"/>
  <c r="AC7" i="3"/>
  <c r="AC6" i="3"/>
  <c r="AC5" i="3"/>
  <c r="AD6" i="2"/>
  <c r="AD7" i="2"/>
  <c r="AD8" i="2"/>
  <c r="AD9" i="2"/>
  <c r="AD10" i="2"/>
  <c r="AD11" i="2"/>
  <c r="AD12" i="2"/>
  <c r="AD13" i="2"/>
  <c r="AD14" i="2"/>
  <c r="AD15" i="2"/>
  <c r="AD16" i="2"/>
  <c r="AD17" i="2"/>
  <c r="AD18" i="2"/>
  <c r="AD19" i="2"/>
  <c r="AD20" i="2"/>
  <c r="AD21" i="2"/>
  <c r="AD22" i="2"/>
  <c r="AD23" i="2"/>
  <c r="AD24" i="2"/>
  <c r="AD25" i="2"/>
  <c r="AD26" i="2"/>
  <c r="AD27" i="2"/>
  <c r="AD28" i="2"/>
  <c r="AJ28" i="2"/>
  <c r="AJ6" i="2"/>
  <c r="AJ7" i="2"/>
  <c r="AJ8" i="2"/>
  <c r="AJ9" i="2"/>
  <c r="AJ10" i="2"/>
  <c r="AJ11" i="2"/>
  <c r="AJ12" i="2"/>
  <c r="AJ13" i="2"/>
  <c r="AJ14" i="2"/>
  <c r="AJ15" i="2"/>
  <c r="AJ16" i="2"/>
  <c r="AJ17" i="2"/>
  <c r="AJ18" i="2"/>
  <c r="AJ19" i="2"/>
  <c r="AJ20" i="2"/>
  <c r="AJ21" i="2"/>
  <c r="AJ22" i="2"/>
  <c r="AJ23" i="2"/>
  <c r="AJ24" i="2"/>
  <c r="AJ25" i="2"/>
  <c r="AJ26" i="2"/>
  <c r="AJ27" i="2"/>
  <c r="AJ5" i="2"/>
  <c r="AN65" i="2"/>
  <c r="AM65" i="2"/>
  <c r="AL65" i="2"/>
  <c r="AK65" i="2"/>
  <c r="AI65" i="2"/>
  <c r="C47" i="40" s="1"/>
  <c r="AH65" i="2"/>
  <c r="AF65" i="2"/>
  <c r="AE65" i="2"/>
  <c r="AU65" i="1"/>
  <c r="C31" i="40" s="1"/>
  <c r="AO65" i="1"/>
  <c r="AN65" i="1"/>
  <c r="AM65" i="1"/>
  <c r="AL65" i="1"/>
  <c r="AK65" i="1"/>
  <c r="AH65" i="1"/>
  <c r="AG65" i="1"/>
  <c r="AF65" i="1"/>
  <c r="AE65" i="1"/>
  <c r="AD65" i="1"/>
  <c r="AB65" i="1"/>
  <c r="G5" i="4"/>
  <c r="AB5" i="4" s="1"/>
  <c r="D65" i="3"/>
  <c r="C66" i="62" l="1"/>
  <c r="F34" i="13"/>
  <c r="I45" i="7"/>
  <c r="F34" i="12" s="1"/>
  <c r="J44" i="49"/>
  <c r="E33" i="13" s="1"/>
  <c r="I45" i="49"/>
  <c r="E34" i="12" s="1"/>
  <c r="J44" i="7"/>
  <c r="F33" i="13" s="1"/>
  <c r="I44" i="49"/>
  <c r="E33" i="12" s="1"/>
  <c r="I44" i="7"/>
  <c r="F33" i="12" s="1"/>
  <c r="C9" i="40"/>
  <c r="AD65" i="2"/>
  <c r="AC65" i="4"/>
  <c r="AH65" i="4"/>
  <c r="AC65" i="3"/>
  <c r="AC65" i="1"/>
  <c r="AJ65" i="2"/>
  <c r="AA72" i="24"/>
  <c r="AA64" i="24"/>
  <c r="AA55" i="24"/>
  <c r="AA47" i="24"/>
  <c r="AA39" i="24"/>
  <c r="AA29" i="24"/>
  <c r="AA20" i="24"/>
  <c r="AA12" i="24"/>
  <c r="H34" i="12" l="1"/>
  <c r="G34" i="12"/>
  <c r="I34" i="12"/>
  <c r="H34" i="13"/>
  <c r="I34" i="13"/>
  <c r="G34" i="13"/>
  <c r="H33" i="12"/>
  <c r="I33" i="12"/>
  <c r="G33" i="12"/>
  <c r="G33" i="13"/>
  <c r="H33" i="13"/>
  <c r="I33" i="13"/>
  <c r="B66" i="62"/>
  <c r="C59" i="62"/>
  <c r="B59" i="62"/>
  <c r="C50" i="40"/>
  <c r="C42" i="40"/>
  <c r="C10" i="40"/>
  <c r="A22" i="39"/>
  <c r="C17" i="39"/>
  <c r="M16" i="39"/>
  <c r="K16" i="39"/>
  <c r="I16" i="39"/>
  <c r="G16" i="39"/>
  <c r="D16" i="39"/>
  <c r="E16" i="39" s="1"/>
  <c r="M15" i="39"/>
  <c r="K15" i="39"/>
  <c r="I15" i="39"/>
  <c r="G15" i="39"/>
  <c r="D15" i="39"/>
  <c r="E15" i="39" s="1"/>
  <c r="M14" i="39"/>
  <c r="K14" i="39"/>
  <c r="I14" i="39"/>
  <c r="G14" i="39"/>
  <c r="D14" i="39"/>
  <c r="E14" i="39" s="1"/>
  <c r="M13" i="39"/>
  <c r="K13" i="39"/>
  <c r="I13" i="39"/>
  <c r="G13" i="39"/>
  <c r="D13" i="39"/>
  <c r="E13" i="39" s="1"/>
  <c r="M12" i="39"/>
  <c r="K12" i="39"/>
  <c r="I12" i="39"/>
  <c r="G12" i="39"/>
  <c r="D12" i="39"/>
  <c r="E12" i="39" s="1"/>
  <c r="M11" i="39"/>
  <c r="K11" i="39"/>
  <c r="I11" i="39"/>
  <c r="G11" i="39"/>
  <c r="D11" i="39"/>
  <c r="E11" i="39" s="1"/>
  <c r="M10" i="39"/>
  <c r="K10" i="39"/>
  <c r="I10" i="39"/>
  <c r="G10" i="39"/>
  <c r="D10" i="39"/>
  <c r="E10" i="39" s="1"/>
  <c r="M9" i="39"/>
  <c r="K9" i="39"/>
  <c r="I9" i="39"/>
  <c r="G9" i="39"/>
  <c r="D9" i="39"/>
  <c r="E9" i="39" s="1"/>
  <c r="M8" i="39"/>
  <c r="K8" i="39"/>
  <c r="I8" i="39"/>
  <c r="G8" i="39"/>
  <c r="D8" i="39"/>
  <c r="E8" i="39" s="1"/>
  <c r="M7" i="39"/>
  <c r="K7" i="39"/>
  <c r="I7" i="39"/>
  <c r="G7" i="39"/>
  <c r="D7" i="39"/>
  <c r="E7" i="39" s="1"/>
  <c r="A22" i="37"/>
  <c r="C17" i="37"/>
  <c r="M16" i="37"/>
  <c r="K16" i="37"/>
  <c r="I16" i="37"/>
  <c r="G16" i="37"/>
  <c r="D16" i="37"/>
  <c r="E16" i="37" s="1"/>
  <c r="M15" i="37"/>
  <c r="K15" i="37"/>
  <c r="I15" i="37"/>
  <c r="G15" i="37"/>
  <c r="D15" i="37"/>
  <c r="E15" i="37" s="1"/>
  <c r="M14" i="37"/>
  <c r="K14" i="37"/>
  <c r="I14" i="37"/>
  <c r="G14" i="37"/>
  <c r="D14" i="37"/>
  <c r="E14" i="37" s="1"/>
  <c r="M13" i="37"/>
  <c r="K13" i="37"/>
  <c r="I13" i="37"/>
  <c r="G13" i="37"/>
  <c r="D13" i="37"/>
  <c r="E13" i="37" s="1"/>
  <c r="M12" i="37"/>
  <c r="K12" i="37"/>
  <c r="I12" i="37"/>
  <c r="G12" i="37"/>
  <c r="D12" i="37"/>
  <c r="E12" i="37" s="1"/>
  <c r="M11" i="37"/>
  <c r="K11" i="37"/>
  <c r="I11" i="37"/>
  <c r="G11" i="37"/>
  <c r="D11" i="37"/>
  <c r="E11" i="37" s="1"/>
  <c r="M10" i="37"/>
  <c r="K10" i="37"/>
  <c r="I10" i="37"/>
  <c r="G10" i="37"/>
  <c r="D10" i="37"/>
  <c r="E10" i="37" s="1"/>
  <c r="M9" i="37"/>
  <c r="K9" i="37"/>
  <c r="I9" i="37"/>
  <c r="G9" i="37"/>
  <c r="D9" i="37"/>
  <c r="E9" i="37" s="1"/>
  <c r="M8" i="37"/>
  <c r="K8" i="37"/>
  <c r="I8" i="37"/>
  <c r="G8" i="37"/>
  <c r="D8" i="37"/>
  <c r="E8" i="37" s="1"/>
  <c r="M7" i="37"/>
  <c r="K7" i="37"/>
  <c r="I7" i="37"/>
  <c r="G7" i="37"/>
  <c r="D7" i="37"/>
  <c r="E7" i="37" s="1"/>
  <c r="A23" i="36"/>
  <c r="C17" i="36"/>
  <c r="M16" i="36"/>
  <c r="K16" i="36"/>
  <c r="I16" i="36"/>
  <c r="G16" i="36"/>
  <c r="D16" i="36"/>
  <c r="E16" i="36" s="1"/>
  <c r="M15" i="36"/>
  <c r="K15" i="36"/>
  <c r="I15" i="36"/>
  <c r="G15" i="36"/>
  <c r="D15" i="36"/>
  <c r="E15" i="36" s="1"/>
  <c r="M14" i="36"/>
  <c r="K14" i="36"/>
  <c r="I14" i="36"/>
  <c r="G14" i="36"/>
  <c r="D14" i="36"/>
  <c r="E14" i="36" s="1"/>
  <c r="M13" i="36"/>
  <c r="K13" i="36"/>
  <c r="I13" i="36"/>
  <c r="G13" i="36"/>
  <c r="D13" i="36"/>
  <c r="E13" i="36" s="1"/>
  <c r="M12" i="36"/>
  <c r="K12" i="36"/>
  <c r="I12" i="36"/>
  <c r="G12" i="36"/>
  <c r="D12" i="36"/>
  <c r="E12" i="36" s="1"/>
  <c r="M11" i="36"/>
  <c r="K11" i="36"/>
  <c r="I11" i="36"/>
  <c r="G11" i="36"/>
  <c r="D11" i="36"/>
  <c r="E11" i="36" s="1"/>
  <c r="M10" i="36"/>
  <c r="K10" i="36"/>
  <c r="I10" i="36"/>
  <c r="G10" i="36"/>
  <c r="D10" i="36"/>
  <c r="E10" i="36" s="1"/>
  <c r="M9" i="36"/>
  <c r="K9" i="36"/>
  <c r="I9" i="36"/>
  <c r="G9" i="36"/>
  <c r="D9" i="36"/>
  <c r="E9" i="36" s="1"/>
  <c r="M8" i="36"/>
  <c r="K8" i="36"/>
  <c r="I8" i="36"/>
  <c r="G8" i="36"/>
  <c r="D8" i="36"/>
  <c r="E8" i="36" s="1"/>
  <c r="M7" i="36"/>
  <c r="K7" i="36"/>
  <c r="I7" i="36"/>
  <c r="G7" i="36"/>
  <c r="D7" i="36"/>
  <c r="E7" i="36" s="1"/>
  <c r="A33" i="35"/>
  <c r="C27" i="35"/>
  <c r="M26" i="35"/>
  <c r="K26" i="35"/>
  <c r="I26" i="35"/>
  <c r="G26" i="35"/>
  <c r="M25" i="35"/>
  <c r="K25" i="35"/>
  <c r="I25" i="35"/>
  <c r="G25" i="35"/>
  <c r="D25" i="35"/>
  <c r="E25" i="35" s="1"/>
  <c r="M24" i="35"/>
  <c r="K24" i="35"/>
  <c r="I24" i="35"/>
  <c r="G24" i="35"/>
  <c r="D24" i="35"/>
  <c r="E24" i="35" s="1"/>
  <c r="M23" i="35"/>
  <c r="K23" i="35"/>
  <c r="I23" i="35"/>
  <c r="G23" i="35"/>
  <c r="D23" i="35"/>
  <c r="E23" i="35" s="1"/>
  <c r="M22" i="35"/>
  <c r="K22" i="35"/>
  <c r="I22" i="35"/>
  <c r="G22" i="35"/>
  <c r="D22" i="35"/>
  <c r="E22" i="35" s="1"/>
  <c r="M21" i="35"/>
  <c r="K21" i="35"/>
  <c r="I21" i="35"/>
  <c r="G21" i="35"/>
  <c r="D21" i="35"/>
  <c r="E21" i="35" s="1"/>
  <c r="M20" i="35"/>
  <c r="K20" i="35"/>
  <c r="I20" i="35"/>
  <c r="G20" i="35"/>
  <c r="D20" i="35"/>
  <c r="E20" i="35" s="1"/>
  <c r="M19" i="35"/>
  <c r="K19" i="35"/>
  <c r="I19" i="35"/>
  <c r="G19" i="35"/>
  <c r="D19" i="35"/>
  <c r="E19" i="35" s="1"/>
  <c r="M18" i="35"/>
  <c r="K18" i="35"/>
  <c r="I18" i="35"/>
  <c r="G18" i="35"/>
  <c r="D18" i="35"/>
  <c r="E18" i="35" s="1"/>
  <c r="M17" i="35"/>
  <c r="K17" i="35"/>
  <c r="I17" i="35"/>
  <c r="G17" i="35"/>
  <c r="E17" i="35"/>
  <c r="M16" i="35"/>
  <c r="K16" i="35"/>
  <c r="I16" i="35"/>
  <c r="G16" i="35"/>
  <c r="D16" i="35"/>
  <c r="E16" i="35" s="1"/>
  <c r="M15" i="35"/>
  <c r="K15" i="35"/>
  <c r="I15" i="35"/>
  <c r="G15" i="35"/>
  <c r="D15" i="35"/>
  <c r="E15" i="35" s="1"/>
  <c r="M14" i="35"/>
  <c r="K14" i="35"/>
  <c r="I14" i="35"/>
  <c r="G14" i="35"/>
  <c r="D14" i="35"/>
  <c r="E14" i="35" s="1"/>
  <c r="M13" i="35"/>
  <c r="K13" i="35"/>
  <c r="I13" i="35"/>
  <c r="G13" i="35"/>
  <c r="D13" i="35"/>
  <c r="E13" i="35" s="1"/>
  <c r="M12" i="35"/>
  <c r="K12" i="35"/>
  <c r="I12" i="35"/>
  <c r="G12" i="35"/>
  <c r="D12" i="35"/>
  <c r="E12" i="35" s="1"/>
  <c r="M11" i="35"/>
  <c r="K11" i="35"/>
  <c r="I11" i="35"/>
  <c r="G11" i="35"/>
  <c r="D11" i="35"/>
  <c r="E11" i="35" s="1"/>
  <c r="M10" i="35"/>
  <c r="K10" i="35"/>
  <c r="I10" i="35"/>
  <c r="G10" i="35"/>
  <c r="D10" i="35"/>
  <c r="E10" i="35" s="1"/>
  <c r="M9" i="35"/>
  <c r="K9" i="35"/>
  <c r="I9" i="35"/>
  <c r="G9" i="35"/>
  <c r="D9" i="35"/>
  <c r="E9" i="35" s="1"/>
  <c r="M8" i="35"/>
  <c r="K8" i="35"/>
  <c r="I8" i="35"/>
  <c r="G8" i="35"/>
  <c r="D8" i="35"/>
  <c r="E8" i="35" s="1"/>
  <c r="M7" i="35"/>
  <c r="K7" i="35"/>
  <c r="I7" i="35"/>
  <c r="D7" i="35"/>
  <c r="E7" i="35" s="1"/>
  <c r="A23" i="34"/>
  <c r="C17" i="34"/>
  <c r="M16" i="34"/>
  <c r="K16" i="34"/>
  <c r="I16" i="34"/>
  <c r="G16" i="34"/>
  <c r="D16" i="34"/>
  <c r="E16" i="34" s="1"/>
  <c r="M15" i="34"/>
  <c r="K15" i="34"/>
  <c r="I15" i="34"/>
  <c r="G15" i="34"/>
  <c r="D15" i="34"/>
  <c r="E15" i="34" s="1"/>
  <c r="M14" i="34"/>
  <c r="K14" i="34"/>
  <c r="I14" i="34"/>
  <c r="G14" i="34"/>
  <c r="D14" i="34"/>
  <c r="E14" i="34" s="1"/>
  <c r="M13" i="34"/>
  <c r="K13" i="34"/>
  <c r="I13" i="34"/>
  <c r="G13" i="34"/>
  <c r="D13" i="34"/>
  <c r="E13" i="34" s="1"/>
  <c r="M12" i="34"/>
  <c r="K12" i="34"/>
  <c r="I12" i="34"/>
  <c r="G12" i="34"/>
  <c r="D12" i="34"/>
  <c r="E12" i="34" s="1"/>
  <c r="M11" i="34"/>
  <c r="K11" i="34"/>
  <c r="I11" i="34"/>
  <c r="G11" i="34"/>
  <c r="D11" i="34"/>
  <c r="E11" i="34" s="1"/>
  <c r="M10" i="34"/>
  <c r="K10" i="34"/>
  <c r="I10" i="34"/>
  <c r="G10" i="34"/>
  <c r="D10" i="34"/>
  <c r="E10" i="34" s="1"/>
  <c r="M9" i="34"/>
  <c r="K9" i="34"/>
  <c r="I9" i="34"/>
  <c r="G9" i="34"/>
  <c r="D9" i="34"/>
  <c r="E9" i="34" s="1"/>
  <c r="M8" i="34"/>
  <c r="K8" i="34"/>
  <c r="I8" i="34"/>
  <c r="G8" i="34"/>
  <c r="D8" i="34"/>
  <c r="E8" i="34" s="1"/>
  <c r="M7" i="34"/>
  <c r="K7" i="34"/>
  <c r="I7" i="34"/>
  <c r="G7" i="34"/>
  <c r="D7" i="34"/>
  <c r="E7" i="34" s="1"/>
  <c r="A22" i="33"/>
  <c r="C17" i="33"/>
  <c r="M16" i="33"/>
  <c r="K16" i="33"/>
  <c r="I16" i="33"/>
  <c r="G16" i="33"/>
  <c r="D16" i="33"/>
  <c r="E16" i="33" s="1"/>
  <c r="M15" i="33"/>
  <c r="K15" i="33"/>
  <c r="I15" i="33"/>
  <c r="G15" i="33"/>
  <c r="D15" i="33"/>
  <c r="E15" i="33" s="1"/>
  <c r="M14" i="33"/>
  <c r="K14" i="33"/>
  <c r="I14" i="33"/>
  <c r="G14" i="33"/>
  <c r="D14" i="33"/>
  <c r="E14" i="33" s="1"/>
  <c r="M13" i="33"/>
  <c r="K13" i="33"/>
  <c r="I13" i="33"/>
  <c r="G13" i="33"/>
  <c r="D13" i="33"/>
  <c r="E13" i="33" s="1"/>
  <c r="M12" i="33"/>
  <c r="K12" i="33"/>
  <c r="I12" i="33"/>
  <c r="G12" i="33"/>
  <c r="D12" i="33"/>
  <c r="E12" i="33" s="1"/>
  <c r="M11" i="33"/>
  <c r="K11" i="33"/>
  <c r="I11" i="33"/>
  <c r="G11" i="33"/>
  <c r="D11" i="33"/>
  <c r="E11" i="33" s="1"/>
  <c r="M10" i="33"/>
  <c r="K10" i="33"/>
  <c r="I10" i="33"/>
  <c r="G10" i="33"/>
  <c r="D10" i="33"/>
  <c r="E10" i="33" s="1"/>
  <c r="M9" i="33"/>
  <c r="K9" i="33"/>
  <c r="I9" i="33"/>
  <c r="G9" i="33"/>
  <c r="D9" i="33"/>
  <c r="E9" i="33" s="1"/>
  <c r="M8" i="33"/>
  <c r="K8" i="33"/>
  <c r="I8" i="33"/>
  <c r="G8" i="33"/>
  <c r="D8" i="33"/>
  <c r="E8" i="33" s="1"/>
  <c r="M7" i="33"/>
  <c r="K7" i="33"/>
  <c r="I7" i="33"/>
  <c r="G7" i="33"/>
  <c r="D7" i="33"/>
  <c r="E7" i="33" s="1"/>
  <c r="A23" i="32"/>
  <c r="C17" i="32"/>
  <c r="M16" i="32"/>
  <c r="K16" i="32"/>
  <c r="I16" i="32"/>
  <c r="G16" i="32"/>
  <c r="D16" i="32"/>
  <c r="E16" i="32" s="1"/>
  <c r="M15" i="32"/>
  <c r="K15" i="32"/>
  <c r="I15" i="32"/>
  <c r="G15" i="32"/>
  <c r="D15" i="32"/>
  <c r="E15" i="32" s="1"/>
  <c r="M14" i="32"/>
  <c r="K14" i="32"/>
  <c r="I14" i="32"/>
  <c r="G14" i="32"/>
  <c r="D14" i="32"/>
  <c r="E14" i="32" s="1"/>
  <c r="M13" i="32"/>
  <c r="K13" i="32"/>
  <c r="I13" i="32"/>
  <c r="G13" i="32"/>
  <c r="D13" i="32"/>
  <c r="E13" i="32" s="1"/>
  <c r="M12" i="32"/>
  <c r="K12" i="32"/>
  <c r="I12" i="32"/>
  <c r="G12" i="32"/>
  <c r="D12" i="32"/>
  <c r="E12" i="32" s="1"/>
  <c r="M11" i="32"/>
  <c r="K11" i="32"/>
  <c r="I11" i="32"/>
  <c r="G11" i="32"/>
  <c r="D11" i="32"/>
  <c r="E11" i="32" s="1"/>
  <c r="M10" i="32"/>
  <c r="K10" i="32"/>
  <c r="I10" i="32"/>
  <c r="G10" i="32"/>
  <c r="D10" i="32"/>
  <c r="E10" i="32" s="1"/>
  <c r="M9" i="32"/>
  <c r="K9" i="32"/>
  <c r="I9" i="32"/>
  <c r="G9" i="32"/>
  <c r="D9" i="32"/>
  <c r="E9" i="32" s="1"/>
  <c r="M8" i="32"/>
  <c r="K8" i="32"/>
  <c r="I8" i="32"/>
  <c r="G8" i="32"/>
  <c r="D8" i="32"/>
  <c r="E8" i="32" s="1"/>
  <c r="M7" i="32"/>
  <c r="K7" i="32"/>
  <c r="I7" i="32"/>
  <c r="G7" i="32"/>
  <c r="D7" i="32"/>
  <c r="E7" i="32" s="1"/>
  <c r="A23" i="31"/>
  <c r="C17" i="31"/>
  <c r="M16" i="31"/>
  <c r="K16" i="31"/>
  <c r="I16" i="31"/>
  <c r="G16" i="31"/>
  <c r="D16" i="31"/>
  <c r="E16" i="31" s="1"/>
  <c r="M15" i="31"/>
  <c r="K15" i="31"/>
  <c r="I15" i="31"/>
  <c r="G15" i="31"/>
  <c r="D15" i="31"/>
  <c r="E15" i="31" s="1"/>
  <c r="M14" i="31"/>
  <c r="K14" i="31"/>
  <c r="I14" i="31"/>
  <c r="G14" i="31"/>
  <c r="D14" i="31"/>
  <c r="E14" i="31" s="1"/>
  <c r="M13" i="31"/>
  <c r="K13" i="31"/>
  <c r="I13" i="31"/>
  <c r="G13" i="31"/>
  <c r="D13" i="31"/>
  <c r="E13" i="31" s="1"/>
  <c r="M12" i="31"/>
  <c r="K12" i="31"/>
  <c r="I12" i="31"/>
  <c r="G12" i="31"/>
  <c r="D12" i="31"/>
  <c r="E12" i="31" s="1"/>
  <c r="M11" i="31"/>
  <c r="K11" i="31"/>
  <c r="I11" i="31"/>
  <c r="G11" i="31"/>
  <c r="D11" i="31"/>
  <c r="E11" i="31" s="1"/>
  <c r="M10" i="31"/>
  <c r="K10" i="31"/>
  <c r="I10" i="31"/>
  <c r="G10" i="31"/>
  <c r="D10" i="31"/>
  <c r="E10" i="31" s="1"/>
  <c r="M9" i="31"/>
  <c r="K9" i="31"/>
  <c r="I9" i="31"/>
  <c r="G9" i="31"/>
  <c r="D9" i="31"/>
  <c r="E9" i="31" s="1"/>
  <c r="M8" i="31"/>
  <c r="K8" i="31"/>
  <c r="I8" i="31"/>
  <c r="G8" i="31"/>
  <c r="D8" i="31"/>
  <c r="E8" i="31" s="1"/>
  <c r="M7" i="31"/>
  <c r="K7" i="31"/>
  <c r="I7" i="31"/>
  <c r="G7" i="31"/>
  <c r="D7" i="31"/>
  <c r="E7" i="31" s="1"/>
  <c r="A23" i="30"/>
  <c r="C17" i="30"/>
  <c r="M16" i="30"/>
  <c r="K16" i="30"/>
  <c r="I16" i="30"/>
  <c r="G16" i="30"/>
  <c r="D16" i="30"/>
  <c r="E16" i="30" s="1"/>
  <c r="M15" i="30"/>
  <c r="K15" i="30"/>
  <c r="I15" i="30"/>
  <c r="G15" i="30"/>
  <c r="D15" i="30"/>
  <c r="E15" i="30" s="1"/>
  <c r="M14" i="30"/>
  <c r="K14" i="30"/>
  <c r="I14" i="30"/>
  <c r="G14" i="30"/>
  <c r="D14" i="30"/>
  <c r="E14" i="30" s="1"/>
  <c r="M13" i="30"/>
  <c r="K13" i="30"/>
  <c r="I13" i="30"/>
  <c r="G13" i="30"/>
  <c r="D13" i="30"/>
  <c r="E13" i="30" s="1"/>
  <c r="M12" i="30"/>
  <c r="K12" i="30"/>
  <c r="I12" i="30"/>
  <c r="G12" i="30"/>
  <c r="D12" i="30"/>
  <c r="E12" i="30" s="1"/>
  <c r="M11" i="30"/>
  <c r="K11" i="30"/>
  <c r="I11" i="30"/>
  <c r="G11" i="30"/>
  <c r="D11" i="30"/>
  <c r="E11" i="30" s="1"/>
  <c r="M10" i="30"/>
  <c r="K10" i="30"/>
  <c r="I10" i="30"/>
  <c r="G10" i="30"/>
  <c r="D10" i="30"/>
  <c r="E10" i="30" s="1"/>
  <c r="M9" i="30"/>
  <c r="K9" i="30"/>
  <c r="I9" i="30"/>
  <c r="G9" i="30"/>
  <c r="D9" i="30"/>
  <c r="E9" i="30" s="1"/>
  <c r="M8" i="30"/>
  <c r="K8" i="30"/>
  <c r="I8" i="30"/>
  <c r="G8" i="30"/>
  <c r="D8" i="30"/>
  <c r="E8" i="30" s="1"/>
  <c r="M7" i="30"/>
  <c r="K7" i="30"/>
  <c r="I7" i="30"/>
  <c r="G7" i="30"/>
  <c r="D7" i="30"/>
  <c r="E7" i="30" s="1"/>
  <c r="A23" i="29"/>
  <c r="C17" i="29"/>
  <c r="M16" i="29"/>
  <c r="K16" i="29"/>
  <c r="I16" i="29"/>
  <c r="G16" i="29"/>
  <c r="D16" i="29"/>
  <c r="E16" i="29" s="1"/>
  <c r="M15" i="29"/>
  <c r="K15" i="29"/>
  <c r="I15" i="29"/>
  <c r="G15" i="29"/>
  <c r="D15" i="29"/>
  <c r="E15" i="29" s="1"/>
  <c r="M14" i="29"/>
  <c r="K14" i="29"/>
  <c r="I14" i="29"/>
  <c r="G14" i="29"/>
  <c r="D14" i="29"/>
  <c r="E14" i="29" s="1"/>
  <c r="M13" i="29"/>
  <c r="K13" i="29"/>
  <c r="I13" i="29"/>
  <c r="G13" i="29"/>
  <c r="D13" i="29"/>
  <c r="E13" i="29" s="1"/>
  <c r="M12" i="29"/>
  <c r="K12" i="29"/>
  <c r="I12" i="29"/>
  <c r="G12" i="29"/>
  <c r="D12" i="29"/>
  <c r="E12" i="29" s="1"/>
  <c r="M11" i="29"/>
  <c r="K11" i="29"/>
  <c r="I11" i="29"/>
  <c r="G11" i="29"/>
  <c r="D11" i="29"/>
  <c r="E11" i="29" s="1"/>
  <c r="M10" i="29"/>
  <c r="K10" i="29"/>
  <c r="I10" i="29"/>
  <c r="G10" i="29"/>
  <c r="D10" i="29"/>
  <c r="E10" i="29" s="1"/>
  <c r="M9" i="29"/>
  <c r="K9" i="29"/>
  <c r="I9" i="29"/>
  <c r="G9" i="29"/>
  <c r="D9" i="29"/>
  <c r="E9" i="29" s="1"/>
  <c r="M8" i="29"/>
  <c r="K8" i="29"/>
  <c r="I8" i="29"/>
  <c r="G8" i="29"/>
  <c r="D8" i="29"/>
  <c r="E8" i="29" s="1"/>
  <c r="M7" i="29"/>
  <c r="K7" i="29"/>
  <c r="I7" i="29"/>
  <c r="G7" i="29"/>
  <c r="D7" i="29"/>
  <c r="E7" i="29" s="1"/>
  <c r="A23" i="28"/>
  <c r="C17" i="28"/>
  <c r="M16" i="28"/>
  <c r="K16" i="28"/>
  <c r="I16" i="28"/>
  <c r="G16" i="28"/>
  <c r="D16" i="28"/>
  <c r="E16" i="28" s="1"/>
  <c r="M15" i="28"/>
  <c r="K15" i="28"/>
  <c r="I15" i="28"/>
  <c r="G15" i="28"/>
  <c r="D15" i="28"/>
  <c r="E15" i="28" s="1"/>
  <c r="M14" i="28"/>
  <c r="K14" i="28"/>
  <c r="I14" i="28"/>
  <c r="G14" i="28"/>
  <c r="D14" i="28"/>
  <c r="E14" i="28" s="1"/>
  <c r="M13" i="28"/>
  <c r="K13" i="28"/>
  <c r="I13" i="28"/>
  <c r="G13" i="28"/>
  <c r="D13" i="28"/>
  <c r="E13" i="28" s="1"/>
  <c r="M12" i="28"/>
  <c r="K12" i="28"/>
  <c r="I12" i="28"/>
  <c r="G12" i="28"/>
  <c r="D12" i="28"/>
  <c r="E12" i="28" s="1"/>
  <c r="M11" i="28"/>
  <c r="K11" i="28"/>
  <c r="I11" i="28"/>
  <c r="G11" i="28"/>
  <c r="D11" i="28"/>
  <c r="E11" i="28" s="1"/>
  <c r="M10" i="28"/>
  <c r="K10" i="28"/>
  <c r="I10" i="28"/>
  <c r="G10" i="28"/>
  <c r="D10" i="28"/>
  <c r="E10" i="28" s="1"/>
  <c r="M9" i="28"/>
  <c r="K9" i="28"/>
  <c r="I9" i="28"/>
  <c r="G9" i="28"/>
  <c r="D9" i="28"/>
  <c r="E9" i="28" s="1"/>
  <c r="M8" i="28"/>
  <c r="K8" i="28"/>
  <c r="I8" i="28"/>
  <c r="G8" i="28"/>
  <c r="D8" i="28"/>
  <c r="E8" i="28" s="1"/>
  <c r="M7" i="28"/>
  <c r="K7" i="28"/>
  <c r="I7" i="28"/>
  <c r="G7" i="28"/>
  <c r="D7" i="28"/>
  <c r="E7" i="28" s="1"/>
  <c r="A22" i="27"/>
  <c r="C17" i="27"/>
  <c r="M16" i="27"/>
  <c r="K16" i="27"/>
  <c r="I16" i="27"/>
  <c r="G16" i="27"/>
  <c r="D16" i="27"/>
  <c r="E16" i="27" s="1"/>
  <c r="M15" i="27"/>
  <c r="K15" i="27"/>
  <c r="I15" i="27"/>
  <c r="G15" i="27"/>
  <c r="D15" i="27"/>
  <c r="E15" i="27" s="1"/>
  <c r="M14" i="27"/>
  <c r="K14" i="27"/>
  <c r="I14" i="27"/>
  <c r="G14" i="27"/>
  <c r="D14" i="27"/>
  <c r="E14" i="27" s="1"/>
  <c r="M13" i="27"/>
  <c r="K13" i="27"/>
  <c r="I13" i="27"/>
  <c r="G13" i="27"/>
  <c r="D13" i="27"/>
  <c r="E13" i="27" s="1"/>
  <c r="M12" i="27"/>
  <c r="K12" i="27"/>
  <c r="I12" i="27"/>
  <c r="G12" i="27"/>
  <c r="D12" i="27"/>
  <c r="E12" i="27" s="1"/>
  <c r="M11" i="27"/>
  <c r="K11" i="27"/>
  <c r="I11" i="27"/>
  <c r="G11" i="27"/>
  <c r="D11" i="27"/>
  <c r="E11" i="27" s="1"/>
  <c r="M10" i="27"/>
  <c r="K10" i="27"/>
  <c r="I10" i="27"/>
  <c r="G10" i="27"/>
  <c r="D10" i="27"/>
  <c r="E10" i="27" s="1"/>
  <c r="M9" i="27"/>
  <c r="K9" i="27"/>
  <c r="I9" i="27"/>
  <c r="G9" i="27"/>
  <c r="D9" i="27"/>
  <c r="E9" i="27" s="1"/>
  <c r="M8" i="27"/>
  <c r="K8" i="27"/>
  <c r="I8" i="27"/>
  <c r="G8" i="27"/>
  <c r="D8" i="27"/>
  <c r="E8" i="27" s="1"/>
  <c r="M7" i="27"/>
  <c r="K7" i="27"/>
  <c r="I7" i="27"/>
  <c r="G7" i="27"/>
  <c r="D7" i="27"/>
  <c r="E7" i="27" s="1"/>
  <c r="A52" i="26"/>
  <c r="J44" i="26"/>
  <c r="I44" i="26"/>
  <c r="M44" i="26" s="1"/>
  <c r="J43" i="26"/>
  <c r="I43" i="26"/>
  <c r="O43" i="26" s="1"/>
  <c r="J42" i="26"/>
  <c r="I42" i="26"/>
  <c r="S42" i="26" s="1"/>
  <c r="J41" i="26"/>
  <c r="I41" i="26"/>
  <c r="S41" i="26" s="1"/>
  <c r="J40" i="26"/>
  <c r="I40" i="26"/>
  <c r="Q40" i="26" s="1"/>
  <c r="J39" i="26"/>
  <c r="I39" i="26"/>
  <c r="J38" i="26"/>
  <c r="I38" i="26"/>
  <c r="S38" i="26" s="1"/>
  <c r="J37" i="26"/>
  <c r="I37" i="26"/>
  <c r="O37" i="26" s="1"/>
  <c r="J36" i="26"/>
  <c r="I36" i="26"/>
  <c r="S36" i="26" s="1"/>
  <c r="J35" i="26"/>
  <c r="I35" i="26"/>
  <c r="J30" i="26"/>
  <c r="K30" i="26" s="1"/>
  <c r="J29" i="26"/>
  <c r="I29" i="26"/>
  <c r="Q29" i="26" s="1"/>
  <c r="J28" i="26"/>
  <c r="I28" i="26"/>
  <c r="J27" i="26"/>
  <c r="I27" i="26"/>
  <c r="Q27" i="26" s="1"/>
  <c r="J26" i="26"/>
  <c r="I26" i="26"/>
  <c r="J25" i="26"/>
  <c r="I25" i="26"/>
  <c r="J24" i="26"/>
  <c r="I24" i="26"/>
  <c r="Q24" i="26" s="1"/>
  <c r="J23" i="26"/>
  <c r="I23" i="26"/>
  <c r="S23" i="26" s="1"/>
  <c r="J22" i="26"/>
  <c r="I22" i="26"/>
  <c r="S22" i="26" s="1"/>
  <c r="J21" i="26"/>
  <c r="I21" i="26"/>
  <c r="Q21" i="26" s="1"/>
  <c r="J20" i="26"/>
  <c r="I20" i="26"/>
  <c r="O20" i="26" s="1"/>
  <c r="J19" i="26"/>
  <c r="I19" i="26"/>
  <c r="J18" i="26"/>
  <c r="I18" i="26"/>
  <c r="O18" i="26" s="1"/>
  <c r="J17" i="26"/>
  <c r="I17" i="26"/>
  <c r="Q17" i="26" s="1"/>
  <c r="J16" i="26"/>
  <c r="I16" i="26"/>
  <c r="Q16" i="26" s="1"/>
  <c r="J15" i="26"/>
  <c r="I15" i="26"/>
  <c r="O15" i="26" s="1"/>
  <c r="J14" i="26"/>
  <c r="I14" i="26"/>
  <c r="Q8" i="26"/>
  <c r="Q7" i="26" s="1"/>
  <c r="A23" i="25"/>
  <c r="C17" i="25"/>
  <c r="M16" i="25"/>
  <c r="K16" i="25"/>
  <c r="I16" i="25"/>
  <c r="G16" i="25"/>
  <c r="D16" i="25"/>
  <c r="E16" i="25" s="1"/>
  <c r="M15" i="25"/>
  <c r="K15" i="25"/>
  <c r="I15" i="25"/>
  <c r="G15" i="25"/>
  <c r="D15" i="25"/>
  <c r="E15" i="25" s="1"/>
  <c r="M14" i="25"/>
  <c r="K14" i="25"/>
  <c r="I14" i="25"/>
  <c r="G14" i="25"/>
  <c r="D14" i="25"/>
  <c r="E14" i="25" s="1"/>
  <c r="M13" i="25"/>
  <c r="K13" i="25"/>
  <c r="I13" i="25"/>
  <c r="G13" i="25"/>
  <c r="D13" i="25"/>
  <c r="E13" i="25" s="1"/>
  <c r="M12" i="25"/>
  <c r="K12" i="25"/>
  <c r="I12" i="25"/>
  <c r="G12" i="25"/>
  <c r="D12" i="25"/>
  <c r="E12" i="25" s="1"/>
  <c r="M11" i="25"/>
  <c r="K11" i="25"/>
  <c r="I11" i="25"/>
  <c r="G11" i="25"/>
  <c r="D11" i="25"/>
  <c r="E11" i="25" s="1"/>
  <c r="M10" i="25"/>
  <c r="K10" i="25"/>
  <c r="I10" i="25"/>
  <c r="G10" i="25"/>
  <c r="D10" i="25"/>
  <c r="E10" i="25" s="1"/>
  <c r="M9" i="25"/>
  <c r="K9" i="25"/>
  <c r="I9" i="25"/>
  <c r="G9" i="25"/>
  <c r="D9" i="25"/>
  <c r="E9" i="25" s="1"/>
  <c r="M8" i="25"/>
  <c r="K8" i="25"/>
  <c r="I8" i="25"/>
  <c r="G8" i="25"/>
  <c r="D8" i="25"/>
  <c r="E8" i="25" s="1"/>
  <c r="M7" i="25"/>
  <c r="K7" i="25"/>
  <c r="I7" i="25"/>
  <c r="G7" i="25"/>
  <c r="D7" i="25"/>
  <c r="E7" i="25" s="1"/>
  <c r="AB74" i="24"/>
  <c r="Y74" i="24"/>
  <c r="X74" i="24"/>
  <c r="W74" i="24"/>
  <c r="V74" i="24"/>
  <c r="U74" i="24"/>
  <c r="T74" i="24"/>
  <c r="S74" i="24"/>
  <c r="R74" i="24"/>
  <c r="Q74" i="24"/>
  <c r="P74" i="24"/>
  <c r="O74" i="24"/>
  <c r="N74" i="24"/>
  <c r="M74" i="24"/>
  <c r="L74" i="24"/>
  <c r="K74" i="24"/>
  <c r="J74" i="24"/>
  <c r="I74" i="24"/>
  <c r="H74" i="24"/>
  <c r="G74" i="24"/>
  <c r="F74" i="24"/>
  <c r="E74" i="24"/>
  <c r="D74" i="24"/>
  <c r="C74" i="24"/>
  <c r="B74" i="24"/>
  <c r="AD73" i="24"/>
  <c r="AA73" i="24"/>
  <c r="AD71" i="24"/>
  <c r="AA71" i="24"/>
  <c r="AD70" i="24"/>
  <c r="AA70" i="24"/>
  <c r="AD69" i="24"/>
  <c r="AA69" i="24"/>
  <c r="AD68" i="24"/>
  <c r="AA68" i="24"/>
  <c r="Z68" i="24"/>
  <c r="Z74" i="24" s="1"/>
  <c r="AB66" i="24"/>
  <c r="Y66" i="24"/>
  <c r="X66" i="24"/>
  <c r="X75" i="24" s="1"/>
  <c r="W66" i="24"/>
  <c r="V66" i="24"/>
  <c r="U66" i="24"/>
  <c r="T66" i="24"/>
  <c r="T75" i="24" s="1"/>
  <c r="S66" i="24"/>
  <c r="S75" i="24" s="1"/>
  <c r="R66" i="24"/>
  <c r="Q66" i="24"/>
  <c r="P66" i="24"/>
  <c r="P75" i="24" s="1"/>
  <c r="O66" i="24"/>
  <c r="N66" i="24"/>
  <c r="M66" i="24"/>
  <c r="L66" i="24"/>
  <c r="L75" i="24" s="1"/>
  <c r="K66" i="24"/>
  <c r="K75" i="24" s="1"/>
  <c r="J66" i="24"/>
  <c r="I66" i="24"/>
  <c r="H66" i="24"/>
  <c r="H75" i="24" s="1"/>
  <c r="G66" i="24"/>
  <c r="F66" i="24"/>
  <c r="E66" i="24"/>
  <c r="D66" i="24"/>
  <c r="D75" i="24" s="1"/>
  <c r="C66" i="24"/>
  <c r="C75" i="24" s="1"/>
  <c r="B66" i="24"/>
  <c r="AD65" i="24"/>
  <c r="AA65" i="24"/>
  <c r="AD63" i="24"/>
  <c r="AA63" i="24"/>
  <c r="AD62" i="24"/>
  <c r="AA62" i="24"/>
  <c r="AD61" i="24"/>
  <c r="AA61" i="24"/>
  <c r="AD60" i="24"/>
  <c r="AA60" i="24"/>
  <c r="Z60" i="24"/>
  <c r="Z66" i="24" s="1"/>
  <c r="AB57" i="24"/>
  <c r="Y57" i="24"/>
  <c r="X57" i="24"/>
  <c r="W57" i="24"/>
  <c r="V57" i="24"/>
  <c r="U57" i="24"/>
  <c r="T57" i="24"/>
  <c r="S57" i="24"/>
  <c r="R57" i="24"/>
  <c r="Q57" i="24"/>
  <c r="P57" i="24"/>
  <c r="O57" i="24"/>
  <c r="N57" i="24"/>
  <c r="M57" i="24"/>
  <c r="L57" i="24"/>
  <c r="K57" i="24"/>
  <c r="J57" i="24"/>
  <c r="I57" i="24"/>
  <c r="H57" i="24"/>
  <c r="G57" i="24"/>
  <c r="F57" i="24"/>
  <c r="E57" i="24"/>
  <c r="D57" i="24"/>
  <c r="C57" i="24"/>
  <c r="B57" i="24"/>
  <c r="AD56" i="24"/>
  <c r="AA56" i="24"/>
  <c r="AD54" i="24"/>
  <c r="AA54" i="24"/>
  <c r="AD53" i="24"/>
  <c r="AA53" i="24"/>
  <c r="AD52" i="24"/>
  <c r="AA52" i="24"/>
  <c r="AD51" i="24"/>
  <c r="AA51" i="24"/>
  <c r="Z51" i="24"/>
  <c r="Z57" i="24" s="1"/>
  <c r="AB49" i="24"/>
  <c r="Y49" i="24"/>
  <c r="X49" i="24"/>
  <c r="W49" i="24"/>
  <c r="V49" i="24"/>
  <c r="U49" i="24"/>
  <c r="T49" i="24"/>
  <c r="S49" i="24"/>
  <c r="R49" i="24"/>
  <c r="Q49" i="24"/>
  <c r="P49" i="24"/>
  <c r="O49" i="24"/>
  <c r="N49" i="24"/>
  <c r="M49" i="24"/>
  <c r="L49" i="24"/>
  <c r="K49" i="24"/>
  <c r="J49" i="24"/>
  <c r="I49" i="24"/>
  <c r="H49" i="24"/>
  <c r="G49" i="24"/>
  <c r="F49" i="24"/>
  <c r="E49" i="24"/>
  <c r="D49" i="24"/>
  <c r="C49" i="24"/>
  <c r="B49" i="24"/>
  <c r="AD48" i="24"/>
  <c r="AA48" i="24"/>
  <c r="AD46" i="24"/>
  <c r="AA46" i="24"/>
  <c r="AD45" i="24"/>
  <c r="AA45" i="24"/>
  <c r="AD44" i="24"/>
  <c r="AA44" i="24"/>
  <c r="AD43" i="24"/>
  <c r="AA43" i="24"/>
  <c r="Z43" i="24"/>
  <c r="Z49" i="24" s="1"/>
  <c r="AB41" i="24"/>
  <c r="Y41" i="24"/>
  <c r="Y58" i="24" s="1"/>
  <c r="X41" i="24"/>
  <c r="W41" i="24"/>
  <c r="V41" i="24"/>
  <c r="U41" i="24"/>
  <c r="T41" i="24"/>
  <c r="S41" i="24"/>
  <c r="R41" i="24"/>
  <c r="Q41" i="24"/>
  <c r="Q58" i="24" s="1"/>
  <c r="P41" i="24"/>
  <c r="O41" i="24"/>
  <c r="N41" i="24"/>
  <c r="M41" i="24"/>
  <c r="L41" i="24"/>
  <c r="K41" i="24"/>
  <c r="J41" i="24"/>
  <c r="I41" i="24"/>
  <c r="I58" i="24" s="1"/>
  <c r="H41" i="24"/>
  <c r="G41" i="24"/>
  <c r="F41" i="24"/>
  <c r="E41" i="24"/>
  <c r="D41" i="24"/>
  <c r="C41" i="24"/>
  <c r="B41" i="24"/>
  <c r="AD40" i="24"/>
  <c r="AA40" i="24"/>
  <c r="AD38" i="24"/>
  <c r="AA38" i="24"/>
  <c r="AD37" i="24"/>
  <c r="AA37" i="24"/>
  <c r="AD36" i="24"/>
  <c r="AA36" i="24"/>
  <c r="AD35" i="24"/>
  <c r="AA35" i="24"/>
  <c r="Z35" i="24"/>
  <c r="Z41" i="24" s="1"/>
  <c r="AB31" i="24"/>
  <c r="AB32" i="24" s="1"/>
  <c r="Y31" i="24"/>
  <c r="Y32" i="24" s="1"/>
  <c r="X31" i="24"/>
  <c r="X32" i="24" s="1"/>
  <c r="W31" i="24"/>
  <c r="W32" i="24" s="1"/>
  <c r="V31" i="24"/>
  <c r="V32" i="24" s="1"/>
  <c r="U31" i="24"/>
  <c r="U32" i="24" s="1"/>
  <c r="T31" i="24"/>
  <c r="T32" i="24" s="1"/>
  <c r="S31" i="24"/>
  <c r="S32" i="24" s="1"/>
  <c r="R31" i="24"/>
  <c r="R32" i="24" s="1"/>
  <c r="Q31" i="24"/>
  <c r="Q32" i="24" s="1"/>
  <c r="P31" i="24"/>
  <c r="P32" i="24" s="1"/>
  <c r="O31" i="24"/>
  <c r="O32" i="24" s="1"/>
  <c r="N31" i="24"/>
  <c r="N32" i="24" s="1"/>
  <c r="M31" i="24"/>
  <c r="M32" i="24" s="1"/>
  <c r="L31" i="24"/>
  <c r="L32" i="24" s="1"/>
  <c r="K31" i="24"/>
  <c r="K32" i="24" s="1"/>
  <c r="J31" i="24"/>
  <c r="J32" i="24" s="1"/>
  <c r="I31" i="24"/>
  <c r="I32" i="24" s="1"/>
  <c r="H31" i="24"/>
  <c r="H32" i="24" s="1"/>
  <c r="G31" i="24"/>
  <c r="G32" i="24" s="1"/>
  <c r="F31" i="24"/>
  <c r="F32" i="24" s="1"/>
  <c r="E31" i="24"/>
  <c r="E32" i="24" s="1"/>
  <c r="D31" i="24"/>
  <c r="D32" i="24" s="1"/>
  <c r="C31" i="24"/>
  <c r="C32" i="24" s="1"/>
  <c r="B31" i="24"/>
  <c r="B32" i="24" s="1"/>
  <c r="AD30" i="24"/>
  <c r="AA30" i="24"/>
  <c r="AD28" i="24"/>
  <c r="AA28" i="24"/>
  <c r="AD27" i="24"/>
  <c r="AA27" i="24"/>
  <c r="AD26" i="24"/>
  <c r="AA26" i="24"/>
  <c r="AD25" i="24"/>
  <c r="AA25" i="24"/>
  <c r="Z25" i="24"/>
  <c r="Z31" i="24" s="1"/>
  <c r="Z32" i="24" s="1"/>
  <c r="Z23" i="24"/>
  <c r="X23" i="24"/>
  <c r="V23" i="24"/>
  <c r="T23" i="24"/>
  <c r="R23" i="24"/>
  <c r="P23" i="24"/>
  <c r="N23" i="24"/>
  <c r="L23" i="24"/>
  <c r="J23" i="24"/>
  <c r="H23" i="24"/>
  <c r="F23" i="24"/>
  <c r="D23" i="24"/>
  <c r="B23" i="24"/>
  <c r="B33" i="24" s="1"/>
  <c r="AB22" i="24"/>
  <c r="Y22" i="24"/>
  <c r="Y23" i="24" s="1"/>
  <c r="X22" i="24"/>
  <c r="W22" i="24"/>
  <c r="W23" i="24" s="1"/>
  <c r="V22" i="24"/>
  <c r="U22" i="24"/>
  <c r="U23" i="24" s="1"/>
  <c r="T22" i="24"/>
  <c r="S22" i="24"/>
  <c r="S23" i="24" s="1"/>
  <c r="R22" i="24"/>
  <c r="Q22" i="24"/>
  <c r="Q23" i="24" s="1"/>
  <c r="P22" i="24"/>
  <c r="O22" i="24"/>
  <c r="O23" i="24" s="1"/>
  <c r="N22" i="24"/>
  <c r="M22" i="24"/>
  <c r="M23" i="24" s="1"/>
  <c r="L22" i="24"/>
  <c r="K22" i="24"/>
  <c r="K23" i="24" s="1"/>
  <c r="J22" i="24"/>
  <c r="I22" i="24"/>
  <c r="I23" i="24" s="1"/>
  <c r="H22" i="24"/>
  <c r="G22" i="24"/>
  <c r="G23" i="24" s="1"/>
  <c r="F22" i="24"/>
  <c r="E22" i="24"/>
  <c r="E23" i="24" s="1"/>
  <c r="D22" i="24"/>
  <c r="C22" i="24"/>
  <c r="C23" i="24" s="1"/>
  <c r="B22" i="24"/>
  <c r="AD21" i="24"/>
  <c r="AA21" i="24"/>
  <c r="AD19" i="24"/>
  <c r="AA19" i="24"/>
  <c r="AD18" i="24"/>
  <c r="AA18" i="24"/>
  <c r="AD17" i="24"/>
  <c r="AA17" i="24"/>
  <c r="AD16" i="24"/>
  <c r="AA16" i="24"/>
  <c r="Z16" i="24"/>
  <c r="Z22" i="24" s="1"/>
  <c r="AB14" i="24"/>
  <c r="Y14" i="24"/>
  <c r="X14" i="24"/>
  <c r="W14" i="24"/>
  <c r="V14" i="24"/>
  <c r="U14" i="24"/>
  <c r="T14" i="24"/>
  <c r="S14" i="24"/>
  <c r="R14" i="24"/>
  <c r="Q14" i="24"/>
  <c r="P14" i="24"/>
  <c r="O14" i="24"/>
  <c r="N14" i="24"/>
  <c r="M14" i="24"/>
  <c r="L14" i="24"/>
  <c r="K14" i="24"/>
  <c r="J14" i="24"/>
  <c r="I14" i="24"/>
  <c r="H14" i="24"/>
  <c r="G14" i="24"/>
  <c r="F14" i="24"/>
  <c r="E14" i="24"/>
  <c r="D14" i="24"/>
  <c r="C14" i="24"/>
  <c r="B14" i="24"/>
  <c r="AD13" i="24"/>
  <c r="AA13" i="24"/>
  <c r="AD11" i="24"/>
  <c r="AA11" i="24"/>
  <c r="AD10" i="24"/>
  <c r="AA10" i="24"/>
  <c r="AD9" i="24"/>
  <c r="AA9" i="24"/>
  <c r="AD8" i="24"/>
  <c r="AA8" i="24"/>
  <c r="Z8" i="24"/>
  <c r="Z14" i="24" s="1"/>
  <c r="A18" i="23"/>
  <c r="A32" i="22"/>
  <c r="C27" i="22"/>
  <c r="M26" i="22"/>
  <c r="K26" i="22"/>
  <c r="I26" i="22"/>
  <c r="G26" i="22"/>
  <c r="D26" i="22"/>
  <c r="E26" i="22" s="1"/>
  <c r="M25" i="22"/>
  <c r="K25" i="22"/>
  <c r="I25" i="22"/>
  <c r="G25" i="22"/>
  <c r="D25" i="22"/>
  <c r="E25" i="22" s="1"/>
  <c r="M24" i="22"/>
  <c r="K24" i="22"/>
  <c r="I24" i="22"/>
  <c r="G24" i="22"/>
  <c r="D24" i="22"/>
  <c r="E24" i="22" s="1"/>
  <c r="M23" i="22"/>
  <c r="K23" i="22"/>
  <c r="I23" i="22"/>
  <c r="G23" i="22"/>
  <c r="D23" i="22"/>
  <c r="E23" i="22" s="1"/>
  <c r="M22" i="22"/>
  <c r="K22" i="22"/>
  <c r="I22" i="22"/>
  <c r="G22" i="22"/>
  <c r="D22" i="22"/>
  <c r="E22" i="22" s="1"/>
  <c r="M21" i="22"/>
  <c r="K21" i="22"/>
  <c r="I21" i="22"/>
  <c r="G21" i="22"/>
  <c r="D21" i="22"/>
  <c r="E21" i="22" s="1"/>
  <c r="M20" i="22"/>
  <c r="K20" i="22"/>
  <c r="I20" i="22"/>
  <c r="G20" i="22"/>
  <c r="D20" i="22"/>
  <c r="E20" i="22" s="1"/>
  <c r="M19" i="22"/>
  <c r="K19" i="22"/>
  <c r="I19" i="22"/>
  <c r="G19" i="22"/>
  <c r="D19" i="22"/>
  <c r="E19" i="22" s="1"/>
  <c r="M18" i="22"/>
  <c r="K18" i="22"/>
  <c r="I18" i="22"/>
  <c r="G18" i="22"/>
  <c r="D18" i="22"/>
  <c r="E18" i="22" s="1"/>
  <c r="M17" i="22"/>
  <c r="K17" i="22"/>
  <c r="I17" i="22"/>
  <c r="G17" i="22"/>
  <c r="D17" i="22"/>
  <c r="E17" i="22" s="1"/>
  <c r="M16" i="22"/>
  <c r="K16" i="22"/>
  <c r="I16" i="22"/>
  <c r="G16" i="22"/>
  <c r="D16" i="22"/>
  <c r="E16" i="22" s="1"/>
  <c r="M15" i="22"/>
  <c r="K15" i="22"/>
  <c r="I15" i="22"/>
  <c r="G15" i="22"/>
  <c r="D15" i="22"/>
  <c r="E15" i="22" s="1"/>
  <c r="M14" i="22"/>
  <c r="K14" i="22"/>
  <c r="I14" i="22"/>
  <c r="G14" i="22"/>
  <c r="D14" i="22"/>
  <c r="E14" i="22" s="1"/>
  <c r="M13" i="22"/>
  <c r="K13" i="22"/>
  <c r="I13" i="22"/>
  <c r="G13" i="22"/>
  <c r="D13" i="22"/>
  <c r="E13" i="22" s="1"/>
  <c r="M12" i="22"/>
  <c r="K12" i="22"/>
  <c r="I12" i="22"/>
  <c r="G12" i="22"/>
  <c r="D12" i="22"/>
  <c r="E12" i="22" s="1"/>
  <c r="M11" i="22"/>
  <c r="K11" i="22"/>
  <c r="I11" i="22"/>
  <c r="G11" i="22"/>
  <c r="D11" i="22"/>
  <c r="E11" i="22" s="1"/>
  <c r="M10" i="22"/>
  <c r="K10" i="22"/>
  <c r="I10" i="22"/>
  <c r="G10" i="22"/>
  <c r="D10" i="22"/>
  <c r="E10" i="22" s="1"/>
  <c r="M9" i="22"/>
  <c r="K9" i="22"/>
  <c r="I9" i="22"/>
  <c r="G9" i="22"/>
  <c r="D9" i="22"/>
  <c r="E9" i="22" s="1"/>
  <c r="M8" i="22"/>
  <c r="K8" i="22"/>
  <c r="I8" i="22"/>
  <c r="G8" i="22"/>
  <c r="D8" i="22"/>
  <c r="E8" i="22" s="1"/>
  <c r="M7" i="22"/>
  <c r="K7" i="22"/>
  <c r="I7" i="22"/>
  <c r="G7" i="22"/>
  <c r="D7" i="22"/>
  <c r="E7" i="22" s="1"/>
  <c r="A33" i="21"/>
  <c r="C27" i="21"/>
  <c r="M26" i="21"/>
  <c r="K26" i="21"/>
  <c r="I26" i="21"/>
  <c r="G26" i="21"/>
  <c r="D26" i="21"/>
  <c r="E26" i="21" s="1"/>
  <c r="M25" i="21"/>
  <c r="K25" i="21"/>
  <c r="I25" i="21"/>
  <c r="G25" i="21"/>
  <c r="D25" i="21"/>
  <c r="E25" i="21" s="1"/>
  <c r="M24" i="21"/>
  <c r="K24" i="21"/>
  <c r="I24" i="21"/>
  <c r="G24" i="21"/>
  <c r="D24" i="21"/>
  <c r="E24" i="21" s="1"/>
  <c r="M23" i="21"/>
  <c r="K23" i="21"/>
  <c r="I23" i="21"/>
  <c r="G23" i="21"/>
  <c r="D23" i="21"/>
  <c r="E23" i="21" s="1"/>
  <c r="M22" i="21"/>
  <c r="K22" i="21"/>
  <c r="I22" i="21"/>
  <c r="G22" i="21"/>
  <c r="D22" i="21"/>
  <c r="E22" i="21" s="1"/>
  <c r="M21" i="21"/>
  <c r="K21" i="21"/>
  <c r="I21" i="21"/>
  <c r="G21" i="21"/>
  <c r="D21" i="21"/>
  <c r="E21" i="21" s="1"/>
  <c r="M20" i="21"/>
  <c r="K20" i="21"/>
  <c r="I20" i="21"/>
  <c r="G20" i="21"/>
  <c r="D20" i="21"/>
  <c r="E20" i="21" s="1"/>
  <c r="M19" i="21"/>
  <c r="K19" i="21"/>
  <c r="I19" i="21"/>
  <c r="G19" i="21"/>
  <c r="D19" i="21"/>
  <c r="E19" i="21" s="1"/>
  <c r="M18" i="21"/>
  <c r="K18" i="21"/>
  <c r="I18" i="21"/>
  <c r="G18" i="21"/>
  <c r="D18" i="21"/>
  <c r="E18" i="21" s="1"/>
  <c r="M17" i="21"/>
  <c r="K17" i="21"/>
  <c r="I17" i="21"/>
  <c r="G17" i="21"/>
  <c r="D17" i="21"/>
  <c r="E17" i="21" s="1"/>
  <c r="M16" i="21"/>
  <c r="K16" i="21"/>
  <c r="I16" i="21"/>
  <c r="G16" i="21"/>
  <c r="D16" i="21"/>
  <c r="E16" i="21" s="1"/>
  <c r="M15" i="21"/>
  <c r="K15" i="21"/>
  <c r="I15" i="21"/>
  <c r="G15" i="21"/>
  <c r="D15" i="21"/>
  <c r="E15" i="21" s="1"/>
  <c r="M14" i="21"/>
  <c r="K14" i="21"/>
  <c r="I14" i="21"/>
  <c r="G14" i="21"/>
  <c r="D14" i="21"/>
  <c r="E14" i="21" s="1"/>
  <c r="M13" i="21"/>
  <c r="K13" i="21"/>
  <c r="I13" i="21"/>
  <c r="G13" i="21"/>
  <c r="D13" i="21"/>
  <c r="E13" i="21" s="1"/>
  <c r="M12" i="21"/>
  <c r="K12" i="21"/>
  <c r="I12" i="21"/>
  <c r="G12" i="21"/>
  <c r="D12" i="21"/>
  <c r="E12" i="21" s="1"/>
  <c r="M11" i="21"/>
  <c r="K11" i="21"/>
  <c r="I11" i="21"/>
  <c r="G11" i="21"/>
  <c r="D11" i="21"/>
  <c r="E11" i="21" s="1"/>
  <c r="M10" i="21"/>
  <c r="K10" i="21"/>
  <c r="I10" i="21"/>
  <c r="G10" i="21"/>
  <c r="D10" i="21"/>
  <c r="E10" i="21" s="1"/>
  <c r="M9" i="21"/>
  <c r="K9" i="21"/>
  <c r="I9" i="21"/>
  <c r="G9" i="21"/>
  <c r="D9" i="21"/>
  <c r="E9" i="21" s="1"/>
  <c r="M8" i="21"/>
  <c r="K8" i="21"/>
  <c r="I8" i="21"/>
  <c r="G8" i="21"/>
  <c r="D8" i="21"/>
  <c r="E8" i="21" s="1"/>
  <c r="M7" i="21"/>
  <c r="K7" i="21"/>
  <c r="I7" i="21"/>
  <c r="G7" i="21"/>
  <c r="D7" i="21"/>
  <c r="E7" i="21" s="1"/>
  <c r="A22" i="20"/>
  <c r="C17" i="20"/>
  <c r="A22" i="19"/>
  <c r="C17" i="19"/>
  <c r="A32" i="18"/>
  <c r="C27" i="18"/>
  <c r="M26" i="18"/>
  <c r="K26" i="18"/>
  <c r="I26" i="18"/>
  <c r="G26" i="18"/>
  <c r="D26" i="18"/>
  <c r="E26" i="18" s="1"/>
  <c r="M25" i="18"/>
  <c r="K25" i="18"/>
  <c r="I25" i="18"/>
  <c r="G25" i="18"/>
  <c r="D25" i="18"/>
  <c r="E25" i="18" s="1"/>
  <c r="M24" i="18"/>
  <c r="K24" i="18"/>
  <c r="I24" i="18"/>
  <c r="G24" i="18"/>
  <c r="D24" i="18"/>
  <c r="E24" i="18" s="1"/>
  <c r="M23" i="18"/>
  <c r="K23" i="18"/>
  <c r="I23" i="18"/>
  <c r="G23" i="18"/>
  <c r="D23" i="18"/>
  <c r="E23" i="18" s="1"/>
  <c r="M22" i="18"/>
  <c r="K22" i="18"/>
  <c r="I22" i="18"/>
  <c r="G22" i="18"/>
  <c r="D22" i="18"/>
  <c r="E22" i="18" s="1"/>
  <c r="M21" i="18"/>
  <c r="K21" i="18"/>
  <c r="I21" i="18"/>
  <c r="G21" i="18"/>
  <c r="D21" i="18"/>
  <c r="E21" i="18" s="1"/>
  <c r="M20" i="18"/>
  <c r="K20" i="18"/>
  <c r="I20" i="18"/>
  <c r="G20" i="18"/>
  <c r="D20" i="18"/>
  <c r="E20" i="18" s="1"/>
  <c r="M19" i="18"/>
  <c r="K19" i="18"/>
  <c r="I19" i="18"/>
  <c r="G19" i="18"/>
  <c r="D19" i="18"/>
  <c r="E19" i="18" s="1"/>
  <c r="M18" i="18"/>
  <c r="K18" i="18"/>
  <c r="I18" i="18"/>
  <c r="G18" i="18"/>
  <c r="D18" i="18"/>
  <c r="E18" i="18" s="1"/>
  <c r="M17" i="18"/>
  <c r="K17" i="18"/>
  <c r="I17" i="18"/>
  <c r="G17" i="18"/>
  <c r="D17" i="18"/>
  <c r="E17" i="18" s="1"/>
  <c r="M16" i="18"/>
  <c r="K16" i="18"/>
  <c r="I16" i="18"/>
  <c r="G16" i="18"/>
  <c r="D16" i="18"/>
  <c r="E16" i="18" s="1"/>
  <c r="M15" i="18"/>
  <c r="K15" i="18"/>
  <c r="I15" i="18"/>
  <c r="G15" i="18"/>
  <c r="D15" i="18"/>
  <c r="E15" i="18" s="1"/>
  <c r="M14" i="18"/>
  <c r="K14" i="18"/>
  <c r="I14" i="18"/>
  <c r="G14" i="18"/>
  <c r="D14" i="18"/>
  <c r="E14" i="18" s="1"/>
  <c r="M13" i="18"/>
  <c r="K13" i="18"/>
  <c r="I13" i="18"/>
  <c r="G13" i="18"/>
  <c r="D13" i="18"/>
  <c r="E13" i="18" s="1"/>
  <c r="M12" i="18"/>
  <c r="K12" i="18"/>
  <c r="I12" i="18"/>
  <c r="G12" i="18"/>
  <c r="D12" i="18"/>
  <c r="E12" i="18" s="1"/>
  <c r="M11" i="18"/>
  <c r="K11" i="18"/>
  <c r="I11" i="18"/>
  <c r="G11" i="18"/>
  <c r="D11" i="18"/>
  <c r="E11" i="18" s="1"/>
  <c r="M10" i="18"/>
  <c r="K10" i="18"/>
  <c r="I10" i="18"/>
  <c r="G10" i="18"/>
  <c r="D10" i="18"/>
  <c r="E10" i="18" s="1"/>
  <c r="M9" i="18"/>
  <c r="K9" i="18"/>
  <c r="I9" i="18"/>
  <c r="G9" i="18"/>
  <c r="D9" i="18"/>
  <c r="E9" i="18" s="1"/>
  <c r="M8" i="18"/>
  <c r="K8" i="18"/>
  <c r="I8" i="18"/>
  <c r="G8" i="18"/>
  <c r="D8" i="18"/>
  <c r="E8" i="18" s="1"/>
  <c r="M7" i="18"/>
  <c r="K7" i="18"/>
  <c r="I7" i="18"/>
  <c r="G7" i="18"/>
  <c r="D7" i="18"/>
  <c r="E7" i="18" s="1"/>
  <c r="AB157" i="17"/>
  <c r="I126" i="17"/>
  <c r="AB126" i="17" s="1"/>
  <c r="R126" i="17"/>
  <c r="X126" i="17" s="1"/>
  <c r="I125" i="17"/>
  <c r="AB125" i="17" s="1"/>
  <c r="N125" i="17"/>
  <c r="V125" i="17" s="1"/>
  <c r="I124" i="17"/>
  <c r="AB124" i="17" s="1"/>
  <c r="N124" i="17"/>
  <c r="V124" i="17" s="1"/>
  <c r="I123" i="17"/>
  <c r="AB123" i="17" s="1"/>
  <c r="L123" i="17"/>
  <c r="I122" i="17"/>
  <c r="AB122" i="17" s="1"/>
  <c r="N122" i="17"/>
  <c r="V122" i="17" s="1"/>
  <c r="I121" i="17"/>
  <c r="AB121" i="17" s="1"/>
  <c r="P121" i="17"/>
  <c r="I120" i="17"/>
  <c r="AB120" i="17" s="1"/>
  <c r="N120" i="17"/>
  <c r="V120" i="17" s="1"/>
  <c r="I119" i="17"/>
  <c r="AB119" i="17" s="1"/>
  <c r="N119" i="17"/>
  <c r="I118" i="17"/>
  <c r="AB118" i="17" s="1"/>
  <c r="P118" i="17"/>
  <c r="W118" i="17" s="1"/>
  <c r="I117" i="17"/>
  <c r="AB117" i="17" s="1"/>
  <c r="N117" i="17"/>
  <c r="V117" i="17" s="1"/>
  <c r="I116" i="17"/>
  <c r="AB116" i="17" s="1"/>
  <c r="L116" i="17"/>
  <c r="U116" i="17" s="1"/>
  <c r="I115" i="17"/>
  <c r="AB115" i="17" s="1"/>
  <c r="P115" i="17"/>
  <c r="W115" i="17" s="1"/>
  <c r="I114" i="17"/>
  <c r="AB114" i="17" s="1"/>
  <c r="N114" i="17"/>
  <c r="V114" i="17" s="1"/>
  <c r="I113" i="17"/>
  <c r="AB113" i="17" s="1"/>
  <c r="N113" i="17"/>
  <c r="V113" i="17" s="1"/>
  <c r="I112" i="17"/>
  <c r="AB112" i="17" s="1"/>
  <c r="P112" i="17"/>
  <c r="I111" i="17"/>
  <c r="AB111" i="17" s="1"/>
  <c r="P111" i="17"/>
  <c r="W111" i="17" s="1"/>
  <c r="I110" i="17"/>
  <c r="AB110" i="17" s="1"/>
  <c r="N110" i="17"/>
  <c r="V110" i="17" s="1"/>
  <c r="I109" i="17"/>
  <c r="AB109" i="17" s="1"/>
  <c r="N109" i="17"/>
  <c r="V109" i="17" s="1"/>
  <c r="I108" i="17"/>
  <c r="AB108" i="17" s="1"/>
  <c r="P108" i="17"/>
  <c r="I107" i="17"/>
  <c r="AB107" i="17" s="1"/>
  <c r="N107" i="17"/>
  <c r="V107" i="17" s="1"/>
  <c r="I106" i="17"/>
  <c r="AB106" i="17" s="1"/>
  <c r="N106" i="17"/>
  <c r="V106" i="17" s="1"/>
  <c r="I105" i="17"/>
  <c r="AB105" i="17" s="1"/>
  <c r="N105" i="17"/>
  <c r="V105" i="17" s="1"/>
  <c r="I104" i="17"/>
  <c r="AB104" i="17" s="1"/>
  <c r="N104" i="17"/>
  <c r="V104" i="17" s="1"/>
  <c r="I103" i="17"/>
  <c r="AB103" i="17" s="1"/>
  <c r="I102" i="17"/>
  <c r="AB102" i="17" s="1"/>
  <c r="I101" i="17"/>
  <c r="AB101" i="17" s="1"/>
  <c r="I100" i="17"/>
  <c r="AB100" i="17" s="1"/>
  <c r="I99" i="17"/>
  <c r="AB99" i="17" s="1"/>
  <c r="L99" i="17"/>
  <c r="I98" i="17"/>
  <c r="AB98" i="17" s="1"/>
  <c r="N98" i="17"/>
  <c r="V98" i="17" s="1"/>
  <c r="I97" i="17"/>
  <c r="AB97" i="17" s="1"/>
  <c r="R97" i="17"/>
  <c r="X97" i="17" s="1"/>
  <c r="I96" i="17"/>
  <c r="AB96" i="17" s="1"/>
  <c r="P96" i="17"/>
  <c r="I95" i="17"/>
  <c r="AB95" i="17" s="1"/>
  <c r="N95" i="17"/>
  <c r="V95" i="17" s="1"/>
  <c r="I94" i="17"/>
  <c r="AB94" i="17" s="1"/>
  <c r="N94" i="17"/>
  <c r="V94" i="17" s="1"/>
  <c r="I93" i="17"/>
  <c r="AB93" i="17" s="1"/>
  <c r="I92" i="17"/>
  <c r="AB92" i="17" s="1"/>
  <c r="P92" i="17"/>
  <c r="I91" i="17"/>
  <c r="AB91" i="17" s="1"/>
  <c r="N91" i="17"/>
  <c r="V91" i="17" s="1"/>
  <c r="I90" i="17"/>
  <c r="AB90" i="17" s="1"/>
  <c r="N90" i="17"/>
  <c r="V90" i="17" s="1"/>
  <c r="I89" i="17"/>
  <c r="AB89" i="17" s="1"/>
  <c r="P89" i="17"/>
  <c r="I88" i="17"/>
  <c r="AB88" i="17" s="1"/>
  <c r="I87" i="17"/>
  <c r="AB87" i="17" s="1"/>
  <c r="L87" i="17"/>
  <c r="U87" i="17" s="1"/>
  <c r="I86" i="17"/>
  <c r="AB86" i="17" s="1"/>
  <c r="P86" i="17"/>
  <c r="W86" i="17" s="1"/>
  <c r="I85" i="17"/>
  <c r="AB85" i="17" s="1"/>
  <c r="N85" i="17"/>
  <c r="V85" i="17" s="1"/>
  <c r="I84" i="17"/>
  <c r="AB84" i="17" s="1"/>
  <c r="L84" i="17"/>
  <c r="U84" i="17" s="1"/>
  <c r="I83" i="17"/>
  <c r="AB83" i="17" s="1"/>
  <c r="I82" i="17"/>
  <c r="AB82" i="17" s="1"/>
  <c r="N82" i="17"/>
  <c r="V82" i="17" s="1"/>
  <c r="I81" i="17"/>
  <c r="AB81" i="17" s="1"/>
  <c r="N81" i="17"/>
  <c r="V81" i="17" s="1"/>
  <c r="I80" i="17"/>
  <c r="AB80" i="17" s="1"/>
  <c r="P80" i="17"/>
  <c r="I79" i="17"/>
  <c r="AB79" i="17" s="1"/>
  <c r="P79" i="17"/>
  <c r="W79" i="17" s="1"/>
  <c r="I78" i="17"/>
  <c r="AB78" i="17" s="1"/>
  <c r="N78" i="17"/>
  <c r="V78" i="17" s="1"/>
  <c r="I77" i="17"/>
  <c r="AB77" i="17" s="1"/>
  <c r="N77" i="17"/>
  <c r="V77" i="17" s="1"/>
  <c r="I76" i="17"/>
  <c r="AB76" i="17" s="1"/>
  <c r="P76" i="17"/>
  <c r="I75" i="17"/>
  <c r="AB75" i="17" s="1"/>
  <c r="N75" i="17"/>
  <c r="V75" i="17" s="1"/>
  <c r="I74" i="17"/>
  <c r="AB74" i="17" s="1"/>
  <c r="N74" i="17"/>
  <c r="V74" i="17" s="1"/>
  <c r="I73" i="17"/>
  <c r="AB73" i="17" s="1"/>
  <c r="P73" i="17"/>
  <c r="I72" i="17"/>
  <c r="AB72" i="17" s="1"/>
  <c r="N72" i="17"/>
  <c r="V72" i="17" s="1"/>
  <c r="I71" i="17"/>
  <c r="AB71" i="17" s="1"/>
  <c r="N71" i="17"/>
  <c r="V71" i="17" s="1"/>
  <c r="I70" i="17"/>
  <c r="AB70" i="17" s="1"/>
  <c r="I69" i="17"/>
  <c r="AB69" i="17" s="1"/>
  <c r="V69" i="17"/>
  <c r="I68" i="17"/>
  <c r="AB68" i="17" s="1"/>
  <c r="G67" i="17"/>
  <c r="F67" i="17"/>
  <c r="E67" i="17"/>
  <c r="I35" i="17"/>
  <c r="AB35" i="17" s="1"/>
  <c r="L35" i="17"/>
  <c r="U35" i="17" s="1"/>
  <c r="I34" i="17"/>
  <c r="AB34" i="17" s="1"/>
  <c r="P34" i="17"/>
  <c r="W34" i="17" s="1"/>
  <c r="I33" i="17"/>
  <c r="AB33" i="17" s="1"/>
  <c r="N33" i="17"/>
  <c r="V33" i="17" s="1"/>
  <c r="I32" i="17"/>
  <c r="AB32" i="17" s="1"/>
  <c r="I31" i="17"/>
  <c r="AB31" i="17" s="1"/>
  <c r="P31" i="17"/>
  <c r="I30" i="17"/>
  <c r="AB30" i="17" s="1"/>
  <c r="I29" i="17"/>
  <c r="AB29" i="17" s="1"/>
  <c r="N29" i="17"/>
  <c r="V29" i="17" s="1"/>
  <c r="I28" i="17"/>
  <c r="AB28" i="17" s="1"/>
  <c r="P28" i="17"/>
  <c r="I27" i="17"/>
  <c r="AB27" i="17" s="1"/>
  <c r="P27" i="17"/>
  <c r="I26" i="17"/>
  <c r="AB26" i="17" s="1"/>
  <c r="I25" i="17"/>
  <c r="AB25" i="17" s="1"/>
  <c r="R25" i="17"/>
  <c r="X25" i="17" s="1"/>
  <c r="I24" i="17"/>
  <c r="AB24" i="17" s="1"/>
  <c r="P24" i="17"/>
  <c r="I23" i="17"/>
  <c r="AB23" i="17" s="1"/>
  <c r="I22" i="17"/>
  <c r="AB22" i="17" s="1"/>
  <c r="I21" i="17"/>
  <c r="AB21" i="17" s="1"/>
  <c r="P21" i="17"/>
  <c r="I20" i="17"/>
  <c r="AB20" i="17" s="1"/>
  <c r="I19" i="17"/>
  <c r="AB19" i="17" s="1"/>
  <c r="L19" i="17"/>
  <c r="U19" i="17" s="1"/>
  <c r="I18" i="17"/>
  <c r="AB18" i="17" s="1"/>
  <c r="P18" i="17"/>
  <c r="W18" i="17" s="1"/>
  <c r="I17" i="17"/>
  <c r="AB17" i="17" s="1"/>
  <c r="N17" i="17"/>
  <c r="V17" i="17" s="1"/>
  <c r="I16" i="17"/>
  <c r="AB16" i="17" s="1"/>
  <c r="R16" i="17"/>
  <c r="X16" i="17" s="1"/>
  <c r="I15" i="17"/>
  <c r="AB15" i="17" s="1"/>
  <c r="P15" i="17"/>
  <c r="I14" i="17"/>
  <c r="AB14" i="17" s="1"/>
  <c r="R14" i="17"/>
  <c r="X14" i="17" s="1"/>
  <c r="I13" i="17"/>
  <c r="AB13" i="17" s="1"/>
  <c r="N13" i="17"/>
  <c r="V13" i="17" s="1"/>
  <c r="I12" i="17"/>
  <c r="AB12" i="17" s="1"/>
  <c r="P12" i="17"/>
  <c r="I11" i="17"/>
  <c r="AB11" i="17" s="1"/>
  <c r="P11" i="17"/>
  <c r="W11" i="17" s="1"/>
  <c r="I10" i="17"/>
  <c r="AB10" i="17" s="1"/>
  <c r="R10" i="17"/>
  <c r="X10" i="17" s="1"/>
  <c r="I9" i="17"/>
  <c r="AB9" i="17" s="1"/>
  <c r="L9" i="17"/>
  <c r="U9" i="17" s="1"/>
  <c r="I8" i="17"/>
  <c r="AB8" i="17" s="1"/>
  <c r="N8" i="17"/>
  <c r="V8" i="17" s="1"/>
  <c r="I7" i="17"/>
  <c r="AB7" i="17" s="1"/>
  <c r="R7" i="17"/>
  <c r="G6" i="17"/>
  <c r="F6" i="17"/>
  <c r="E6" i="17"/>
  <c r="A16" i="15"/>
  <c r="F11" i="15"/>
  <c r="E11" i="15"/>
  <c r="D11" i="15"/>
  <c r="C11" i="15"/>
  <c r="F6" i="15"/>
  <c r="E6" i="15"/>
  <c r="D6" i="15"/>
  <c r="C6" i="15"/>
  <c r="E20" i="14"/>
  <c r="C20" i="14"/>
  <c r="B20" i="14"/>
  <c r="I19" i="14"/>
  <c r="G19" i="14"/>
  <c r="F19" i="14"/>
  <c r="G4" i="14"/>
  <c r="C4" i="14"/>
  <c r="D18" i="13"/>
  <c r="C18" i="13"/>
  <c r="B18" i="13"/>
  <c r="G18" i="13" s="1"/>
  <c r="D3" i="13"/>
  <c r="C3" i="13"/>
  <c r="D19" i="12"/>
  <c r="C19" i="12"/>
  <c r="B19" i="12"/>
  <c r="D3" i="12"/>
  <c r="C3" i="12"/>
  <c r="A40" i="11"/>
  <c r="C36" i="11"/>
  <c r="C35" i="11"/>
  <c r="C34" i="11"/>
  <c r="C33" i="11"/>
  <c r="D30" i="11"/>
  <c r="D24" i="11"/>
  <c r="C18" i="11"/>
  <c r="C17" i="11"/>
  <c r="C16" i="11"/>
  <c r="C15" i="11"/>
  <c r="D12" i="11"/>
  <c r="H9" i="11"/>
  <c r="H5" i="11" s="1"/>
  <c r="I6" i="11" s="1"/>
  <c r="M5" i="11"/>
  <c r="A72" i="10"/>
  <c r="J61" i="10"/>
  <c r="I60" i="10"/>
  <c r="J51" i="10"/>
  <c r="I51" i="10"/>
  <c r="I49" i="10"/>
  <c r="J47" i="10"/>
  <c r="I47" i="10"/>
  <c r="D37" i="12" s="1"/>
  <c r="J43" i="10"/>
  <c r="D36" i="13" s="1"/>
  <c r="I43" i="10"/>
  <c r="J42" i="10"/>
  <c r="D35" i="13" s="1"/>
  <c r="I42" i="10"/>
  <c r="J39" i="10"/>
  <c r="I39" i="10"/>
  <c r="J38" i="10"/>
  <c r="D31" i="13" s="1"/>
  <c r="I38" i="10"/>
  <c r="J37" i="10"/>
  <c r="D30" i="13" s="1"/>
  <c r="I37" i="10"/>
  <c r="J36" i="10"/>
  <c r="D29" i="13" s="1"/>
  <c r="I36" i="10"/>
  <c r="D29" i="12" s="1"/>
  <c r="J35" i="10"/>
  <c r="I35" i="10"/>
  <c r="J34" i="10"/>
  <c r="D27" i="13" s="1"/>
  <c r="I34" i="10"/>
  <c r="J33" i="10"/>
  <c r="D26" i="13" s="1"/>
  <c r="I33" i="10"/>
  <c r="J32" i="10"/>
  <c r="D25" i="13" s="1"/>
  <c r="I32" i="10"/>
  <c r="J31" i="10"/>
  <c r="I31" i="10"/>
  <c r="J30" i="10"/>
  <c r="D23" i="13" s="1"/>
  <c r="I30" i="10"/>
  <c r="J29" i="10"/>
  <c r="D22" i="13" s="1"/>
  <c r="I29" i="10"/>
  <c r="J28" i="10"/>
  <c r="I28" i="10"/>
  <c r="J27" i="10"/>
  <c r="I27" i="10"/>
  <c r="J26" i="10"/>
  <c r="D19" i="13" s="1"/>
  <c r="I25" i="10"/>
  <c r="D18" i="12" s="1"/>
  <c r="F24" i="10"/>
  <c r="E24" i="10"/>
  <c r="D24" i="10"/>
  <c r="C24" i="10"/>
  <c r="J22" i="10"/>
  <c r="D16" i="13" s="1"/>
  <c r="I22" i="10"/>
  <c r="D16" i="12" s="1"/>
  <c r="J20" i="10"/>
  <c r="D15" i="13" s="1"/>
  <c r="I20" i="10"/>
  <c r="J19" i="10"/>
  <c r="I19" i="10"/>
  <c r="F18" i="10"/>
  <c r="E18" i="10"/>
  <c r="D18" i="10"/>
  <c r="C18" i="10"/>
  <c r="J14" i="10"/>
  <c r="D10" i="13" s="1"/>
  <c r="I14" i="10"/>
  <c r="J13" i="10"/>
  <c r="I13" i="10"/>
  <c r="L13" i="10" s="1"/>
  <c r="C10" i="14" s="1"/>
  <c r="J12" i="10"/>
  <c r="D8" i="13" s="1"/>
  <c r="I12" i="10"/>
  <c r="J11" i="10"/>
  <c r="D7" i="13" s="1"/>
  <c r="I11" i="10"/>
  <c r="F10" i="10"/>
  <c r="F9" i="10" s="1"/>
  <c r="E10" i="10"/>
  <c r="E9" i="10" s="1"/>
  <c r="D10" i="10"/>
  <c r="D9" i="10" s="1"/>
  <c r="C10" i="10"/>
  <c r="C9" i="10" s="1"/>
  <c r="C3" i="10"/>
  <c r="C2" i="10"/>
  <c r="A72" i="9"/>
  <c r="J61" i="9"/>
  <c r="I60" i="9"/>
  <c r="J51" i="9"/>
  <c r="I51" i="9"/>
  <c r="J49" i="9"/>
  <c r="I49" i="9"/>
  <c r="J47" i="9"/>
  <c r="C37" i="13" s="1"/>
  <c r="I47" i="9"/>
  <c r="J43" i="9"/>
  <c r="C36" i="13" s="1"/>
  <c r="I43" i="9"/>
  <c r="C36" i="12" s="1"/>
  <c r="J42" i="9"/>
  <c r="C35" i="13" s="1"/>
  <c r="I42" i="9"/>
  <c r="C35" i="12" s="1"/>
  <c r="J39" i="9"/>
  <c r="C32" i="13" s="1"/>
  <c r="I39" i="9"/>
  <c r="C32" i="12" s="1"/>
  <c r="J38" i="9"/>
  <c r="C31" i="13" s="1"/>
  <c r="I38" i="9"/>
  <c r="C31" i="12" s="1"/>
  <c r="J37" i="9"/>
  <c r="C30" i="13" s="1"/>
  <c r="I37" i="9"/>
  <c r="C30" i="12" s="1"/>
  <c r="J36" i="9"/>
  <c r="C29" i="13" s="1"/>
  <c r="I36" i="9"/>
  <c r="C29" i="12" s="1"/>
  <c r="J35" i="9"/>
  <c r="C28" i="13" s="1"/>
  <c r="I35" i="9"/>
  <c r="C28" i="12" s="1"/>
  <c r="J34" i="9"/>
  <c r="C27" i="13" s="1"/>
  <c r="I34" i="9"/>
  <c r="C27" i="12" s="1"/>
  <c r="J33" i="9"/>
  <c r="C26" i="13" s="1"/>
  <c r="I33" i="9"/>
  <c r="C26" i="12" s="1"/>
  <c r="J32" i="9"/>
  <c r="C25" i="13" s="1"/>
  <c r="I32" i="9"/>
  <c r="C25" i="12" s="1"/>
  <c r="J31" i="9"/>
  <c r="C24" i="13" s="1"/>
  <c r="I31" i="9"/>
  <c r="C24" i="12" s="1"/>
  <c r="J30" i="9"/>
  <c r="C23" i="13" s="1"/>
  <c r="I30" i="9"/>
  <c r="C23" i="12" s="1"/>
  <c r="J29" i="9"/>
  <c r="C22" i="13" s="1"/>
  <c r="I29" i="9"/>
  <c r="C22" i="12" s="1"/>
  <c r="J28" i="9"/>
  <c r="C21" i="13" s="1"/>
  <c r="I28" i="9"/>
  <c r="C21" i="12" s="1"/>
  <c r="J27" i="9"/>
  <c r="C20" i="13" s="1"/>
  <c r="I27" i="9"/>
  <c r="C20" i="12" s="1"/>
  <c r="J26" i="9"/>
  <c r="C19" i="13" s="1"/>
  <c r="I25" i="9"/>
  <c r="C18" i="12" s="1"/>
  <c r="F24" i="9"/>
  <c r="E24" i="9"/>
  <c r="D24" i="9"/>
  <c r="C24" i="9"/>
  <c r="J22" i="9"/>
  <c r="I22" i="9"/>
  <c r="C16" i="12" s="1"/>
  <c r="J20" i="9"/>
  <c r="I20" i="9"/>
  <c r="C15" i="12" s="1"/>
  <c r="J19" i="9"/>
  <c r="I19" i="9"/>
  <c r="F18" i="9"/>
  <c r="E18" i="9"/>
  <c r="J18" i="9" s="1"/>
  <c r="D18" i="9"/>
  <c r="C18" i="9"/>
  <c r="J14" i="9"/>
  <c r="C10" i="13" s="1"/>
  <c r="I14" i="9"/>
  <c r="C10" i="12" s="1"/>
  <c r="J13" i="9"/>
  <c r="C9" i="13" s="1"/>
  <c r="I13" i="9"/>
  <c r="J12" i="9"/>
  <c r="C8" i="13" s="1"/>
  <c r="I12" i="9"/>
  <c r="J11" i="9"/>
  <c r="C7" i="13" s="1"/>
  <c r="I11" i="9"/>
  <c r="C7" i="12" s="1"/>
  <c r="F10" i="9"/>
  <c r="F9" i="9" s="1"/>
  <c r="E10" i="9"/>
  <c r="E9" i="9" s="1"/>
  <c r="D10" i="9"/>
  <c r="D9" i="9" s="1"/>
  <c r="C10" i="9"/>
  <c r="C3" i="9"/>
  <c r="C2" i="9"/>
  <c r="A76" i="8"/>
  <c r="J65" i="8"/>
  <c r="I64" i="8"/>
  <c r="J55" i="8"/>
  <c r="I55" i="8"/>
  <c r="J53" i="8"/>
  <c r="I53" i="8"/>
  <c r="J51" i="8"/>
  <c r="I51" i="8"/>
  <c r="B37" i="12" s="1"/>
  <c r="J47" i="8"/>
  <c r="I47" i="8"/>
  <c r="J46" i="8"/>
  <c r="B35" i="13" s="1"/>
  <c r="I46" i="8"/>
  <c r="J43" i="8"/>
  <c r="B32" i="13" s="1"/>
  <c r="I43" i="8"/>
  <c r="J42" i="8"/>
  <c r="I42" i="8"/>
  <c r="J41" i="8"/>
  <c r="I41" i="8"/>
  <c r="B30" i="12" s="1"/>
  <c r="J40" i="8"/>
  <c r="B29" i="13" s="1"/>
  <c r="I40" i="8"/>
  <c r="J39" i="8"/>
  <c r="B28" i="13" s="1"/>
  <c r="I39" i="8"/>
  <c r="J38" i="8"/>
  <c r="I38" i="8"/>
  <c r="J37" i="8"/>
  <c r="I37" i="8"/>
  <c r="J36" i="8"/>
  <c r="B25" i="13" s="1"/>
  <c r="I36" i="8"/>
  <c r="J35" i="8"/>
  <c r="B24" i="13" s="1"/>
  <c r="I35" i="8"/>
  <c r="J34" i="8"/>
  <c r="I34" i="8"/>
  <c r="J33" i="8"/>
  <c r="I33" i="8"/>
  <c r="J32" i="8"/>
  <c r="B21" i="13" s="1"/>
  <c r="I32" i="8"/>
  <c r="J31" i="8"/>
  <c r="B20" i="13" s="1"/>
  <c r="I31" i="8"/>
  <c r="J30" i="8"/>
  <c r="B19" i="13" s="1"/>
  <c r="I29" i="8"/>
  <c r="B18" i="12" s="1"/>
  <c r="J26" i="8"/>
  <c r="I26" i="8"/>
  <c r="J24" i="8"/>
  <c r="B15" i="13" s="1"/>
  <c r="I24" i="8"/>
  <c r="J23" i="8"/>
  <c r="B14" i="13" s="1"/>
  <c r="I23" i="8"/>
  <c r="F22" i="8"/>
  <c r="E22" i="8"/>
  <c r="D22" i="8"/>
  <c r="C22" i="8"/>
  <c r="J16" i="8"/>
  <c r="B10" i="13" s="1"/>
  <c r="I16" i="8"/>
  <c r="J15" i="8"/>
  <c r="B9" i="13" s="1"/>
  <c r="I15" i="8"/>
  <c r="J14" i="8"/>
  <c r="I14" i="8"/>
  <c r="J13" i="8"/>
  <c r="I13" i="8"/>
  <c r="F12" i="8"/>
  <c r="E12" i="8"/>
  <c r="E11" i="8" s="1"/>
  <c r="D12" i="8"/>
  <c r="D11" i="8" s="1"/>
  <c r="C12" i="8"/>
  <c r="C11" i="8" s="1"/>
  <c r="C3" i="8"/>
  <c r="C2" i="8"/>
  <c r="A73" i="7"/>
  <c r="A70" i="7"/>
  <c r="F16" i="7"/>
  <c r="E16" i="7"/>
  <c r="D16" i="7"/>
  <c r="C16" i="7"/>
  <c r="F15" i="7"/>
  <c r="E15" i="7"/>
  <c r="D15" i="7"/>
  <c r="C15" i="7"/>
  <c r="F14" i="7"/>
  <c r="E14" i="7"/>
  <c r="D14" i="7"/>
  <c r="C14" i="7"/>
  <c r="F13" i="7"/>
  <c r="E13" i="7"/>
  <c r="D13" i="7"/>
  <c r="C13" i="7"/>
  <c r="C3" i="7"/>
  <c r="C2" i="7"/>
  <c r="B3" i="6"/>
  <c r="B2" i="6"/>
  <c r="D16" i="5"/>
  <c r="N65" i="4"/>
  <c r="M65" i="4"/>
  <c r="L65" i="4"/>
  <c r="J65" i="4"/>
  <c r="I65" i="4"/>
  <c r="H65" i="4"/>
  <c r="E65" i="4"/>
  <c r="C65" i="4"/>
  <c r="AA28" i="4"/>
  <c r="Z28" i="4"/>
  <c r="U28" i="4"/>
  <c r="T28" i="4"/>
  <c r="P28" i="4"/>
  <c r="Q28" i="4" s="1"/>
  <c r="S28" i="4" s="1"/>
  <c r="K28" i="4"/>
  <c r="G28" i="4"/>
  <c r="AB28" i="4" s="1"/>
  <c r="AA27" i="4"/>
  <c r="Z27" i="4"/>
  <c r="U27" i="4"/>
  <c r="T27" i="4"/>
  <c r="P27" i="4"/>
  <c r="W27" i="4" s="1"/>
  <c r="K27" i="4"/>
  <c r="G27" i="4"/>
  <c r="AB27" i="4" s="1"/>
  <c r="AA26" i="4"/>
  <c r="Z26" i="4"/>
  <c r="U26" i="4"/>
  <c r="T26" i="4"/>
  <c r="P26" i="4"/>
  <c r="Q26" i="4" s="1"/>
  <c r="R26" i="4" s="1"/>
  <c r="K26" i="4"/>
  <c r="G26" i="4"/>
  <c r="AB26" i="4" s="1"/>
  <c r="AA25" i="4"/>
  <c r="Z25" i="4"/>
  <c r="U25" i="4"/>
  <c r="T25" i="4"/>
  <c r="P25" i="4"/>
  <c r="W25" i="4" s="1"/>
  <c r="K25" i="4"/>
  <c r="G25" i="4"/>
  <c r="AB25" i="4" s="1"/>
  <c r="AA24" i="4"/>
  <c r="Z24" i="4"/>
  <c r="U24" i="4"/>
  <c r="T24" i="4"/>
  <c r="P24" i="4"/>
  <c r="Q24" i="4" s="1"/>
  <c r="S24" i="4" s="1"/>
  <c r="K24" i="4"/>
  <c r="G24" i="4"/>
  <c r="AB24" i="4" s="1"/>
  <c r="AA23" i="4"/>
  <c r="Z23" i="4"/>
  <c r="U23" i="4"/>
  <c r="T23" i="4"/>
  <c r="P23" i="4"/>
  <c r="W23" i="4" s="1"/>
  <c r="K23" i="4"/>
  <c r="G23" i="4"/>
  <c r="AB23" i="4" s="1"/>
  <c r="AA22" i="4"/>
  <c r="Z22" i="4"/>
  <c r="U22" i="4"/>
  <c r="T22" i="4"/>
  <c r="P22" i="4"/>
  <c r="Q22" i="4" s="1"/>
  <c r="S22" i="4" s="1"/>
  <c r="K22" i="4"/>
  <c r="G22" i="4"/>
  <c r="AB22" i="4" s="1"/>
  <c r="AA21" i="4"/>
  <c r="Z21" i="4"/>
  <c r="U21" i="4"/>
  <c r="T21" i="4"/>
  <c r="P21" i="4"/>
  <c r="W21" i="4" s="1"/>
  <c r="K21" i="4"/>
  <c r="G21" i="4"/>
  <c r="AB21" i="4" s="1"/>
  <c r="AA20" i="4"/>
  <c r="Z20" i="4"/>
  <c r="U20" i="4"/>
  <c r="T20" i="4"/>
  <c r="P20" i="4"/>
  <c r="Q20" i="4" s="1"/>
  <c r="S20" i="4" s="1"/>
  <c r="K20" i="4"/>
  <c r="G20" i="4"/>
  <c r="AB20" i="4" s="1"/>
  <c r="AA19" i="4"/>
  <c r="Z19" i="4"/>
  <c r="U19" i="4"/>
  <c r="T19" i="4"/>
  <c r="P19" i="4"/>
  <c r="X19" i="4" s="1"/>
  <c r="K19" i="4"/>
  <c r="G19" i="4"/>
  <c r="AB19" i="4" s="1"/>
  <c r="AA18" i="4"/>
  <c r="Z18" i="4"/>
  <c r="U18" i="4"/>
  <c r="T18" i="4"/>
  <c r="P18" i="4"/>
  <c r="X18" i="4" s="1"/>
  <c r="K18" i="4"/>
  <c r="G18" i="4"/>
  <c r="AB18" i="4" s="1"/>
  <c r="AA17" i="4"/>
  <c r="Z17" i="4"/>
  <c r="U17" i="4"/>
  <c r="T17" i="4"/>
  <c r="P17" i="4"/>
  <c r="K17" i="4"/>
  <c r="G17" i="4"/>
  <c r="AB17" i="4" s="1"/>
  <c r="AA16" i="4"/>
  <c r="Z16" i="4"/>
  <c r="U16" i="4"/>
  <c r="T16" i="4"/>
  <c r="P16" i="4"/>
  <c r="X16" i="4" s="1"/>
  <c r="K16" i="4"/>
  <c r="G16" i="4"/>
  <c r="AB16" i="4" s="1"/>
  <c r="AA15" i="4"/>
  <c r="Z15" i="4"/>
  <c r="U15" i="4"/>
  <c r="T15" i="4"/>
  <c r="P15" i="4"/>
  <c r="X15" i="4" s="1"/>
  <c r="K15" i="4"/>
  <c r="G15" i="4"/>
  <c r="AB15" i="4" s="1"/>
  <c r="AA14" i="4"/>
  <c r="Z14" i="4"/>
  <c r="U14" i="4"/>
  <c r="T14" i="4"/>
  <c r="P14" i="4"/>
  <c r="X14" i="4" s="1"/>
  <c r="K14" i="4"/>
  <c r="G14" i="4"/>
  <c r="AB14" i="4" s="1"/>
  <c r="AA13" i="4"/>
  <c r="Z13" i="4"/>
  <c r="U13" i="4"/>
  <c r="T13" i="4"/>
  <c r="P13" i="4"/>
  <c r="X13" i="4" s="1"/>
  <c r="K13" i="4"/>
  <c r="G13" i="4"/>
  <c r="AB13" i="4" s="1"/>
  <c r="AA12" i="4"/>
  <c r="Z12" i="4"/>
  <c r="U12" i="4"/>
  <c r="T12" i="4"/>
  <c r="P12" i="4"/>
  <c r="X12" i="4" s="1"/>
  <c r="K12" i="4"/>
  <c r="G12" i="4"/>
  <c r="AB12" i="4" s="1"/>
  <c r="AA11" i="4"/>
  <c r="Z11" i="4"/>
  <c r="U11" i="4"/>
  <c r="T11" i="4"/>
  <c r="P11" i="4"/>
  <c r="X11" i="4" s="1"/>
  <c r="K11" i="4"/>
  <c r="G11" i="4"/>
  <c r="AB11" i="4" s="1"/>
  <c r="AA10" i="4"/>
  <c r="Z10" i="4"/>
  <c r="U10" i="4"/>
  <c r="T10" i="4"/>
  <c r="P10" i="4"/>
  <c r="X10" i="4" s="1"/>
  <c r="K10" i="4"/>
  <c r="G10" i="4"/>
  <c r="AB10" i="4" s="1"/>
  <c r="AA9" i="4"/>
  <c r="Z9" i="4"/>
  <c r="U9" i="4"/>
  <c r="T9" i="4"/>
  <c r="P9" i="4"/>
  <c r="K9" i="4"/>
  <c r="G9" i="4"/>
  <c r="AB9" i="4" s="1"/>
  <c r="AA8" i="4"/>
  <c r="Z8" i="4"/>
  <c r="U8" i="4"/>
  <c r="T8" i="4"/>
  <c r="P8" i="4"/>
  <c r="X8" i="4" s="1"/>
  <c r="K8" i="4"/>
  <c r="G8" i="4"/>
  <c r="AB8" i="4" s="1"/>
  <c r="AA7" i="4"/>
  <c r="Z7" i="4"/>
  <c r="U7" i="4"/>
  <c r="T7" i="4"/>
  <c r="P7" i="4"/>
  <c r="X7" i="4" s="1"/>
  <c r="K7" i="4"/>
  <c r="G7" i="4"/>
  <c r="AB7" i="4" s="1"/>
  <c r="AA6" i="4"/>
  <c r="Z6" i="4"/>
  <c r="U6" i="4"/>
  <c r="T6" i="4"/>
  <c r="P6" i="4"/>
  <c r="X6" i="4" s="1"/>
  <c r="K6" i="4"/>
  <c r="G6" i="4"/>
  <c r="AB6" i="4" s="1"/>
  <c r="AA5" i="4"/>
  <c r="Z5" i="4"/>
  <c r="U5" i="4"/>
  <c r="T5" i="4"/>
  <c r="P5" i="4"/>
  <c r="K5" i="4"/>
  <c r="M65" i="3"/>
  <c r="K65" i="3"/>
  <c r="J65" i="3"/>
  <c r="I65" i="3"/>
  <c r="G65" i="3"/>
  <c r="F65" i="3"/>
  <c r="E65" i="3"/>
  <c r="C65" i="3"/>
  <c r="AA28" i="3"/>
  <c r="Z28" i="3"/>
  <c r="U28" i="3"/>
  <c r="T28" i="3"/>
  <c r="Q28" i="3"/>
  <c r="R28" i="3" s="1"/>
  <c r="O28" i="3"/>
  <c r="P28" i="3" s="1"/>
  <c r="N28" i="3"/>
  <c r="H28" i="3"/>
  <c r="AA27" i="3"/>
  <c r="Z27" i="3"/>
  <c r="U27" i="3"/>
  <c r="T27" i="3"/>
  <c r="Q27" i="3"/>
  <c r="R27" i="3" s="1"/>
  <c r="O27" i="3"/>
  <c r="P27" i="3" s="1"/>
  <c r="N27" i="3"/>
  <c r="H27" i="3"/>
  <c r="AA26" i="3"/>
  <c r="Z26" i="3"/>
  <c r="U26" i="3"/>
  <c r="T26" i="3"/>
  <c r="Q26" i="3"/>
  <c r="S26" i="3" s="1"/>
  <c r="O26" i="3"/>
  <c r="P26" i="3" s="1"/>
  <c r="N26" i="3"/>
  <c r="H26" i="3"/>
  <c r="AA25" i="3"/>
  <c r="Z25" i="3"/>
  <c r="U25" i="3"/>
  <c r="T25" i="3"/>
  <c r="Q25" i="3"/>
  <c r="O25" i="3"/>
  <c r="P25" i="3" s="1"/>
  <c r="N25" i="3"/>
  <c r="H25" i="3"/>
  <c r="AA24" i="3"/>
  <c r="Z24" i="3"/>
  <c r="U24" i="3"/>
  <c r="T24" i="3"/>
  <c r="Q24" i="3"/>
  <c r="R24" i="3" s="1"/>
  <c r="O24" i="3"/>
  <c r="P24" i="3" s="1"/>
  <c r="N24" i="3"/>
  <c r="H24" i="3"/>
  <c r="AA23" i="3"/>
  <c r="Z23" i="3"/>
  <c r="U23" i="3"/>
  <c r="T23" i="3"/>
  <c r="Q23" i="3"/>
  <c r="S23" i="3" s="1"/>
  <c r="O23" i="3"/>
  <c r="P23" i="3" s="1"/>
  <c r="N23" i="3"/>
  <c r="H23" i="3"/>
  <c r="AA22" i="3"/>
  <c r="Z22" i="3"/>
  <c r="U22" i="3"/>
  <c r="T22" i="3"/>
  <c r="Q22" i="3"/>
  <c r="S22" i="3" s="1"/>
  <c r="O22" i="3"/>
  <c r="P22" i="3" s="1"/>
  <c r="N22" i="3"/>
  <c r="H22" i="3"/>
  <c r="AA21" i="3"/>
  <c r="Z21" i="3"/>
  <c r="U21" i="3"/>
  <c r="T21" i="3"/>
  <c r="Q21" i="3"/>
  <c r="O21" i="3"/>
  <c r="P21" i="3" s="1"/>
  <c r="N21" i="3"/>
  <c r="H21" i="3"/>
  <c r="AA20" i="3"/>
  <c r="Z20" i="3"/>
  <c r="U20" i="3"/>
  <c r="T20" i="3"/>
  <c r="Q20" i="3"/>
  <c r="R20" i="3" s="1"/>
  <c r="O20" i="3"/>
  <c r="P20" i="3" s="1"/>
  <c r="N20" i="3"/>
  <c r="H20" i="3"/>
  <c r="AA19" i="3"/>
  <c r="Z19" i="3"/>
  <c r="U19" i="3"/>
  <c r="T19" i="3"/>
  <c r="Q19" i="3"/>
  <c r="S19" i="3" s="1"/>
  <c r="O19" i="3"/>
  <c r="P19" i="3" s="1"/>
  <c r="N19" i="3"/>
  <c r="H19" i="3"/>
  <c r="AA18" i="3"/>
  <c r="Z18" i="3"/>
  <c r="U18" i="3"/>
  <c r="T18" i="3"/>
  <c r="Q18" i="3"/>
  <c r="S18" i="3" s="1"/>
  <c r="O18" i="3"/>
  <c r="P18" i="3" s="1"/>
  <c r="N18" i="3"/>
  <c r="H18" i="3"/>
  <c r="AA17" i="3"/>
  <c r="Z17" i="3"/>
  <c r="U17" i="3"/>
  <c r="T17" i="3"/>
  <c r="Q17" i="3"/>
  <c r="O17" i="3"/>
  <c r="P17" i="3" s="1"/>
  <c r="N17" i="3"/>
  <c r="H17" i="3"/>
  <c r="AA16" i="3"/>
  <c r="Z16" i="3"/>
  <c r="U16" i="3"/>
  <c r="T16" i="3"/>
  <c r="Q16" i="3"/>
  <c r="R16" i="3" s="1"/>
  <c r="O16" i="3"/>
  <c r="P16" i="3" s="1"/>
  <c r="N16" i="3"/>
  <c r="H16" i="3"/>
  <c r="AA15" i="3"/>
  <c r="Z15" i="3"/>
  <c r="U15" i="3"/>
  <c r="T15" i="3"/>
  <c r="Q15" i="3"/>
  <c r="S15" i="3" s="1"/>
  <c r="O15" i="3"/>
  <c r="P15" i="3" s="1"/>
  <c r="N15" i="3"/>
  <c r="H15" i="3"/>
  <c r="AA14" i="3"/>
  <c r="Z14" i="3"/>
  <c r="U14" i="3"/>
  <c r="T14" i="3"/>
  <c r="Q14" i="3"/>
  <c r="S14" i="3" s="1"/>
  <c r="O14" i="3"/>
  <c r="P14" i="3" s="1"/>
  <c r="N14" i="3"/>
  <c r="H14" i="3"/>
  <c r="AA13" i="3"/>
  <c r="Z13" i="3"/>
  <c r="U13" i="3"/>
  <c r="T13" i="3"/>
  <c r="Q13" i="3"/>
  <c r="O13" i="3"/>
  <c r="P13" i="3" s="1"/>
  <c r="N13" i="3"/>
  <c r="H13" i="3"/>
  <c r="AA12" i="3"/>
  <c r="Z12" i="3"/>
  <c r="U12" i="3"/>
  <c r="T12" i="3"/>
  <c r="Q12" i="3"/>
  <c r="R12" i="3" s="1"/>
  <c r="O12" i="3"/>
  <c r="P12" i="3" s="1"/>
  <c r="N12" i="3"/>
  <c r="H12" i="3"/>
  <c r="AA11" i="3"/>
  <c r="Z11" i="3"/>
  <c r="U11" i="3"/>
  <c r="T11" i="3"/>
  <c r="Q11" i="3"/>
  <c r="S11" i="3" s="1"/>
  <c r="O11" i="3"/>
  <c r="P11" i="3" s="1"/>
  <c r="N11" i="3"/>
  <c r="H11" i="3"/>
  <c r="AA10" i="3"/>
  <c r="Z10" i="3"/>
  <c r="U10" i="3"/>
  <c r="T10" i="3"/>
  <c r="Q10" i="3"/>
  <c r="S10" i="3" s="1"/>
  <c r="O10" i="3"/>
  <c r="P10" i="3" s="1"/>
  <c r="N10" i="3"/>
  <c r="H10" i="3"/>
  <c r="AA9" i="3"/>
  <c r="Z9" i="3"/>
  <c r="U9" i="3"/>
  <c r="T9" i="3"/>
  <c r="Q9" i="3"/>
  <c r="O9" i="3"/>
  <c r="P9" i="3" s="1"/>
  <c r="N9" i="3"/>
  <c r="H9" i="3"/>
  <c r="AA8" i="3"/>
  <c r="Z8" i="3"/>
  <c r="U8" i="3"/>
  <c r="T8" i="3"/>
  <c r="Q8" i="3"/>
  <c r="R8" i="3" s="1"/>
  <c r="O8" i="3"/>
  <c r="P8" i="3" s="1"/>
  <c r="N8" i="3"/>
  <c r="H8" i="3"/>
  <c r="AA7" i="3"/>
  <c r="Z7" i="3"/>
  <c r="U7" i="3"/>
  <c r="T7" i="3"/>
  <c r="Q7" i="3"/>
  <c r="S7" i="3" s="1"/>
  <c r="O7" i="3"/>
  <c r="P7" i="3" s="1"/>
  <c r="N7" i="3"/>
  <c r="H7" i="3"/>
  <c r="AA6" i="3"/>
  <c r="Z6" i="3"/>
  <c r="U6" i="3"/>
  <c r="T6" i="3"/>
  <c r="Q6" i="3"/>
  <c r="S6" i="3" s="1"/>
  <c r="O6" i="3"/>
  <c r="P6" i="3" s="1"/>
  <c r="N6" i="3"/>
  <c r="H6" i="3"/>
  <c r="AA5" i="3"/>
  <c r="Z5" i="3"/>
  <c r="U5" i="3"/>
  <c r="T5" i="3"/>
  <c r="Q5" i="3"/>
  <c r="O5" i="3"/>
  <c r="P5" i="3" s="1"/>
  <c r="N5" i="3"/>
  <c r="H5" i="3"/>
  <c r="N65" i="2"/>
  <c r="C21" i="5" s="1"/>
  <c r="M65" i="2"/>
  <c r="C20" i="5" s="1"/>
  <c r="L65" i="2"/>
  <c r="C18" i="5" s="1"/>
  <c r="J65" i="2"/>
  <c r="AA65" i="2" s="1"/>
  <c r="I65" i="2"/>
  <c r="Z65" i="2" s="1"/>
  <c r="H65" i="2"/>
  <c r="E65" i="2"/>
  <c r="C65" i="2"/>
  <c r="AA28" i="2"/>
  <c r="Z28" i="2"/>
  <c r="U28" i="2"/>
  <c r="T28" i="2"/>
  <c r="P28" i="2"/>
  <c r="W28" i="2" s="1"/>
  <c r="K28" i="2"/>
  <c r="G28" i="2"/>
  <c r="AB28" i="2" s="1"/>
  <c r="AA27" i="2"/>
  <c r="Z27" i="2"/>
  <c r="U27" i="2"/>
  <c r="T27" i="2"/>
  <c r="P27" i="2"/>
  <c r="X27" i="2" s="1"/>
  <c r="K27" i="2"/>
  <c r="G27" i="2"/>
  <c r="AB27" i="2" s="1"/>
  <c r="AA26" i="2"/>
  <c r="Z26" i="2"/>
  <c r="U26" i="2"/>
  <c r="T26" i="2"/>
  <c r="P26" i="2"/>
  <c r="K26" i="2"/>
  <c r="G26" i="2"/>
  <c r="AB26" i="2" s="1"/>
  <c r="AA25" i="2"/>
  <c r="Z25" i="2"/>
  <c r="U25" i="2"/>
  <c r="T25" i="2"/>
  <c r="P25" i="2"/>
  <c r="X25" i="2" s="1"/>
  <c r="K25" i="2"/>
  <c r="G25" i="2"/>
  <c r="AB25" i="2" s="1"/>
  <c r="AA24" i="2"/>
  <c r="Z24" i="2"/>
  <c r="U24" i="2"/>
  <c r="T24" i="2"/>
  <c r="P24" i="2"/>
  <c r="K24" i="2"/>
  <c r="G24" i="2"/>
  <c r="AB24" i="2" s="1"/>
  <c r="AA23" i="2"/>
  <c r="Z23" i="2"/>
  <c r="U23" i="2"/>
  <c r="T23" i="2"/>
  <c r="P23" i="2"/>
  <c r="X23" i="2" s="1"/>
  <c r="K23" i="2"/>
  <c r="G23" i="2"/>
  <c r="AB23" i="2" s="1"/>
  <c r="AA22" i="2"/>
  <c r="Z22" i="2"/>
  <c r="U22" i="2"/>
  <c r="T22" i="2"/>
  <c r="P22" i="2"/>
  <c r="K22" i="2"/>
  <c r="G22" i="2"/>
  <c r="AB22" i="2" s="1"/>
  <c r="AA21" i="2"/>
  <c r="Z21" i="2"/>
  <c r="U21" i="2"/>
  <c r="T21" i="2"/>
  <c r="P21" i="2"/>
  <c r="X21" i="2" s="1"/>
  <c r="K21" i="2"/>
  <c r="G21" i="2"/>
  <c r="AB21" i="2" s="1"/>
  <c r="AA20" i="2"/>
  <c r="Z20" i="2"/>
  <c r="U20" i="2"/>
  <c r="T20" i="2"/>
  <c r="P20" i="2"/>
  <c r="K20" i="2"/>
  <c r="G20" i="2"/>
  <c r="AB20" i="2" s="1"/>
  <c r="AA19" i="2"/>
  <c r="Z19" i="2"/>
  <c r="U19" i="2"/>
  <c r="T19" i="2"/>
  <c r="P19" i="2"/>
  <c r="X19" i="2" s="1"/>
  <c r="K19" i="2"/>
  <c r="G19" i="2"/>
  <c r="AB19" i="2" s="1"/>
  <c r="AA18" i="2"/>
  <c r="Z18" i="2"/>
  <c r="U18" i="2"/>
  <c r="T18" i="2"/>
  <c r="P18" i="2"/>
  <c r="X18" i="2" s="1"/>
  <c r="K18" i="2"/>
  <c r="G18" i="2"/>
  <c r="AB18" i="2" s="1"/>
  <c r="AA17" i="2"/>
  <c r="Z17" i="2"/>
  <c r="U17" i="2"/>
  <c r="T17" i="2"/>
  <c r="P17" i="2"/>
  <c r="X17" i="2" s="1"/>
  <c r="K17" i="2"/>
  <c r="G17" i="2"/>
  <c r="AB17" i="2" s="1"/>
  <c r="AA16" i="2"/>
  <c r="Z16" i="2"/>
  <c r="U16" i="2"/>
  <c r="T16" i="2"/>
  <c r="P16" i="2"/>
  <c r="K16" i="2"/>
  <c r="G16" i="2"/>
  <c r="AB16" i="2" s="1"/>
  <c r="AA15" i="2"/>
  <c r="Z15" i="2"/>
  <c r="U15" i="2"/>
  <c r="T15" i="2"/>
  <c r="P15" i="2"/>
  <c r="X15" i="2" s="1"/>
  <c r="K15" i="2"/>
  <c r="G15" i="2"/>
  <c r="AB15" i="2" s="1"/>
  <c r="AA14" i="2"/>
  <c r="Z14" i="2"/>
  <c r="U14" i="2"/>
  <c r="T14" i="2"/>
  <c r="P14" i="2"/>
  <c r="X14" i="2" s="1"/>
  <c r="K14" i="2"/>
  <c r="G14" i="2"/>
  <c r="AB14" i="2" s="1"/>
  <c r="AA13" i="2"/>
  <c r="Z13" i="2"/>
  <c r="U13" i="2"/>
  <c r="T13" i="2"/>
  <c r="P13" i="2"/>
  <c r="X13" i="2" s="1"/>
  <c r="K13" i="2"/>
  <c r="G13" i="2"/>
  <c r="AB13" i="2" s="1"/>
  <c r="AA12" i="2"/>
  <c r="Z12" i="2"/>
  <c r="U12" i="2"/>
  <c r="T12" i="2"/>
  <c r="P12" i="2"/>
  <c r="K12" i="2"/>
  <c r="G12" i="2"/>
  <c r="AB12" i="2" s="1"/>
  <c r="AA11" i="2"/>
  <c r="Z11" i="2"/>
  <c r="U11" i="2"/>
  <c r="T11" i="2"/>
  <c r="P11" i="2"/>
  <c r="X11" i="2" s="1"/>
  <c r="K11" i="2"/>
  <c r="G11" i="2"/>
  <c r="AB11" i="2" s="1"/>
  <c r="AA10" i="2"/>
  <c r="Z10" i="2"/>
  <c r="U10" i="2"/>
  <c r="T10" i="2"/>
  <c r="P10" i="2"/>
  <c r="K10" i="2"/>
  <c r="G10" i="2"/>
  <c r="AB10" i="2" s="1"/>
  <c r="AA9" i="2"/>
  <c r="Z9" i="2"/>
  <c r="U9" i="2"/>
  <c r="T9" i="2"/>
  <c r="P9" i="2"/>
  <c r="X9" i="2" s="1"/>
  <c r="K9" i="2"/>
  <c r="G9" i="2"/>
  <c r="AB9" i="2" s="1"/>
  <c r="AA8" i="2"/>
  <c r="Z8" i="2"/>
  <c r="U8" i="2"/>
  <c r="T8" i="2"/>
  <c r="P8" i="2"/>
  <c r="W8" i="2" s="1"/>
  <c r="K8" i="2"/>
  <c r="G8" i="2"/>
  <c r="AB8" i="2" s="1"/>
  <c r="AA7" i="2"/>
  <c r="Z7" i="2"/>
  <c r="U7" i="2"/>
  <c r="T7" i="2"/>
  <c r="P7" i="2"/>
  <c r="X7" i="2" s="1"/>
  <c r="K7" i="2"/>
  <c r="G7" i="2"/>
  <c r="AB7" i="2" s="1"/>
  <c r="AA6" i="2"/>
  <c r="Z6" i="2"/>
  <c r="U6" i="2"/>
  <c r="T6" i="2"/>
  <c r="P6" i="2"/>
  <c r="X6" i="2" s="1"/>
  <c r="K6" i="2"/>
  <c r="G6" i="2"/>
  <c r="AB6" i="2" s="1"/>
  <c r="AA5" i="2"/>
  <c r="Z5" i="2"/>
  <c r="X5" i="2"/>
  <c r="K5" i="2"/>
  <c r="G5" i="2"/>
  <c r="AB5" i="2" s="1"/>
  <c r="M65" i="1"/>
  <c r="C12" i="5" s="1"/>
  <c r="K65" i="1"/>
  <c r="J65" i="1"/>
  <c r="I65" i="1"/>
  <c r="C7" i="5" s="1"/>
  <c r="G65" i="1"/>
  <c r="F65" i="1"/>
  <c r="E65" i="1"/>
  <c r="C65" i="1"/>
  <c r="AA28" i="1"/>
  <c r="Z28" i="1"/>
  <c r="U28" i="1"/>
  <c r="T28" i="1"/>
  <c r="Q28" i="1"/>
  <c r="S28" i="1" s="1"/>
  <c r="O28" i="1"/>
  <c r="P28" i="1" s="1"/>
  <c r="N28" i="1"/>
  <c r="H28" i="1"/>
  <c r="AA27" i="1"/>
  <c r="Z27" i="1"/>
  <c r="U27" i="1"/>
  <c r="T27" i="1"/>
  <c r="Q27" i="1"/>
  <c r="O27" i="1"/>
  <c r="P27" i="1" s="1"/>
  <c r="N27" i="1"/>
  <c r="H27" i="1"/>
  <c r="AA26" i="1"/>
  <c r="Z26" i="1"/>
  <c r="U26" i="1"/>
  <c r="T26" i="1"/>
  <c r="Q26" i="1"/>
  <c r="R26" i="1" s="1"/>
  <c r="O26" i="1"/>
  <c r="P26" i="1" s="1"/>
  <c r="N26" i="1"/>
  <c r="H26" i="1"/>
  <c r="AA25" i="1"/>
  <c r="Z25" i="1"/>
  <c r="U25" i="1"/>
  <c r="T25" i="1"/>
  <c r="Q25" i="1"/>
  <c r="R25" i="1" s="1"/>
  <c r="O25" i="1"/>
  <c r="P25" i="1" s="1"/>
  <c r="N25" i="1"/>
  <c r="H25" i="1"/>
  <c r="AA24" i="1"/>
  <c r="Z24" i="1"/>
  <c r="U24" i="1"/>
  <c r="T24" i="1"/>
  <c r="Q24" i="1"/>
  <c r="S24" i="1" s="1"/>
  <c r="O24" i="1"/>
  <c r="P24" i="1" s="1"/>
  <c r="N24" i="1"/>
  <c r="H24" i="1"/>
  <c r="AA23" i="1"/>
  <c r="Z23" i="1"/>
  <c r="U23" i="1"/>
  <c r="T23" i="1"/>
  <c r="Q23" i="1"/>
  <c r="O23" i="1"/>
  <c r="P23" i="1" s="1"/>
  <c r="N23" i="1"/>
  <c r="H23" i="1"/>
  <c r="AA22" i="1"/>
  <c r="Z22" i="1"/>
  <c r="U22" i="1"/>
  <c r="T22" i="1"/>
  <c r="Q22" i="1"/>
  <c r="R22" i="1" s="1"/>
  <c r="O22" i="1"/>
  <c r="P22" i="1" s="1"/>
  <c r="N22" i="1"/>
  <c r="H22" i="1"/>
  <c r="AA21" i="1"/>
  <c r="Z21" i="1"/>
  <c r="U21" i="1"/>
  <c r="T21" i="1"/>
  <c r="Q21" i="1"/>
  <c r="S21" i="1" s="1"/>
  <c r="O21" i="1"/>
  <c r="P21" i="1" s="1"/>
  <c r="N21" i="1"/>
  <c r="V21" i="1" s="1"/>
  <c r="H21" i="1"/>
  <c r="AA20" i="1"/>
  <c r="Z20" i="1"/>
  <c r="U20" i="1"/>
  <c r="T20" i="1"/>
  <c r="Q20" i="1"/>
  <c r="S20" i="1" s="1"/>
  <c r="O20" i="1"/>
  <c r="P20" i="1" s="1"/>
  <c r="N20" i="1"/>
  <c r="H20" i="1"/>
  <c r="AA19" i="1"/>
  <c r="Z19" i="1"/>
  <c r="U19" i="1"/>
  <c r="T19" i="1"/>
  <c r="Q19" i="1"/>
  <c r="O19" i="1"/>
  <c r="P19" i="1" s="1"/>
  <c r="N19" i="1"/>
  <c r="H19" i="1"/>
  <c r="AA18" i="1"/>
  <c r="Z18" i="1"/>
  <c r="U18" i="1"/>
  <c r="T18" i="1"/>
  <c r="Q18" i="1"/>
  <c r="R18" i="1" s="1"/>
  <c r="O18" i="1"/>
  <c r="P18" i="1" s="1"/>
  <c r="N18" i="1"/>
  <c r="H18" i="1"/>
  <c r="AA17" i="1"/>
  <c r="Z17" i="1"/>
  <c r="U17" i="1"/>
  <c r="T17" i="1"/>
  <c r="Q17" i="1"/>
  <c r="S17" i="1" s="1"/>
  <c r="O17" i="1"/>
  <c r="P17" i="1" s="1"/>
  <c r="N17" i="1"/>
  <c r="H17" i="1"/>
  <c r="AA16" i="1"/>
  <c r="Z16" i="1"/>
  <c r="U16" i="1"/>
  <c r="T16" i="1"/>
  <c r="Q16" i="1"/>
  <c r="S16" i="1" s="1"/>
  <c r="O16" i="1"/>
  <c r="P16" i="1" s="1"/>
  <c r="N16" i="1"/>
  <c r="H16" i="1"/>
  <c r="AA15" i="1"/>
  <c r="Z15" i="1"/>
  <c r="U15" i="1"/>
  <c r="T15" i="1"/>
  <c r="Q15" i="1"/>
  <c r="O15" i="1"/>
  <c r="P15" i="1" s="1"/>
  <c r="N15" i="1"/>
  <c r="H15" i="1"/>
  <c r="AA14" i="1"/>
  <c r="Z14" i="1"/>
  <c r="U14" i="1"/>
  <c r="T14" i="1"/>
  <c r="Q14" i="1"/>
  <c r="R14" i="1" s="1"/>
  <c r="O14" i="1"/>
  <c r="P14" i="1" s="1"/>
  <c r="N14" i="1"/>
  <c r="H14" i="1"/>
  <c r="AA13" i="1"/>
  <c r="Z13" i="1"/>
  <c r="U13" i="1"/>
  <c r="T13" i="1"/>
  <c r="Q13" i="1"/>
  <c r="S13" i="1" s="1"/>
  <c r="O13" i="1"/>
  <c r="P13" i="1" s="1"/>
  <c r="N13" i="1"/>
  <c r="H13" i="1"/>
  <c r="AA12" i="1"/>
  <c r="Z12" i="1"/>
  <c r="U12" i="1"/>
  <c r="T12" i="1"/>
  <c r="Q12" i="1"/>
  <c r="S12" i="1" s="1"/>
  <c r="O12" i="1"/>
  <c r="P12" i="1" s="1"/>
  <c r="N12" i="1"/>
  <c r="H12" i="1"/>
  <c r="AA11" i="1"/>
  <c r="Z11" i="1"/>
  <c r="U11" i="1"/>
  <c r="T11" i="1"/>
  <c r="Q11" i="1"/>
  <c r="O11" i="1"/>
  <c r="P11" i="1" s="1"/>
  <c r="N11" i="1"/>
  <c r="H11" i="1"/>
  <c r="AA10" i="1"/>
  <c r="Z10" i="1"/>
  <c r="U10" i="1"/>
  <c r="T10" i="1"/>
  <c r="Q10" i="1"/>
  <c r="R10" i="1" s="1"/>
  <c r="O10" i="1"/>
  <c r="P10" i="1" s="1"/>
  <c r="N10" i="1"/>
  <c r="H10" i="1"/>
  <c r="AA9" i="1"/>
  <c r="Z9" i="1"/>
  <c r="U9" i="1"/>
  <c r="T9" i="1"/>
  <c r="Q9" i="1"/>
  <c r="R9" i="1" s="1"/>
  <c r="O9" i="1"/>
  <c r="P9" i="1" s="1"/>
  <c r="N9" i="1"/>
  <c r="H9" i="1"/>
  <c r="AA8" i="1"/>
  <c r="Z8" i="1"/>
  <c r="U8" i="1"/>
  <c r="T8" i="1"/>
  <c r="Q8" i="1"/>
  <c r="S8" i="1" s="1"/>
  <c r="O8" i="1"/>
  <c r="P8" i="1" s="1"/>
  <c r="N8" i="1"/>
  <c r="H8" i="1"/>
  <c r="AA7" i="1"/>
  <c r="Z7" i="1"/>
  <c r="U7" i="1"/>
  <c r="T7" i="1"/>
  <c r="Q7" i="1"/>
  <c r="O7" i="1"/>
  <c r="P7" i="1" s="1"/>
  <c r="N7" i="1"/>
  <c r="H7" i="1"/>
  <c r="AA6" i="1"/>
  <c r="Z6" i="1"/>
  <c r="U6" i="1"/>
  <c r="T6" i="1"/>
  <c r="Q6" i="1"/>
  <c r="R6" i="1" s="1"/>
  <c r="O6" i="1"/>
  <c r="P6" i="1" s="1"/>
  <c r="N6" i="1"/>
  <c r="H6" i="1"/>
  <c r="AA5" i="1"/>
  <c r="O5" i="1"/>
  <c r="P5" i="1" s="1"/>
  <c r="M8" i="11" l="1"/>
  <c r="I9" i="11"/>
  <c r="M7" i="11"/>
  <c r="I8" i="11"/>
  <c r="M6" i="11"/>
  <c r="I7" i="11"/>
  <c r="J34" i="26"/>
  <c r="F30" i="7"/>
  <c r="F30" i="49"/>
  <c r="J30" i="49" s="1"/>
  <c r="E19" i="13" s="1"/>
  <c r="C29" i="7"/>
  <c r="C29" i="49"/>
  <c r="I29" i="49" s="1"/>
  <c r="E18" i="12" s="1"/>
  <c r="I34" i="26"/>
  <c r="AB6" i="17"/>
  <c r="AB67" i="17"/>
  <c r="C33" i="49"/>
  <c r="H7" i="48"/>
  <c r="I7" i="48" s="1"/>
  <c r="I16" i="48" s="1"/>
  <c r="K7" i="48"/>
  <c r="K16" i="48" s="1"/>
  <c r="E53" i="49" s="1"/>
  <c r="M7" i="48"/>
  <c r="M16" i="48" s="1"/>
  <c r="F53" i="49" s="1"/>
  <c r="O14" i="26"/>
  <c r="I13" i="26"/>
  <c r="K40" i="26"/>
  <c r="C33" i="7"/>
  <c r="D33" i="7"/>
  <c r="D33" i="49"/>
  <c r="E33" i="7"/>
  <c r="E33" i="49"/>
  <c r="F33" i="7"/>
  <c r="F33" i="49"/>
  <c r="J9" i="9"/>
  <c r="C5" i="13" s="1"/>
  <c r="J117" i="17"/>
  <c r="P117" i="17"/>
  <c r="W117" i="17" s="1"/>
  <c r="C7" i="40"/>
  <c r="D21" i="5"/>
  <c r="C38" i="40"/>
  <c r="AT65" i="3"/>
  <c r="C30" i="40" s="1"/>
  <c r="C36" i="40"/>
  <c r="Y27" i="1"/>
  <c r="Y28" i="1"/>
  <c r="Y8" i="2"/>
  <c r="C39" i="40"/>
  <c r="D18" i="5"/>
  <c r="J20" i="17"/>
  <c r="D10" i="5"/>
  <c r="Y21" i="3"/>
  <c r="Y22" i="3"/>
  <c r="Y23" i="3"/>
  <c r="Y28" i="3"/>
  <c r="M33" i="24"/>
  <c r="J33" i="24"/>
  <c r="S20" i="3"/>
  <c r="J77" i="17"/>
  <c r="N108" i="17"/>
  <c r="V108" i="17" s="1"/>
  <c r="AA22" i="24"/>
  <c r="G75" i="24"/>
  <c r="O75" i="24"/>
  <c r="W75" i="24"/>
  <c r="C12" i="7"/>
  <c r="C11" i="7" s="1"/>
  <c r="C9" i="7" s="1"/>
  <c r="E58" i="24"/>
  <c r="M58" i="24"/>
  <c r="U58" i="24"/>
  <c r="J116" i="17"/>
  <c r="Q13" i="2"/>
  <c r="S13" i="2" s="1"/>
  <c r="M29" i="9"/>
  <c r="S25" i="1"/>
  <c r="Y5" i="3"/>
  <c r="Y6" i="3"/>
  <c r="Y7" i="3"/>
  <c r="Y8" i="3"/>
  <c r="Y9" i="3"/>
  <c r="Y10" i="3"/>
  <c r="Y11" i="3"/>
  <c r="Y12" i="3"/>
  <c r="Y13" i="3"/>
  <c r="Y14" i="3"/>
  <c r="Y15" i="3"/>
  <c r="Y16" i="3"/>
  <c r="Y17" i="3"/>
  <c r="Y18" i="3"/>
  <c r="Y19" i="3"/>
  <c r="J17" i="17"/>
  <c r="L109" i="17"/>
  <c r="U109" i="17" s="1"/>
  <c r="Y26" i="1"/>
  <c r="Q7" i="2"/>
  <c r="S7" i="2" s="1"/>
  <c r="Y17" i="2"/>
  <c r="Y25" i="2"/>
  <c r="Q27" i="2"/>
  <c r="S27" i="2" s="1"/>
  <c r="Y24" i="3"/>
  <c r="Y25" i="3"/>
  <c r="Y26" i="3"/>
  <c r="Y27" i="3"/>
  <c r="S27" i="3"/>
  <c r="N19" i="17"/>
  <c r="V19" i="17" s="1"/>
  <c r="Y19" i="17" s="1"/>
  <c r="J33" i="17"/>
  <c r="J125" i="17"/>
  <c r="M46" i="8"/>
  <c r="F36" i="14" s="1"/>
  <c r="M51" i="8"/>
  <c r="F39" i="14" s="1"/>
  <c r="J18" i="17"/>
  <c r="J69" i="17"/>
  <c r="L107" i="17"/>
  <c r="Y107" i="17" s="1"/>
  <c r="P125" i="17"/>
  <c r="V7" i="2"/>
  <c r="Y6" i="1"/>
  <c r="Y7" i="1"/>
  <c r="Y8" i="1"/>
  <c r="Y9" i="1"/>
  <c r="Q11" i="2"/>
  <c r="S11" i="2" s="1"/>
  <c r="L73" i="17"/>
  <c r="U73" i="17" s="1"/>
  <c r="V23" i="1"/>
  <c r="W23" i="1"/>
  <c r="X23" i="1"/>
  <c r="V20" i="3"/>
  <c r="W20" i="3"/>
  <c r="X20" i="3"/>
  <c r="V26" i="1"/>
  <c r="W26" i="1"/>
  <c r="X26" i="1"/>
  <c r="W7" i="2"/>
  <c r="V23" i="2"/>
  <c r="V5" i="3"/>
  <c r="X5" i="3"/>
  <c r="W5" i="3"/>
  <c r="V6" i="3"/>
  <c r="X6" i="3"/>
  <c r="W6" i="3"/>
  <c r="V7" i="3"/>
  <c r="X7" i="3"/>
  <c r="W7" i="3"/>
  <c r="V8" i="3"/>
  <c r="W8" i="3"/>
  <c r="X8" i="3"/>
  <c r="V9" i="3"/>
  <c r="W9" i="3"/>
  <c r="X9" i="3"/>
  <c r="V10" i="3"/>
  <c r="X10" i="3"/>
  <c r="W10" i="3"/>
  <c r="V11" i="3"/>
  <c r="X11" i="3"/>
  <c r="W11" i="3"/>
  <c r="V12" i="3"/>
  <c r="W12" i="3"/>
  <c r="X12" i="3"/>
  <c r="V13" i="3"/>
  <c r="W13" i="3"/>
  <c r="X13" i="3"/>
  <c r="X14" i="3"/>
  <c r="W14" i="3"/>
  <c r="R19" i="3"/>
  <c r="V21" i="3"/>
  <c r="W21" i="3"/>
  <c r="X21" i="3"/>
  <c r="V22" i="3"/>
  <c r="X22" i="3"/>
  <c r="W22" i="3"/>
  <c r="V23" i="3"/>
  <c r="W23" i="3"/>
  <c r="X23" i="3"/>
  <c r="V24" i="3"/>
  <c r="W24" i="3"/>
  <c r="X24" i="3"/>
  <c r="V25" i="3"/>
  <c r="W25" i="3"/>
  <c r="X25" i="3"/>
  <c r="V26" i="3"/>
  <c r="X26" i="3"/>
  <c r="W26" i="3"/>
  <c r="V27" i="3"/>
  <c r="X27" i="3"/>
  <c r="W27" i="3"/>
  <c r="B43" i="12"/>
  <c r="L45" i="8"/>
  <c r="B35" i="14" s="1"/>
  <c r="L44" i="8"/>
  <c r="B34" i="14" s="1"/>
  <c r="J10" i="10"/>
  <c r="D6" i="13" s="1"/>
  <c r="L17" i="17"/>
  <c r="U17" i="17" s="1"/>
  <c r="Y17" i="17" s="1"/>
  <c r="L18" i="17"/>
  <c r="U18" i="17" s="1"/>
  <c r="J29" i="17"/>
  <c r="N79" i="17"/>
  <c r="V79" i="17" s="1"/>
  <c r="P109" i="17"/>
  <c r="W109" i="17" s="1"/>
  <c r="J113" i="17"/>
  <c r="R116" i="17"/>
  <c r="X116" i="17" s="1"/>
  <c r="P124" i="17"/>
  <c r="W124" i="17" s="1"/>
  <c r="V22" i="1"/>
  <c r="W22" i="1"/>
  <c r="X22" i="1"/>
  <c r="V24" i="1"/>
  <c r="X24" i="1"/>
  <c r="W24" i="1"/>
  <c r="V25" i="1"/>
  <c r="W25" i="1"/>
  <c r="X25" i="1"/>
  <c r="C33" i="40"/>
  <c r="S9" i="1"/>
  <c r="V6" i="1"/>
  <c r="W6" i="1"/>
  <c r="X6" i="1"/>
  <c r="V7" i="1"/>
  <c r="W7" i="1"/>
  <c r="X7" i="1"/>
  <c r="V8" i="1"/>
  <c r="X8" i="1"/>
  <c r="W8" i="1"/>
  <c r="V9" i="1"/>
  <c r="X9" i="1"/>
  <c r="W9" i="1"/>
  <c r="Y10" i="1"/>
  <c r="Y11" i="1"/>
  <c r="Y12" i="1"/>
  <c r="Y13" i="1"/>
  <c r="Y14" i="1"/>
  <c r="Y15" i="1"/>
  <c r="Y16" i="1"/>
  <c r="Y17" i="1"/>
  <c r="Y18" i="1"/>
  <c r="Y19" i="1"/>
  <c r="Y20" i="1"/>
  <c r="Y21" i="1"/>
  <c r="V27" i="1"/>
  <c r="W27" i="1"/>
  <c r="X27" i="1"/>
  <c r="V28" i="1"/>
  <c r="X28" i="1"/>
  <c r="W28" i="1"/>
  <c r="Q17" i="2"/>
  <c r="S17" i="2" s="1"/>
  <c r="Y21" i="2"/>
  <c r="Q23" i="2"/>
  <c r="S23" i="2" s="1"/>
  <c r="V14" i="3"/>
  <c r="V15" i="3"/>
  <c r="X15" i="3"/>
  <c r="W15" i="3"/>
  <c r="V16" i="3"/>
  <c r="W16" i="3"/>
  <c r="X16" i="3"/>
  <c r="V17" i="3"/>
  <c r="W17" i="3"/>
  <c r="X17" i="3"/>
  <c r="V18" i="3"/>
  <c r="X18" i="3"/>
  <c r="W18" i="3"/>
  <c r="V19" i="3"/>
  <c r="X19" i="3"/>
  <c r="W19" i="3"/>
  <c r="V28" i="3"/>
  <c r="W28" i="3"/>
  <c r="X28" i="3"/>
  <c r="L29" i="8"/>
  <c r="B19" i="14" s="1"/>
  <c r="B43" i="13"/>
  <c r="M44" i="8"/>
  <c r="F34" i="14" s="1"/>
  <c r="M45" i="8"/>
  <c r="F35" i="14" s="1"/>
  <c r="B47" i="14"/>
  <c r="R29" i="17"/>
  <c r="X29" i="17" s="1"/>
  <c r="J34" i="17"/>
  <c r="L86" i="17"/>
  <c r="U86" i="17" s="1"/>
  <c r="N87" i="17"/>
  <c r="V87" i="17" s="1"/>
  <c r="L105" i="17"/>
  <c r="U105" i="17" s="1"/>
  <c r="P113" i="17"/>
  <c r="W113" i="17" s="1"/>
  <c r="F33" i="24"/>
  <c r="V33" i="24"/>
  <c r="AA31" i="24"/>
  <c r="AA32" i="24" s="1"/>
  <c r="D33" i="24"/>
  <c r="L33" i="24"/>
  <c r="T33" i="24"/>
  <c r="K21" i="26"/>
  <c r="I17" i="37"/>
  <c r="I17" i="39"/>
  <c r="AA65" i="1"/>
  <c r="V10" i="1"/>
  <c r="W10" i="1"/>
  <c r="X10" i="1"/>
  <c r="V11" i="1"/>
  <c r="W11" i="1"/>
  <c r="X11" i="1"/>
  <c r="V12" i="1"/>
  <c r="X12" i="1"/>
  <c r="W12" i="1"/>
  <c r="V13" i="1"/>
  <c r="X13" i="1"/>
  <c r="W13" i="1"/>
  <c r="V14" i="1"/>
  <c r="W14" i="1"/>
  <c r="X14" i="1"/>
  <c r="V15" i="1"/>
  <c r="W15" i="1"/>
  <c r="X15" i="1"/>
  <c r="V16" i="1"/>
  <c r="X16" i="1"/>
  <c r="W16" i="1"/>
  <c r="V17" i="1"/>
  <c r="W17" i="1"/>
  <c r="X17" i="1"/>
  <c r="V18" i="1"/>
  <c r="W18" i="1"/>
  <c r="X18" i="1"/>
  <c r="V19" i="1"/>
  <c r="W19" i="1"/>
  <c r="X19" i="1"/>
  <c r="V20" i="1"/>
  <c r="X20" i="1"/>
  <c r="W20" i="1"/>
  <c r="W21" i="1"/>
  <c r="X21" i="1"/>
  <c r="Y22" i="1"/>
  <c r="Y23" i="1"/>
  <c r="Y24" i="1"/>
  <c r="Y25" i="1"/>
  <c r="Z65" i="1"/>
  <c r="W11" i="2"/>
  <c r="Y13" i="2"/>
  <c r="W27" i="2"/>
  <c r="Y20" i="3"/>
  <c r="C27" i="40"/>
  <c r="I14" i="7"/>
  <c r="F8" i="12" s="1"/>
  <c r="I15" i="7"/>
  <c r="F9" i="12" s="1"/>
  <c r="M33" i="9"/>
  <c r="M43" i="9"/>
  <c r="E16" i="10"/>
  <c r="D29" i="43" s="1"/>
  <c r="D43" i="43" s="1"/>
  <c r="J11" i="17"/>
  <c r="N24" i="17"/>
  <c r="V24" i="17" s="1"/>
  <c r="L33" i="17"/>
  <c r="U33" i="17" s="1"/>
  <c r="Y33" i="17" s="1"/>
  <c r="U69" i="17"/>
  <c r="P81" i="17"/>
  <c r="W81" i="17" s="1"/>
  <c r="J89" i="17"/>
  <c r="J109" i="17"/>
  <c r="J120" i="17"/>
  <c r="M20" i="26"/>
  <c r="T20" i="26" s="1"/>
  <c r="R13" i="1"/>
  <c r="S14" i="1"/>
  <c r="T65" i="1"/>
  <c r="P65" i="2"/>
  <c r="D22" i="11"/>
  <c r="D23" i="11"/>
  <c r="D27" i="11"/>
  <c r="L29" i="10"/>
  <c r="C23" i="14" s="1"/>
  <c r="L33" i="10"/>
  <c r="C27" i="14" s="1"/>
  <c r="L37" i="10"/>
  <c r="L38" i="43" s="1"/>
  <c r="L14" i="10"/>
  <c r="C11" i="14" s="1"/>
  <c r="L20" i="10"/>
  <c r="C16" i="14" s="1"/>
  <c r="L28" i="10"/>
  <c r="C22" i="14" s="1"/>
  <c r="L30" i="10"/>
  <c r="L33" i="43" s="1"/>
  <c r="L32" i="10"/>
  <c r="C26" i="14" s="1"/>
  <c r="L38" i="10"/>
  <c r="C32" i="14" s="1"/>
  <c r="L42" i="10"/>
  <c r="C36" i="14" s="1"/>
  <c r="L43" i="10"/>
  <c r="C37" i="14" s="1"/>
  <c r="E12" i="7"/>
  <c r="E11" i="7" s="1"/>
  <c r="E9" i="7" s="1"/>
  <c r="D7" i="11"/>
  <c r="M37" i="9"/>
  <c r="M28" i="9"/>
  <c r="M32" i="9"/>
  <c r="M36" i="9"/>
  <c r="M42" i="9"/>
  <c r="M12" i="9"/>
  <c r="M18" i="9"/>
  <c r="M27" i="9"/>
  <c r="M31" i="9"/>
  <c r="M35" i="9"/>
  <c r="M39" i="9"/>
  <c r="M47" i="9"/>
  <c r="M11" i="9"/>
  <c r="M14" i="9"/>
  <c r="M20" i="9"/>
  <c r="M30" i="9"/>
  <c r="M34" i="9"/>
  <c r="M38" i="9"/>
  <c r="L12" i="9"/>
  <c r="F20" i="8"/>
  <c r="E20" i="8"/>
  <c r="E61" i="8" s="1"/>
  <c r="E68" i="8" s="1"/>
  <c r="J24" i="10"/>
  <c r="M24" i="10" s="1"/>
  <c r="G18" i="14" s="1"/>
  <c r="C24" i="14"/>
  <c r="G17" i="36"/>
  <c r="M41" i="10"/>
  <c r="G35" i="14" s="1"/>
  <c r="M40" i="10"/>
  <c r="G34" i="14" s="1"/>
  <c r="L47" i="10"/>
  <c r="C39" i="14" s="1"/>
  <c r="L41" i="10"/>
  <c r="C35" i="14" s="1"/>
  <c r="L40" i="10"/>
  <c r="C34" i="14" s="1"/>
  <c r="M51" i="9"/>
  <c r="C43" i="13"/>
  <c r="M41" i="9"/>
  <c r="M40" i="9"/>
  <c r="C43" i="12"/>
  <c r="L41" i="9"/>
  <c r="L40" i="9"/>
  <c r="C16" i="9"/>
  <c r="Q65" i="3"/>
  <c r="R65" i="3" s="1"/>
  <c r="D15" i="5" s="1"/>
  <c r="J13" i="7"/>
  <c r="F7" i="13" s="1"/>
  <c r="I7" i="13" s="1"/>
  <c r="J14" i="7"/>
  <c r="F8" i="13" s="1"/>
  <c r="H8" i="13" s="1"/>
  <c r="F12" i="7"/>
  <c r="S18" i="1"/>
  <c r="Y7" i="2"/>
  <c r="Y11" i="2"/>
  <c r="Y20" i="2"/>
  <c r="W23" i="2"/>
  <c r="Y24" i="2"/>
  <c r="T65" i="2"/>
  <c r="R26" i="3"/>
  <c r="Y7" i="4"/>
  <c r="Y8" i="4"/>
  <c r="Y12" i="4"/>
  <c r="J28" i="8"/>
  <c r="B17" i="13" s="1"/>
  <c r="M39" i="8"/>
  <c r="F29" i="14" s="1"/>
  <c r="L51" i="8"/>
  <c r="B39" i="14" s="1"/>
  <c r="I10" i="9"/>
  <c r="L10" i="9" s="1"/>
  <c r="L11" i="9"/>
  <c r="M13" i="9"/>
  <c r="L22" i="9"/>
  <c r="F16" i="9"/>
  <c r="J9" i="10"/>
  <c r="M11" i="10"/>
  <c r="G8" i="14" s="1"/>
  <c r="F16" i="10"/>
  <c r="F53" i="10" s="1"/>
  <c r="J18" i="10"/>
  <c r="M18" i="10" s="1"/>
  <c r="G14" i="14" s="1"/>
  <c r="M33" i="10"/>
  <c r="D9" i="12"/>
  <c r="J25" i="17"/>
  <c r="L34" i="17"/>
  <c r="U34" i="17" s="1"/>
  <c r="N35" i="17"/>
  <c r="V35" i="17" s="1"/>
  <c r="Y35" i="17" s="1"/>
  <c r="P69" i="17"/>
  <c r="W69" i="17" s="1"/>
  <c r="J72" i="17"/>
  <c r="L75" i="17"/>
  <c r="U75" i="17" s="1"/>
  <c r="N76" i="17"/>
  <c r="V76" i="17" s="1"/>
  <c r="L77" i="17"/>
  <c r="U77" i="17" s="1"/>
  <c r="J84" i="17"/>
  <c r="J85" i="17"/>
  <c r="L91" i="17"/>
  <c r="S91" i="17" s="1"/>
  <c r="J96" i="17"/>
  <c r="R105" i="17"/>
  <c r="X105" i="17" s="1"/>
  <c r="L115" i="17"/>
  <c r="U115" i="17" s="1"/>
  <c r="J118" i="17"/>
  <c r="L119" i="17"/>
  <c r="U119" i="17" s="1"/>
  <c r="N123" i="17"/>
  <c r="V123" i="17" s="1"/>
  <c r="P33" i="24"/>
  <c r="AD31" i="24"/>
  <c r="AD32" i="24" s="1"/>
  <c r="AA41" i="24"/>
  <c r="AA57" i="24"/>
  <c r="H58" i="24"/>
  <c r="H76" i="24" s="1"/>
  <c r="O29" i="26"/>
  <c r="K44" i="26"/>
  <c r="K17" i="30"/>
  <c r="V11" i="2"/>
  <c r="W17" i="2"/>
  <c r="Y19" i="2"/>
  <c r="Y23" i="2"/>
  <c r="Y27" i="2"/>
  <c r="Y23" i="4"/>
  <c r="Y27" i="4"/>
  <c r="M32" i="8"/>
  <c r="F22" i="14" s="1"/>
  <c r="L19" i="9"/>
  <c r="L20" i="9"/>
  <c r="I10" i="10"/>
  <c r="D6" i="12" s="1"/>
  <c r="M20" i="10"/>
  <c r="G16" i="14" s="1"/>
  <c r="M43" i="10"/>
  <c r="L8" i="17"/>
  <c r="U8" i="17" s="1"/>
  <c r="Y8" i="17" s="1"/>
  <c r="J9" i="17"/>
  <c r="J13" i="17"/>
  <c r="L71" i="17"/>
  <c r="U71" i="17" s="1"/>
  <c r="P77" i="17"/>
  <c r="W77" i="17" s="1"/>
  <c r="J81" i="17"/>
  <c r="R84" i="17"/>
  <c r="X84" i="17" s="1"/>
  <c r="L85" i="17"/>
  <c r="Y85" i="17" s="1"/>
  <c r="P95" i="17"/>
  <c r="W95" i="17" s="1"/>
  <c r="P99" i="17"/>
  <c r="W99" i="17" s="1"/>
  <c r="L118" i="17"/>
  <c r="U118" i="17" s="1"/>
  <c r="G33" i="24"/>
  <c r="K33" i="24"/>
  <c r="O33" i="24"/>
  <c r="W33" i="24"/>
  <c r="Z33" i="24"/>
  <c r="AD74" i="24"/>
  <c r="K41" i="26"/>
  <c r="I17" i="27"/>
  <c r="K17" i="28"/>
  <c r="M17" i="33"/>
  <c r="I27" i="35"/>
  <c r="Y5" i="2"/>
  <c r="Y9" i="2"/>
  <c r="W13" i="2"/>
  <c r="Y15" i="2"/>
  <c r="V27" i="2"/>
  <c r="J22" i="8"/>
  <c r="M22" i="8" s="1"/>
  <c r="F14" i="14" s="1"/>
  <c r="L13" i="9"/>
  <c r="L25" i="9"/>
  <c r="L27" i="9"/>
  <c r="L28" i="9"/>
  <c r="L29" i="9"/>
  <c r="L30" i="9"/>
  <c r="L31" i="9"/>
  <c r="L32" i="9"/>
  <c r="L33" i="9"/>
  <c r="L34" i="9"/>
  <c r="L35" i="9"/>
  <c r="L36" i="9"/>
  <c r="L37" i="9"/>
  <c r="L38" i="9"/>
  <c r="L39" i="9"/>
  <c r="L42" i="9"/>
  <c r="L43" i="9"/>
  <c r="L13" i="17"/>
  <c r="P85" i="17"/>
  <c r="W85" i="17" s="1"/>
  <c r="J104" i="17"/>
  <c r="J112" i="17"/>
  <c r="AB75" i="24"/>
  <c r="R13" i="17"/>
  <c r="X13" i="17" s="1"/>
  <c r="U65" i="1"/>
  <c r="AT65" i="1"/>
  <c r="G65" i="2"/>
  <c r="AB65" i="2" s="1"/>
  <c r="U65" i="2"/>
  <c r="AA65" i="4"/>
  <c r="C55" i="40"/>
  <c r="Z65" i="4"/>
  <c r="C48" i="40"/>
  <c r="Y13" i="4"/>
  <c r="C29" i="40"/>
  <c r="W26" i="4"/>
  <c r="S26" i="4"/>
  <c r="X26" i="4"/>
  <c r="Y10" i="4"/>
  <c r="Y14" i="4"/>
  <c r="Y18" i="4"/>
  <c r="Y26" i="4"/>
  <c r="W6" i="4"/>
  <c r="X25" i="4"/>
  <c r="Y6" i="4"/>
  <c r="W8" i="4"/>
  <c r="Q12" i="4"/>
  <c r="S12" i="4" s="1"/>
  <c r="W18" i="4"/>
  <c r="R24" i="4"/>
  <c r="V24" i="4"/>
  <c r="X27" i="4"/>
  <c r="Q6" i="4"/>
  <c r="S6" i="4" s="1"/>
  <c r="W12" i="4"/>
  <c r="Q25" i="4"/>
  <c r="S25" i="4" s="1"/>
  <c r="Y25" i="4"/>
  <c r="Q8" i="4"/>
  <c r="S8" i="4" s="1"/>
  <c r="Y9" i="4"/>
  <c r="Y16" i="4"/>
  <c r="Q18" i="4"/>
  <c r="S18" i="4" s="1"/>
  <c r="Y19" i="4"/>
  <c r="Y20" i="4"/>
  <c r="X20" i="4"/>
  <c r="Y21" i="4"/>
  <c r="W24" i="4"/>
  <c r="V26" i="4"/>
  <c r="Q27" i="4"/>
  <c r="S27" i="4" s="1"/>
  <c r="Y28" i="4"/>
  <c r="X28" i="4"/>
  <c r="U65" i="4"/>
  <c r="R11" i="3"/>
  <c r="R10" i="3"/>
  <c r="S12" i="3"/>
  <c r="R18" i="3"/>
  <c r="S28" i="3"/>
  <c r="T65" i="3"/>
  <c r="C39" i="13"/>
  <c r="U68" i="17"/>
  <c r="R68" i="17"/>
  <c r="X68" i="17" s="1"/>
  <c r="V68" i="17"/>
  <c r="P70" i="17"/>
  <c r="W70" i="17" s="1"/>
  <c r="L70" i="17"/>
  <c r="U70" i="17" s="1"/>
  <c r="J70" i="17"/>
  <c r="P83" i="17"/>
  <c r="W83" i="17" s="1"/>
  <c r="L83" i="17"/>
  <c r="U83" i="17" s="1"/>
  <c r="O26" i="26"/>
  <c r="M26" i="26"/>
  <c r="D28" i="11"/>
  <c r="C8" i="12"/>
  <c r="C14" i="12"/>
  <c r="N10" i="17"/>
  <c r="V10" i="17" s="1"/>
  <c r="L10" i="17"/>
  <c r="J10" i="17"/>
  <c r="L21" i="17"/>
  <c r="U21" i="17" s="1"/>
  <c r="P23" i="17"/>
  <c r="W23" i="17" s="1"/>
  <c r="N23" i="17"/>
  <c r="V23" i="17" s="1"/>
  <c r="L32" i="17"/>
  <c r="U32" i="17" s="1"/>
  <c r="N32" i="17"/>
  <c r="V32" i="17" s="1"/>
  <c r="J32" i="17"/>
  <c r="J68" i="17"/>
  <c r="L100" i="17"/>
  <c r="U100" i="17" s="1"/>
  <c r="R100" i="17"/>
  <c r="X100" i="17" s="1"/>
  <c r="N100" i="17"/>
  <c r="V100" i="17" s="1"/>
  <c r="P102" i="17"/>
  <c r="W102" i="17" s="1"/>
  <c r="L102" i="17"/>
  <c r="U102" i="17" s="1"/>
  <c r="R102" i="17"/>
  <c r="X102" i="17" s="1"/>
  <c r="J102" i="17"/>
  <c r="K65" i="2"/>
  <c r="Z65" i="3"/>
  <c r="D21" i="13"/>
  <c r="M28" i="10"/>
  <c r="G22" i="14" s="1"/>
  <c r="R21" i="1"/>
  <c r="V9" i="2"/>
  <c r="Q15" i="2"/>
  <c r="Q21" i="2"/>
  <c r="S21" i="2" s="1"/>
  <c r="V25" i="2"/>
  <c r="Q10" i="4"/>
  <c r="S10" i="4" s="1"/>
  <c r="Q16" i="4"/>
  <c r="S16" i="4" s="1"/>
  <c r="R22" i="4"/>
  <c r="X23" i="4"/>
  <c r="J16" i="7"/>
  <c r="F10" i="13" s="1"/>
  <c r="G10" i="13" s="1"/>
  <c r="M26" i="8"/>
  <c r="F17" i="14" s="1"/>
  <c r="B16" i="13"/>
  <c r="M38" i="8"/>
  <c r="F28" i="14" s="1"/>
  <c r="M41" i="8"/>
  <c r="F31" i="14" s="1"/>
  <c r="M55" i="8"/>
  <c r="F41" i="14" s="1"/>
  <c r="C9" i="9"/>
  <c r="M26" i="9"/>
  <c r="S6" i="1"/>
  <c r="S10" i="1"/>
  <c r="R17" i="1"/>
  <c r="S22" i="1"/>
  <c r="S26" i="1"/>
  <c r="Q9" i="2"/>
  <c r="S9" i="2" s="1"/>
  <c r="W9" i="2"/>
  <c r="Y12" i="2"/>
  <c r="V13" i="2"/>
  <c r="W15" i="2"/>
  <c r="Q19" i="2"/>
  <c r="V19" i="2"/>
  <c r="Q25" i="2"/>
  <c r="S25" i="2" s="1"/>
  <c r="W25" i="2"/>
  <c r="Y28" i="2"/>
  <c r="R7" i="3"/>
  <c r="S8" i="3"/>
  <c r="R15" i="3"/>
  <c r="S16" i="3"/>
  <c r="R23" i="3"/>
  <c r="S24" i="3"/>
  <c r="U65" i="3"/>
  <c r="N65" i="3"/>
  <c r="V8" i="4"/>
  <c r="Y11" i="4"/>
  <c r="Q14" i="4"/>
  <c r="S14" i="4" s="1"/>
  <c r="W14" i="4"/>
  <c r="Y17" i="4"/>
  <c r="V18" i="4"/>
  <c r="R20" i="4"/>
  <c r="V20" i="4"/>
  <c r="Q21" i="4"/>
  <c r="S21" i="4" s="1"/>
  <c r="X21" i="4"/>
  <c r="W22" i="4"/>
  <c r="Y24" i="4"/>
  <c r="X24" i="4"/>
  <c r="V27" i="4"/>
  <c r="R28" i="4"/>
  <c r="V28" i="4"/>
  <c r="T65" i="4"/>
  <c r="I16" i="7"/>
  <c r="F10" i="12" s="1"/>
  <c r="H10" i="12" s="1"/>
  <c r="I22" i="8"/>
  <c r="L22" i="8" s="1"/>
  <c r="B14" i="14" s="1"/>
  <c r="I28" i="8"/>
  <c r="B17" i="12" s="1"/>
  <c r="M30" i="8"/>
  <c r="F20" i="14" s="1"/>
  <c r="M33" i="8"/>
  <c r="F23" i="14" s="1"/>
  <c r="M47" i="8"/>
  <c r="F37" i="14" s="1"/>
  <c r="J10" i="9"/>
  <c r="M49" i="9"/>
  <c r="M36" i="10"/>
  <c r="L49" i="10"/>
  <c r="C40" i="14" s="1"/>
  <c r="D43" i="12"/>
  <c r="C47" i="14"/>
  <c r="C9" i="12"/>
  <c r="H9" i="12" s="1"/>
  <c r="D21" i="12"/>
  <c r="D25" i="12"/>
  <c r="D35" i="12"/>
  <c r="C15" i="13"/>
  <c r="B37" i="13"/>
  <c r="P7" i="17"/>
  <c r="W7" i="17" s="1"/>
  <c r="L7" i="17"/>
  <c r="U7" i="17" s="1"/>
  <c r="J7" i="17"/>
  <c r="N20" i="17"/>
  <c r="V20" i="17" s="1"/>
  <c r="N25" i="17"/>
  <c r="V25" i="17" s="1"/>
  <c r="P25" i="17"/>
  <c r="T25" i="17" s="1"/>
  <c r="L25" i="17"/>
  <c r="R70" i="17"/>
  <c r="X70" i="17" s="1"/>
  <c r="N88" i="17"/>
  <c r="V88" i="17" s="1"/>
  <c r="J88" i="17"/>
  <c r="N93" i="17"/>
  <c r="V93" i="17" s="1"/>
  <c r="P93" i="17"/>
  <c r="W93" i="17" s="1"/>
  <c r="R93" i="17"/>
  <c r="X93" i="17" s="1"/>
  <c r="L93" i="17"/>
  <c r="U93" i="17" s="1"/>
  <c r="O39" i="26"/>
  <c r="M39" i="26"/>
  <c r="V21" i="2"/>
  <c r="V10" i="4"/>
  <c r="V16" i="4"/>
  <c r="V23" i="4"/>
  <c r="M13" i="8"/>
  <c r="F8" i="14" s="1"/>
  <c r="B7" i="13"/>
  <c r="M34" i="8"/>
  <c r="F24" i="14" s="1"/>
  <c r="B23" i="13"/>
  <c r="V15" i="2"/>
  <c r="W21" i="2"/>
  <c r="AA65" i="3"/>
  <c r="W10" i="4"/>
  <c r="V14" i="4"/>
  <c r="W16" i="4"/>
  <c r="V21" i="4"/>
  <c r="V22" i="4"/>
  <c r="Q23" i="4"/>
  <c r="S23" i="4" s="1"/>
  <c r="D12" i="5"/>
  <c r="J15" i="7"/>
  <c r="F9" i="13" s="1"/>
  <c r="G9" i="13" s="1"/>
  <c r="M31" i="8"/>
  <c r="F21" i="14" s="1"/>
  <c r="M36" i="8"/>
  <c r="F26" i="14" s="1"/>
  <c r="Y16" i="2"/>
  <c r="V17" i="2"/>
  <c r="W19" i="2"/>
  <c r="V6" i="4"/>
  <c r="V12" i="4"/>
  <c r="Y15" i="4"/>
  <c r="W20" i="4"/>
  <c r="Y22" i="4"/>
  <c r="X22" i="4"/>
  <c r="V25" i="4"/>
  <c r="W28" i="4"/>
  <c r="M16" i="8"/>
  <c r="F11" i="14" s="1"/>
  <c r="M24" i="8"/>
  <c r="F16" i="14" s="1"/>
  <c r="M37" i="8"/>
  <c r="F27" i="14" s="1"/>
  <c r="M40" i="8"/>
  <c r="F30" i="14" s="1"/>
  <c r="M42" i="8"/>
  <c r="F32" i="14" s="1"/>
  <c r="M53" i="8"/>
  <c r="F40" i="14" s="1"/>
  <c r="L14" i="9"/>
  <c r="I18" i="9"/>
  <c r="C13" i="12" s="1"/>
  <c r="J24" i="9"/>
  <c r="I24" i="10"/>
  <c r="L24" i="10" s="1"/>
  <c r="C18" i="14" s="1"/>
  <c r="D29" i="11"/>
  <c r="D31" i="11"/>
  <c r="B31" i="13"/>
  <c r="P10" i="17"/>
  <c r="T10" i="17" s="1"/>
  <c r="L16" i="17"/>
  <c r="U16" i="17" s="1"/>
  <c r="N16" i="17"/>
  <c r="V16" i="17" s="1"/>
  <c r="J16" i="17"/>
  <c r="N21" i="17"/>
  <c r="J21" i="17"/>
  <c r="R21" i="17"/>
  <c r="X21" i="17" s="1"/>
  <c r="L22" i="17"/>
  <c r="U22" i="17" s="1"/>
  <c r="J22" i="17"/>
  <c r="R32" i="17"/>
  <c r="X32" i="17" s="1"/>
  <c r="N101" i="17"/>
  <c r="V101" i="17" s="1"/>
  <c r="P101" i="17"/>
  <c r="W101" i="17" s="1"/>
  <c r="R101" i="17"/>
  <c r="X101" i="17" s="1"/>
  <c r="L101" i="17"/>
  <c r="U101" i="17" s="1"/>
  <c r="N103" i="17"/>
  <c r="V103" i="17" s="1"/>
  <c r="L103" i="17"/>
  <c r="U103" i="17" s="1"/>
  <c r="S19" i="26"/>
  <c r="O19" i="26"/>
  <c r="N97" i="17"/>
  <c r="V97" i="17" s="1"/>
  <c r="P97" i="17"/>
  <c r="W97" i="17" s="1"/>
  <c r="N121" i="17"/>
  <c r="V121" i="17" s="1"/>
  <c r="R121" i="17"/>
  <c r="X121" i="17" s="1"/>
  <c r="L121" i="17"/>
  <c r="U121" i="17" s="1"/>
  <c r="B75" i="24"/>
  <c r="F75" i="24"/>
  <c r="J75" i="24"/>
  <c r="N75" i="24"/>
  <c r="R75" i="24"/>
  <c r="V75" i="24"/>
  <c r="O22" i="26"/>
  <c r="M22" i="26"/>
  <c r="M25" i="26"/>
  <c r="O25" i="26"/>
  <c r="K17" i="29"/>
  <c r="I9" i="10"/>
  <c r="L9" i="10" s="1"/>
  <c r="C6" i="14" s="1"/>
  <c r="L11" i="10"/>
  <c r="C8" i="14" s="1"/>
  <c r="D16" i="10"/>
  <c r="C29" i="43" s="1"/>
  <c r="L22" i="10"/>
  <c r="C17" i="14" s="1"/>
  <c r="L34" i="10"/>
  <c r="L36" i="10"/>
  <c r="L51" i="10"/>
  <c r="C41" i="14" s="1"/>
  <c r="D26" i="11"/>
  <c r="C32" i="11"/>
  <c r="D7" i="12"/>
  <c r="D39" i="12"/>
  <c r="N9" i="17"/>
  <c r="V9" i="17" s="1"/>
  <c r="Y9" i="17" s="1"/>
  <c r="L11" i="17"/>
  <c r="U11" i="17" s="1"/>
  <c r="P13" i="17"/>
  <c r="P17" i="17"/>
  <c r="W17" i="17" s="1"/>
  <c r="R18" i="17"/>
  <c r="L29" i="17"/>
  <c r="P33" i="17"/>
  <c r="W33" i="17" s="1"/>
  <c r="R34" i="17"/>
  <c r="R69" i="17"/>
  <c r="X69" i="17" s="1"/>
  <c r="J80" i="17"/>
  <c r="J122" i="17"/>
  <c r="AD41" i="24"/>
  <c r="AD49" i="24"/>
  <c r="O30" i="26"/>
  <c r="S30" i="26"/>
  <c r="O41" i="26"/>
  <c r="M41" i="26"/>
  <c r="R17" i="17"/>
  <c r="X17" i="17" s="1"/>
  <c r="P29" i="17"/>
  <c r="R33" i="17"/>
  <c r="X33" i="17" s="1"/>
  <c r="N73" i="17"/>
  <c r="V73" i="17" s="1"/>
  <c r="J73" i="17"/>
  <c r="R73" i="17"/>
  <c r="X73" i="17" s="1"/>
  <c r="N89" i="17"/>
  <c r="V89" i="17" s="1"/>
  <c r="L89" i="17"/>
  <c r="U89" i="17" s="1"/>
  <c r="R89" i="17"/>
  <c r="X89" i="17" s="1"/>
  <c r="N92" i="17"/>
  <c r="V92" i="17" s="1"/>
  <c r="L97" i="17"/>
  <c r="N111" i="17"/>
  <c r="V111" i="17" s="1"/>
  <c r="J121" i="17"/>
  <c r="AA14" i="24"/>
  <c r="AA66" i="24"/>
  <c r="K22" i="26"/>
  <c r="K25" i="26"/>
  <c r="O38" i="26"/>
  <c r="G17" i="29"/>
  <c r="M17" i="31"/>
  <c r="K17" i="31"/>
  <c r="I17" i="33"/>
  <c r="G17" i="34"/>
  <c r="M27" i="35"/>
  <c r="M17" i="37"/>
  <c r="M17" i="39"/>
  <c r="R81" i="17"/>
  <c r="X81" i="17" s="1"/>
  <c r="R86" i="17"/>
  <c r="T86" i="17" s="1"/>
  <c r="J97" i="17"/>
  <c r="J100" i="17"/>
  <c r="J105" i="17"/>
  <c r="R109" i="17"/>
  <c r="X109" i="17" s="1"/>
  <c r="L113" i="17"/>
  <c r="N116" i="17"/>
  <c r="V116" i="17" s="1"/>
  <c r="R117" i="17"/>
  <c r="X117" i="17" s="1"/>
  <c r="R125" i="17"/>
  <c r="X125" i="17" s="1"/>
  <c r="K27" i="18"/>
  <c r="G27" i="21"/>
  <c r="E27" i="21"/>
  <c r="I27" i="22"/>
  <c r="M27" i="22"/>
  <c r="R33" i="24"/>
  <c r="E33" i="24"/>
  <c r="I33" i="24"/>
  <c r="Q33" i="24"/>
  <c r="U33" i="24"/>
  <c r="Y33" i="24"/>
  <c r="S58" i="24"/>
  <c r="S76" i="24" s="1"/>
  <c r="E75" i="24"/>
  <c r="I75" i="24"/>
  <c r="I76" i="24" s="1"/>
  <c r="M75" i="24"/>
  <c r="M76" i="24" s="1"/>
  <c r="Y75" i="24"/>
  <c r="K14" i="26"/>
  <c r="K26" i="26"/>
  <c r="I17" i="30"/>
  <c r="G17" i="31"/>
  <c r="E17" i="32"/>
  <c r="M17" i="32"/>
  <c r="G17" i="33"/>
  <c r="I17" i="34"/>
  <c r="I17" i="36"/>
  <c r="G17" i="37"/>
  <c r="R77" i="17"/>
  <c r="X77" i="17" s="1"/>
  <c r="L81" i="17"/>
  <c r="N84" i="17"/>
  <c r="V84" i="17" s="1"/>
  <c r="R85" i="17"/>
  <c r="X85" i="17" s="1"/>
  <c r="J86" i="17"/>
  <c r="J93" i="17"/>
  <c r="J101" i="17"/>
  <c r="P105" i="17"/>
  <c r="R113" i="17"/>
  <c r="X113" i="17" s="1"/>
  <c r="L117" i="17"/>
  <c r="U117" i="17" s="1"/>
  <c r="R118" i="17"/>
  <c r="Z118" i="17" s="1"/>
  <c r="L125" i="17"/>
  <c r="U125" i="17" s="1"/>
  <c r="AB23" i="24"/>
  <c r="AB33" i="24" s="1"/>
  <c r="N33" i="24"/>
  <c r="D58" i="24"/>
  <c r="D76" i="24" s="1"/>
  <c r="L58" i="24"/>
  <c r="L76" i="24" s="1"/>
  <c r="P58" i="24"/>
  <c r="P76" i="24" s="1"/>
  <c r="T58" i="24"/>
  <c r="T76" i="24" s="1"/>
  <c r="X58" i="24"/>
  <c r="X76" i="24" s="1"/>
  <c r="AA49" i="24"/>
  <c r="F58" i="24"/>
  <c r="J58" i="24"/>
  <c r="N58" i="24"/>
  <c r="V58" i="24"/>
  <c r="V76" i="24" s="1"/>
  <c r="Z75" i="24"/>
  <c r="AD66" i="24"/>
  <c r="K8" i="26"/>
  <c r="K7" i="26" s="1"/>
  <c r="K17" i="27"/>
  <c r="M17" i="27"/>
  <c r="M17" i="28"/>
  <c r="I17" i="32"/>
  <c r="E17" i="34"/>
  <c r="M17" i="34"/>
  <c r="K27" i="35"/>
  <c r="E17" i="36"/>
  <c r="M17" i="36"/>
  <c r="G17" i="39"/>
  <c r="C55" i="49" s="1"/>
  <c r="S37" i="26"/>
  <c r="M8" i="26"/>
  <c r="M7" i="26" s="1"/>
  <c r="M14" i="26"/>
  <c r="K18" i="26"/>
  <c r="Q22" i="26"/>
  <c r="U22" i="26" s="1"/>
  <c r="S25" i="26"/>
  <c r="Q26" i="26"/>
  <c r="K27" i="26"/>
  <c r="M30" i="26"/>
  <c r="K37" i="26"/>
  <c r="Q41" i="26"/>
  <c r="U41" i="26" s="1"/>
  <c r="O42" i="26"/>
  <c r="M43" i="26"/>
  <c r="T43" i="26" s="1"/>
  <c r="O44" i="26"/>
  <c r="T44" i="26" s="1"/>
  <c r="S18" i="26"/>
  <c r="S8" i="26"/>
  <c r="Q14" i="26"/>
  <c r="M15" i="26"/>
  <c r="T15" i="26" s="1"/>
  <c r="M16" i="26"/>
  <c r="O17" i="26"/>
  <c r="M18" i="26"/>
  <c r="T18" i="26" s="1"/>
  <c r="S26" i="26"/>
  <c r="M27" i="26"/>
  <c r="Q30" i="26"/>
  <c r="O36" i="26"/>
  <c r="M37" i="26"/>
  <c r="T37" i="26" s="1"/>
  <c r="S44" i="26"/>
  <c r="S14" i="26"/>
  <c r="Q18" i="26"/>
  <c r="S27" i="26"/>
  <c r="U27" i="26" s="1"/>
  <c r="Q37" i="26"/>
  <c r="N65" i="1"/>
  <c r="V65" i="1" s="1"/>
  <c r="Q65" i="1"/>
  <c r="C13" i="5" s="1"/>
  <c r="V10" i="2"/>
  <c r="Q10" i="2"/>
  <c r="W14" i="2"/>
  <c r="V26" i="2"/>
  <c r="Q26" i="2"/>
  <c r="S17" i="3"/>
  <c r="R17" i="3"/>
  <c r="B22" i="12"/>
  <c r="L33" i="8"/>
  <c r="B23" i="14" s="1"/>
  <c r="D37" i="13"/>
  <c r="M47" i="10"/>
  <c r="G39" i="14" s="1"/>
  <c r="D23" i="12"/>
  <c r="D31" i="12"/>
  <c r="W12" i="17"/>
  <c r="W15" i="17"/>
  <c r="P26" i="17"/>
  <c r="J26" i="17"/>
  <c r="N26" i="17"/>
  <c r="V26" i="17" s="1"/>
  <c r="L26" i="17"/>
  <c r="P30" i="17"/>
  <c r="L30" i="17"/>
  <c r="N30" i="17"/>
  <c r="V30" i="17" s="1"/>
  <c r="J30" i="17"/>
  <c r="U123" i="17"/>
  <c r="S9" i="3"/>
  <c r="R9" i="3"/>
  <c r="K65" i="4"/>
  <c r="Y5" i="4"/>
  <c r="L41" i="8"/>
  <c r="B31" i="14" s="1"/>
  <c r="L27" i="10"/>
  <c r="D20" i="12"/>
  <c r="S27" i="1"/>
  <c r="R27" i="1"/>
  <c r="V5" i="4"/>
  <c r="Q5" i="4"/>
  <c r="V9" i="4"/>
  <c r="Q9" i="4"/>
  <c r="V17" i="4"/>
  <c r="Q17" i="4"/>
  <c r="L53" i="8"/>
  <c r="B40" i="14" s="1"/>
  <c r="D16" i="9"/>
  <c r="L12" i="10"/>
  <c r="C9" i="14" s="1"/>
  <c r="D8" i="12"/>
  <c r="I8" i="12" s="1"/>
  <c r="D20" i="13"/>
  <c r="M27" i="10"/>
  <c r="D28" i="13"/>
  <c r="M35" i="10"/>
  <c r="M26" i="10"/>
  <c r="G20" i="14" s="1"/>
  <c r="D43" i="13"/>
  <c r="X7" i="17"/>
  <c r="S35" i="26"/>
  <c r="K35" i="26"/>
  <c r="O35" i="26"/>
  <c r="Q35" i="26"/>
  <c r="M35" i="26"/>
  <c r="V6" i="2"/>
  <c r="Q6" i="2"/>
  <c r="W6" i="2"/>
  <c r="V18" i="2"/>
  <c r="Q18" i="2"/>
  <c r="V22" i="2"/>
  <c r="Q22" i="2"/>
  <c r="W26" i="2"/>
  <c r="B7" i="12"/>
  <c r="L13" i="8"/>
  <c r="B8" i="14" s="1"/>
  <c r="B27" i="12"/>
  <c r="L38" i="8"/>
  <c r="B28" i="14" s="1"/>
  <c r="L49" i="9"/>
  <c r="S11" i="1"/>
  <c r="R11" i="1"/>
  <c r="R12" i="1"/>
  <c r="R28" i="1"/>
  <c r="X22" i="2"/>
  <c r="X26" i="2"/>
  <c r="W5" i="4"/>
  <c r="W13" i="4"/>
  <c r="W17" i="4"/>
  <c r="C16" i="13"/>
  <c r="M22" i="9"/>
  <c r="C37" i="12"/>
  <c r="L47" i="9"/>
  <c r="V20" i="2"/>
  <c r="Q20" i="2"/>
  <c r="W20" i="2"/>
  <c r="V24" i="2"/>
  <c r="Q24" i="2"/>
  <c r="S5" i="3"/>
  <c r="R5" i="3"/>
  <c r="R14" i="3"/>
  <c r="S21" i="3"/>
  <c r="R21" i="3"/>
  <c r="H65" i="3"/>
  <c r="X5" i="4"/>
  <c r="B8" i="12"/>
  <c r="G8" i="12" s="1"/>
  <c r="L14" i="8"/>
  <c r="B9" i="14" s="1"/>
  <c r="M23" i="8"/>
  <c r="F15" i="14" s="1"/>
  <c r="B23" i="12"/>
  <c r="L34" i="8"/>
  <c r="B24" i="14" s="1"/>
  <c r="E16" i="9"/>
  <c r="J16" i="9" s="1"/>
  <c r="M42" i="10"/>
  <c r="C13" i="13"/>
  <c r="G47" i="14"/>
  <c r="H6" i="17"/>
  <c r="P14" i="17"/>
  <c r="L14" i="17"/>
  <c r="N14" i="17"/>
  <c r="V14" i="17" s="1"/>
  <c r="J14" i="17"/>
  <c r="W27" i="17"/>
  <c r="R30" i="17"/>
  <c r="X30" i="17" s="1"/>
  <c r="Z58" i="24"/>
  <c r="W10" i="2"/>
  <c r="V14" i="2"/>
  <c r="Q14" i="2"/>
  <c r="W18" i="2"/>
  <c r="W22" i="2"/>
  <c r="S25" i="3"/>
  <c r="R25" i="3"/>
  <c r="D9" i="13"/>
  <c r="M13" i="10"/>
  <c r="G10" i="14" s="1"/>
  <c r="L19" i="10"/>
  <c r="C15" i="14" s="1"/>
  <c r="D14" i="12"/>
  <c r="L35" i="10"/>
  <c r="D28" i="12"/>
  <c r="S19" i="1"/>
  <c r="R19" i="1"/>
  <c r="R20" i="1"/>
  <c r="X10" i="2"/>
  <c r="W9" i="4"/>
  <c r="V13" i="4"/>
  <c r="Q13" i="4"/>
  <c r="D20" i="5"/>
  <c r="P65" i="4"/>
  <c r="D14" i="13"/>
  <c r="M19" i="10"/>
  <c r="G15" i="14" s="1"/>
  <c r="D11" i="11"/>
  <c r="D9" i="11"/>
  <c r="D10" i="11"/>
  <c r="D13" i="11"/>
  <c r="V8" i="2"/>
  <c r="Q8" i="2"/>
  <c r="V12" i="2"/>
  <c r="Q12" i="2"/>
  <c r="W12" i="2"/>
  <c r="R13" i="2"/>
  <c r="V16" i="2"/>
  <c r="Q16" i="2"/>
  <c r="W16" i="2"/>
  <c r="W24" i="2"/>
  <c r="V28" i="2"/>
  <c r="Q28" i="2"/>
  <c r="R6" i="3"/>
  <c r="S13" i="3"/>
  <c r="R13" i="3"/>
  <c r="R22" i="3"/>
  <c r="X9" i="4"/>
  <c r="X17" i="4"/>
  <c r="C10" i="5"/>
  <c r="I13" i="7"/>
  <c r="F7" i="12" s="1"/>
  <c r="H7" i="12" s="1"/>
  <c r="J12" i="8"/>
  <c r="F11" i="8"/>
  <c r="M15" i="8"/>
  <c r="F10" i="14" s="1"/>
  <c r="B16" i="12"/>
  <c r="L26" i="8"/>
  <c r="B17" i="14" s="1"/>
  <c r="M35" i="8"/>
  <c r="F25" i="14" s="1"/>
  <c r="B26" i="12"/>
  <c r="L37" i="8"/>
  <c r="B27" i="14" s="1"/>
  <c r="B31" i="12"/>
  <c r="L42" i="8"/>
  <c r="B32" i="14" s="1"/>
  <c r="M43" i="8"/>
  <c r="F33" i="14" s="1"/>
  <c r="B36" i="12"/>
  <c r="L47" i="8"/>
  <c r="B37" i="14" s="1"/>
  <c r="D13" i="13"/>
  <c r="L25" i="10"/>
  <c r="C19" i="14" s="1"/>
  <c r="L31" i="10"/>
  <c r="C25" i="14" s="1"/>
  <c r="D24" i="12"/>
  <c r="M32" i="10"/>
  <c r="G26" i="14" s="1"/>
  <c r="L39" i="10"/>
  <c r="D32" i="12"/>
  <c r="D27" i="12"/>
  <c r="B27" i="13"/>
  <c r="R26" i="17"/>
  <c r="X26" i="17" s="1"/>
  <c r="W28" i="17"/>
  <c r="W31" i="17"/>
  <c r="P74" i="17"/>
  <c r="R74" i="17"/>
  <c r="X74" i="17" s="1"/>
  <c r="L74" i="17"/>
  <c r="H67" i="17"/>
  <c r="J74" i="17"/>
  <c r="P90" i="17"/>
  <c r="R90" i="17"/>
  <c r="X90" i="17" s="1"/>
  <c r="L90" i="17"/>
  <c r="J90" i="17"/>
  <c r="P106" i="17"/>
  <c r="R106" i="17"/>
  <c r="X106" i="17" s="1"/>
  <c r="L106" i="17"/>
  <c r="J106" i="17"/>
  <c r="V119" i="17"/>
  <c r="AA23" i="24"/>
  <c r="AA33" i="24" s="1"/>
  <c r="E17" i="28"/>
  <c r="H65" i="1"/>
  <c r="S7" i="1"/>
  <c r="R7" i="1"/>
  <c r="R8" i="1"/>
  <c r="S15" i="1"/>
  <c r="R15" i="1"/>
  <c r="R16" i="1"/>
  <c r="S23" i="1"/>
  <c r="R23" i="1"/>
  <c r="R24" i="1"/>
  <c r="O65" i="1"/>
  <c r="P65" i="1" s="1"/>
  <c r="C9" i="5" s="1"/>
  <c r="Y6" i="2"/>
  <c r="X8" i="2"/>
  <c r="Y10" i="2"/>
  <c r="X12" i="2"/>
  <c r="Y14" i="2"/>
  <c r="X16" i="2"/>
  <c r="Y18" i="2"/>
  <c r="X20" i="2"/>
  <c r="Y22" i="2"/>
  <c r="X24" i="2"/>
  <c r="Y26" i="2"/>
  <c r="X28" i="2"/>
  <c r="D7" i="5"/>
  <c r="O65" i="3"/>
  <c r="G65" i="4"/>
  <c r="AB65" i="4" s="1"/>
  <c r="C40" i="40" s="1"/>
  <c r="V7" i="4"/>
  <c r="Q7" i="4"/>
  <c r="W7" i="4"/>
  <c r="V11" i="4"/>
  <c r="Q11" i="4"/>
  <c r="W11" i="4"/>
  <c r="V15" i="4"/>
  <c r="Q15" i="4"/>
  <c r="W15" i="4"/>
  <c r="V19" i="4"/>
  <c r="Q19" i="4"/>
  <c r="W19" i="4"/>
  <c r="D12" i="7"/>
  <c r="D11" i="7" s="1"/>
  <c r="D9" i="7" s="1"/>
  <c r="I11" i="8"/>
  <c r="B8" i="13"/>
  <c r="M14" i="8"/>
  <c r="F9" i="14" s="1"/>
  <c r="D20" i="8"/>
  <c r="B39" i="12"/>
  <c r="L55" i="8"/>
  <c r="B41" i="14" s="1"/>
  <c r="F53" i="9"/>
  <c r="F57" i="9" s="1"/>
  <c r="F64" i="9" s="1"/>
  <c r="C14" i="13"/>
  <c r="M19" i="9"/>
  <c r="C39" i="12"/>
  <c r="L51" i="9"/>
  <c r="D5" i="13"/>
  <c r="M9" i="10"/>
  <c r="G6" i="14" s="1"/>
  <c r="M14" i="10"/>
  <c r="G11" i="14" s="1"/>
  <c r="C16" i="10"/>
  <c r="I18" i="10"/>
  <c r="M22" i="10"/>
  <c r="G17" i="14" s="1"/>
  <c r="D17" i="13"/>
  <c r="M29" i="10"/>
  <c r="G23" i="14" s="1"/>
  <c r="D24" i="13"/>
  <c r="M31" i="10"/>
  <c r="G25" i="14" s="1"/>
  <c r="M37" i="10"/>
  <c r="D32" i="13"/>
  <c r="M39" i="10"/>
  <c r="B39" i="13"/>
  <c r="W21" i="17"/>
  <c r="U99" i="17"/>
  <c r="E27" i="22"/>
  <c r="Y76" i="24"/>
  <c r="K58" i="24"/>
  <c r="K76" i="24" s="1"/>
  <c r="O58" i="24"/>
  <c r="O76" i="24" s="1"/>
  <c r="K17" i="25"/>
  <c r="S28" i="26"/>
  <c r="K28" i="26"/>
  <c r="M28" i="26"/>
  <c r="O28" i="26"/>
  <c r="Q28" i="26"/>
  <c r="L12" i="17"/>
  <c r="N12" i="17"/>
  <c r="V12" i="17" s="1"/>
  <c r="W24" i="17"/>
  <c r="L28" i="17"/>
  <c r="N28" i="17"/>
  <c r="V28" i="17" s="1"/>
  <c r="P78" i="17"/>
  <c r="J78" i="17"/>
  <c r="P82" i="17"/>
  <c r="L82" i="17"/>
  <c r="R12" i="17"/>
  <c r="X12" i="17" s="1"/>
  <c r="R15" i="17"/>
  <c r="X15" i="17" s="1"/>
  <c r="J15" i="17"/>
  <c r="N15" i="17"/>
  <c r="V15" i="17" s="1"/>
  <c r="R23" i="17"/>
  <c r="X23" i="17" s="1"/>
  <c r="J23" i="17"/>
  <c r="R27" i="17"/>
  <c r="X27" i="17" s="1"/>
  <c r="J27" i="17"/>
  <c r="L27" i="17"/>
  <c r="R28" i="17"/>
  <c r="X28" i="17" s="1"/>
  <c r="R31" i="17"/>
  <c r="X31" i="17" s="1"/>
  <c r="J31" i="17"/>
  <c r="N31" i="17"/>
  <c r="V31" i="17" s="1"/>
  <c r="W73" i="17"/>
  <c r="R78" i="17"/>
  <c r="X78" i="17" s="1"/>
  <c r="W80" i="17"/>
  <c r="R82" i="17"/>
  <c r="X82" i="17" s="1"/>
  <c r="W89" i="17"/>
  <c r="P94" i="17"/>
  <c r="J94" i="17"/>
  <c r="R94" i="17"/>
  <c r="X94" i="17" s="1"/>
  <c r="W96" i="17"/>
  <c r="P98" i="17"/>
  <c r="L98" i="17"/>
  <c r="R98" i="17"/>
  <c r="X98" i="17" s="1"/>
  <c r="P110" i="17"/>
  <c r="J110" i="17"/>
  <c r="R110" i="17"/>
  <c r="X110" i="17" s="1"/>
  <c r="W112" i="17"/>
  <c r="P114" i="17"/>
  <c r="L114" i="17"/>
  <c r="R114" i="17"/>
  <c r="X114" i="17" s="1"/>
  <c r="W121" i="17"/>
  <c r="P126" i="17"/>
  <c r="J126" i="17"/>
  <c r="L126" i="17"/>
  <c r="I27" i="18"/>
  <c r="X33" i="24"/>
  <c r="C58" i="24"/>
  <c r="C76" i="24" s="1"/>
  <c r="G58" i="24"/>
  <c r="G76" i="24" s="1"/>
  <c r="W58" i="24"/>
  <c r="W76" i="24" s="1"/>
  <c r="I17" i="25"/>
  <c r="S24" i="26"/>
  <c r="U24" i="26" s="1"/>
  <c r="K24" i="26"/>
  <c r="M24" i="26"/>
  <c r="K17" i="39"/>
  <c r="I12" i="8"/>
  <c r="B10" i="12"/>
  <c r="L16" i="8"/>
  <c r="B11" i="14" s="1"/>
  <c r="B15" i="12"/>
  <c r="L24" i="8"/>
  <c r="B16" i="14" s="1"/>
  <c r="B21" i="12"/>
  <c r="L32" i="8"/>
  <c r="B22" i="14" s="1"/>
  <c r="B25" i="12"/>
  <c r="L36" i="8"/>
  <c r="B26" i="14" s="1"/>
  <c r="B29" i="12"/>
  <c r="L40" i="8"/>
  <c r="B30" i="14" s="1"/>
  <c r="B35" i="12"/>
  <c r="L46" i="8"/>
  <c r="B36" i="14" s="1"/>
  <c r="D39" i="13"/>
  <c r="M51" i="10"/>
  <c r="G41" i="14" s="1"/>
  <c r="D8" i="11"/>
  <c r="D5" i="11"/>
  <c r="D6" i="11"/>
  <c r="D22" i="12"/>
  <c r="D26" i="12"/>
  <c r="D30" i="12"/>
  <c r="D36" i="12"/>
  <c r="B22" i="13"/>
  <c r="B26" i="13"/>
  <c r="B30" i="13"/>
  <c r="B36" i="13"/>
  <c r="P9" i="17"/>
  <c r="N11" i="17"/>
  <c r="L20" i="17"/>
  <c r="R20" i="17"/>
  <c r="X20" i="17" s="1"/>
  <c r="P20" i="17"/>
  <c r="L24" i="17"/>
  <c r="J24" i="17"/>
  <c r="R24" i="17"/>
  <c r="X24" i="17" s="1"/>
  <c r="R75" i="17"/>
  <c r="X75" i="17" s="1"/>
  <c r="J75" i="17"/>
  <c r="P75" i="17"/>
  <c r="W76" i="17"/>
  <c r="R79" i="17"/>
  <c r="X79" i="17" s="1"/>
  <c r="J79" i="17"/>
  <c r="L79" i="17"/>
  <c r="L80" i="17"/>
  <c r="N80" i="17"/>
  <c r="V80" i="17" s="1"/>
  <c r="R80" i="17"/>
  <c r="X80" i="17" s="1"/>
  <c r="R83" i="17"/>
  <c r="X83" i="17" s="1"/>
  <c r="J83" i="17"/>
  <c r="N83" i="17"/>
  <c r="V83" i="17" s="1"/>
  <c r="R91" i="17"/>
  <c r="X91" i="17" s="1"/>
  <c r="J91" i="17"/>
  <c r="P91" i="17"/>
  <c r="W92" i="17"/>
  <c r="R95" i="17"/>
  <c r="X95" i="17" s="1"/>
  <c r="J95" i="17"/>
  <c r="L95" i="17"/>
  <c r="L96" i="17"/>
  <c r="N96" i="17"/>
  <c r="V96" i="17" s="1"/>
  <c r="R96" i="17"/>
  <c r="X96" i="17" s="1"/>
  <c r="R99" i="17"/>
  <c r="X99" i="17" s="1"/>
  <c r="J99" i="17"/>
  <c r="N99" i="17"/>
  <c r="V99" i="17" s="1"/>
  <c r="R107" i="17"/>
  <c r="X107" i="17" s="1"/>
  <c r="J107" i="17"/>
  <c r="P107" i="17"/>
  <c r="W108" i="17"/>
  <c r="R111" i="17"/>
  <c r="X111" i="17" s="1"/>
  <c r="J111" i="17"/>
  <c r="L111" i="17"/>
  <c r="L112" i="17"/>
  <c r="N112" i="17"/>
  <c r="V112" i="17" s="1"/>
  <c r="R112" i="17"/>
  <c r="X112" i="17" s="1"/>
  <c r="R115" i="17"/>
  <c r="X115" i="17" s="1"/>
  <c r="J115" i="17"/>
  <c r="N115" i="17"/>
  <c r="V115" i="17" s="1"/>
  <c r="P122" i="17"/>
  <c r="R122" i="17"/>
  <c r="X122" i="17" s="1"/>
  <c r="L122" i="17"/>
  <c r="R123" i="17"/>
  <c r="X123" i="17" s="1"/>
  <c r="J123" i="17"/>
  <c r="P123" i="17"/>
  <c r="K27" i="21"/>
  <c r="M27" i="21"/>
  <c r="K27" i="22"/>
  <c r="S33" i="24"/>
  <c r="G17" i="25"/>
  <c r="Q23" i="26"/>
  <c r="U23" i="26" s="1"/>
  <c r="M23" i="26"/>
  <c r="K23" i="26"/>
  <c r="O23" i="26"/>
  <c r="Q42" i="26"/>
  <c r="U42" i="26" s="1"/>
  <c r="M42" i="26"/>
  <c r="K42" i="26"/>
  <c r="S43" i="26"/>
  <c r="K43" i="26"/>
  <c r="Q43" i="26"/>
  <c r="E17" i="27"/>
  <c r="K17" i="33"/>
  <c r="E27" i="35"/>
  <c r="E17" i="37"/>
  <c r="E17" i="39"/>
  <c r="B9" i="12"/>
  <c r="L15" i="8"/>
  <c r="B10" i="14" s="1"/>
  <c r="B14" i="12"/>
  <c r="L23" i="8"/>
  <c r="B15" i="14" s="1"/>
  <c r="B20" i="12"/>
  <c r="L31" i="8"/>
  <c r="B21" i="14" s="1"/>
  <c r="B24" i="12"/>
  <c r="L35" i="8"/>
  <c r="B25" i="14" s="1"/>
  <c r="B28" i="12"/>
  <c r="L39" i="8"/>
  <c r="B29" i="14" s="1"/>
  <c r="B32" i="12"/>
  <c r="L43" i="8"/>
  <c r="B33" i="14" s="1"/>
  <c r="I9" i="9"/>
  <c r="I24" i="9"/>
  <c r="M12" i="10"/>
  <c r="G9" i="14" s="1"/>
  <c r="M30" i="10"/>
  <c r="M34" i="10"/>
  <c r="M38" i="10"/>
  <c r="G32" i="14" s="1"/>
  <c r="M49" i="10"/>
  <c r="G40" i="14" s="1"/>
  <c r="C14" i="11"/>
  <c r="D25" i="11"/>
  <c r="D10" i="12"/>
  <c r="D15" i="12"/>
  <c r="F47" i="14"/>
  <c r="N7" i="17"/>
  <c r="R8" i="17"/>
  <c r="X8" i="17" s="1"/>
  <c r="J8" i="17"/>
  <c r="P8" i="17"/>
  <c r="R9" i="17"/>
  <c r="X9" i="17" s="1"/>
  <c r="R11" i="17"/>
  <c r="J12" i="17"/>
  <c r="L15" i="17"/>
  <c r="P22" i="17"/>
  <c r="R22" i="17"/>
  <c r="X22" i="17" s="1"/>
  <c r="N22" i="17"/>
  <c r="L23" i="17"/>
  <c r="N27" i="17"/>
  <c r="V27" i="17" s="1"/>
  <c r="J28" i="17"/>
  <c r="L31" i="17"/>
  <c r="L72" i="17"/>
  <c r="R72" i="17"/>
  <c r="X72" i="17" s="1"/>
  <c r="P72" i="17"/>
  <c r="L76" i="17"/>
  <c r="J76" i="17"/>
  <c r="R76" i="17"/>
  <c r="X76" i="17" s="1"/>
  <c r="L78" i="17"/>
  <c r="J82" i="17"/>
  <c r="L88" i="17"/>
  <c r="R88" i="17"/>
  <c r="X88" i="17" s="1"/>
  <c r="P88" i="17"/>
  <c r="L92" i="17"/>
  <c r="J92" i="17"/>
  <c r="R92" i="17"/>
  <c r="X92" i="17" s="1"/>
  <c r="L94" i="17"/>
  <c r="J98" i="17"/>
  <c r="L104" i="17"/>
  <c r="R104" i="17"/>
  <c r="X104" i="17" s="1"/>
  <c r="P104" i="17"/>
  <c r="L108" i="17"/>
  <c r="J108" i="17"/>
  <c r="R108" i="17"/>
  <c r="X108" i="17" s="1"/>
  <c r="L110" i="17"/>
  <c r="J114" i="17"/>
  <c r="N126" i="17"/>
  <c r="V126" i="17" s="1"/>
  <c r="E27" i="18"/>
  <c r="M27" i="18"/>
  <c r="G27" i="22"/>
  <c r="AD14" i="24"/>
  <c r="C33" i="24"/>
  <c r="H33" i="24"/>
  <c r="AB58" i="24"/>
  <c r="Q75" i="24"/>
  <c r="Q76" i="24" s="1"/>
  <c r="U75" i="24"/>
  <c r="U76" i="24" s="1"/>
  <c r="E17" i="25"/>
  <c r="M17" i="25"/>
  <c r="Q19" i="26"/>
  <c r="K19" i="26"/>
  <c r="M19" i="26"/>
  <c r="M21" i="26"/>
  <c r="O21" i="26"/>
  <c r="S21" i="26"/>
  <c r="U21" i="26" s="1"/>
  <c r="O24" i="26"/>
  <c r="M29" i="26"/>
  <c r="S29" i="26"/>
  <c r="U29" i="26" s="1"/>
  <c r="K29" i="26"/>
  <c r="M36" i="26"/>
  <c r="K36" i="26"/>
  <c r="Q36" i="26"/>
  <c r="U36" i="26" s="1"/>
  <c r="G17" i="28"/>
  <c r="P16" i="17"/>
  <c r="N18" i="17"/>
  <c r="R19" i="17"/>
  <c r="X19" i="17" s="1"/>
  <c r="J19" i="17"/>
  <c r="P19" i="17"/>
  <c r="P32" i="17"/>
  <c r="N34" i="17"/>
  <c r="R35" i="17"/>
  <c r="X35" i="17" s="1"/>
  <c r="J35" i="17"/>
  <c r="P35" i="17"/>
  <c r="P68" i="17"/>
  <c r="N70" i="17"/>
  <c r="R71" i="17"/>
  <c r="X71" i="17" s="1"/>
  <c r="J71" i="17"/>
  <c r="P71" i="17"/>
  <c r="P84" i="17"/>
  <c r="N86" i="17"/>
  <c r="R87" i="17"/>
  <c r="X87" i="17" s="1"/>
  <c r="J87" i="17"/>
  <c r="P87" i="17"/>
  <c r="P100" i="17"/>
  <c r="N102" i="17"/>
  <c r="R103" i="17"/>
  <c r="X103" i="17" s="1"/>
  <c r="J103" i="17"/>
  <c r="P103" i="17"/>
  <c r="P116" i="17"/>
  <c r="N118" i="17"/>
  <c r="L120" i="17"/>
  <c r="R120" i="17"/>
  <c r="X120" i="17" s="1"/>
  <c r="P120" i="17"/>
  <c r="L124" i="17"/>
  <c r="J124" i="17"/>
  <c r="R124" i="17"/>
  <c r="X124" i="17" s="1"/>
  <c r="W125" i="17"/>
  <c r="G27" i="18"/>
  <c r="I27" i="21"/>
  <c r="B58" i="24"/>
  <c r="B76" i="24" s="1"/>
  <c r="R58" i="24"/>
  <c r="R76" i="24" s="1"/>
  <c r="Q15" i="26"/>
  <c r="S15" i="26"/>
  <c r="K15" i="26"/>
  <c r="S16" i="26"/>
  <c r="U16" i="26" s="1"/>
  <c r="K16" i="26"/>
  <c r="O16" i="26"/>
  <c r="M17" i="26"/>
  <c r="K17" i="26"/>
  <c r="S17" i="26"/>
  <c r="U17" i="26" s="1"/>
  <c r="Q38" i="26"/>
  <c r="U38" i="26" s="1"/>
  <c r="K38" i="26"/>
  <c r="M38" i="26"/>
  <c r="M40" i="26"/>
  <c r="O40" i="26"/>
  <c r="S40" i="26"/>
  <c r="U40" i="26" s="1"/>
  <c r="G17" i="27"/>
  <c r="I17" i="29"/>
  <c r="R119" i="17"/>
  <c r="X119" i="17" s="1"/>
  <c r="J119" i="17"/>
  <c r="P119" i="17"/>
  <c r="AD22" i="24"/>
  <c r="AD57" i="24"/>
  <c r="AA74" i="24"/>
  <c r="E17" i="29"/>
  <c r="E17" i="31"/>
  <c r="G17" i="32"/>
  <c r="E17" i="33"/>
  <c r="G27" i="35"/>
  <c r="O8" i="26"/>
  <c r="O7" i="26" s="1"/>
  <c r="S20" i="26"/>
  <c r="K20" i="26"/>
  <c r="Q20" i="26"/>
  <c r="Q25" i="26"/>
  <c r="O27" i="26"/>
  <c r="S39" i="26"/>
  <c r="K39" i="26"/>
  <c r="Q39" i="26"/>
  <c r="Q44" i="26"/>
  <c r="I17" i="28"/>
  <c r="M17" i="29"/>
  <c r="G17" i="30"/>
  <c r="I17" i="31"/>
  <c r="K17" i="36"/>
  <c r="E17" i="30"/>
  <c r="M17" i="30"/>
  <c r="K17" i="32"/>
  <c r="K17" i="34"/>
  <c r="K17" i="37"/>
  <c r="C46" i="49" l="1"/>
  <c r="B22" i="93"/>
  <c r="E46" i="49"/>
  <c r="D22" i="93"/>
  <c r="F46" i="49"/>
  <c r="E22" i="93"/>
  <c r="D46" i="49"/>
  <c r="C22" i="93"/>
  <c r="C43" i="49"/>
  <c r="B19" i="93"/>
  <c r="F43" i="49"/>
  <c r="E19" i="93"/>
  <c r="I19" i="93" s="1"/>
  <c r="E43" i="49"/>
  <c r="D19" i="93"/>
  <c r="D43" i="49"/>
  <c r="C19" i="93"/>
  <c r="F41" i="49"/>
  <c r="E18" i="93"/>
  <c r="C41" i="49"/>
  <c r="B18" i="93"/>
  <c r="E41" i="49"/>
  <c r="D18" i="93"/>
  <c r="I18" i="93" s="1"/>
  <c r="D41" i="49"/>
  <c r="I41" i="49" s="1"/>
  <c r="E30" i="12" s="1"/>
  <c r="C18" i="93"/>
  <c r="D40" i="49"/>
  <c r="C17" i="93"/>
  <c r="C40" i="49"/>
  <c r="B17" i="93"/>
  <c r="H17" i="93" s="1"/>
  <c r="E40" i="49"/>
  <c r="D17" i="93"/>
  <c r="F40" i="49"/>
  <c r="E17" i="93"/>
  <c r="D39" i="49"/>
  <c r="C16" i="93"/>
  <c r="E39" i="49"/>
  <c r="D16" i="93"/>
  <c r="F39" i="49"/>
  <c r="J39" i="49" s="1"/>
  <c r="E28" i="13" s="1"/>
  <c r="E16" i="93"/>
  <c r="C39" i="49"/>
  <c r="I39" i="49" s="1"/>
  <c r="E28" i="12" s="1"/>
  <c r="B16" i="93"/>
  <c r="D38" i="49"/>
  <c r="C15" i="93"/>
  <c r="F38" i="49"/>
  <c r="E15" i="93"/>
  <c r="C38" i="49"/>
  <c r="I38" i="49" s="1"/>
  <c r="E27" i="12" s="1"/>
  <c r="B15" i="93"/>
  <c r="H15" i="93" s="1"/>
  <c r="E38" i="49"/>
  <c r="J38" i="49" s="1"/>
  <c r="E27" i="13" s="1"/>
  <c r="D15" i="93"/>
  <c r="I15" i="93" s="1"/>
  <c r="E37" i="49"/>
  <c r="D14" i="93"/>
  <c r="D37" i="49"/>
  <c r="C14" i="93"/>
  <c r="F37" i="49"/>
  <c r="J37" i="49" s="1"/>
  <c r="E26" i="13" s="1"/>
  <c r="E14" i="93"/>
  <c r="C37" i="49"/>
  <c r="B14" i="93"/>
  <c r="F34" i="49"/>
  <c r="E13" i="93"/>
  <c r="D34" i="49"/>
  <c r="C13" i="93"/>
  <c r="E34" i="49"/>
  <c r="J34" i="49" s="1"/>
  <c r="E23" i="13" s="1"/>
  <c r="D13" i="93"/>
  <c r="C34" i="49"/>
  <c r="I34" i="49" s="1"/>
  <c r="E23" i="12" s="1"/>
  <c r="B13" i="93"/>
  <c r="F31" i="49"/>
  <c r="E12" i="93"/>
  <c r="D31" i="49"/>
  <c r="C12" i="93"/>
  <c r="E31" i="49"/>
  <c r="J31" i="49" s="1"/>
  <c r="E20" i="13" s="1"/>
  <c r="D12" i="93"/>
  <c r="I12" i="93" s="1"/>
  <c r="C31" i="49"/>
  <c r="I31" i="49" s="1"/>
  <c r="E20" i="12" s="1"/>
  <c r="B12" i="93"/>
  <c r="J30" i="7"/>
  <c r="F19" i="13" s="1"/>
  <c r="I19" i="13" s="1"/>
  <c r="H19" i="13"/>
  <c r="Y70" i="17"/>
  <c r="X86" i="17"/>
  <c r="U91" i="17"/>
  <c r="S105" i="17"/>
  <c r="S71" i="17"/>
  <c r="Y91" i="17"/>
  <c r="Z89" i="17"/>
  <c r="T89" i="17"/>
  <c r="S107" i="17"/>
  <c r="Y100" i="17"/>
  <c r="S87" i="17"/>
  <c r="Y87" i="17"/>
  <c r="H8" i="12"/>
  <c r="G8" i="13"/>
  <c r="G9" i="12"/>
  <c r="I9" i="13"/>
  <c r="G7" i="13"/>
  <c r="I9" i="12"/>
  <c r="I10" i="12"/>
  <c r="I8" i="13"/>
  <c r="I7" i="12"/>
  <c r="H7" i="13"/>
  <c r="H10" i="13"/>
  <c r="H9" i="13"/>
  <c r="G10" i="12"/>
  <c r="G7" i="12"/>
  <c r="I10" i="13"/>
  <c r="I5" i="11"/>
  <c r="N6" i="11"/>
  <c r="N5" i="11"/>
  <c r="M28" i="8"/>
  <c r="F18" i="14" s="1"/>
  <c r="J47" i="49"/>
  <c r="E36" i="13" s="1"/>
  <c r="H20" i="93"/>
  <c r="J53" i="49"/>
  <c r="E40" i="13" s="1"/>
  <c r="D53" i="49"/>
  <c r="R27" i="2"/>
  <c r="R25" i="2"/>
  <c r="R21" i="2"/>
  <c r="R23" i="2"/>
  <c r="R11" i="2"/>
  <c r="R17" i="2"/>
  <c r="U25" i="26"/>
  <c r="T19" i="26"/>
  <c r="I46" i="49"/>
  <c r="E35" i="12" s="1"/>
  <c r="C31" i="14"/>
  <c r="D31" i="43"/>
  <c r="T29" i="26"/>
  <c r="I45" i="26"/>
  <c r="U44" i="26"/>
  <c r="R7" i="2"/>
  <c r="F53" i="7"/>
  <c r="F55" i="49"/>
  <c r="E53" i="7"/>
  <c r="E55" i="49"/>
  <c r="D53" i="7"/>
  <c r="D55" i="49"/>
  <c r="I55" i="49" s="1"/>
  <c r="E39" i="12" s="1"/>
  <c r="F51" i="7"/>
  <c r="F51" i="49"/>
  <c r="C51" i="7"/>
  <c r="C51" i="49"/>
  <c r="D51" i="7"/>
  <c r="D51" i="49"/>
  <c r="E51" i="7"/>
  <c r="E51" i="49"/>
  <c r="I47" i="49"/>
  <c r="E36" i="12" s="1"/>
  <c r="J46" i="49"/>
  <c r="E35" i="13" s="1"/>
  <c r="I43" i="49"/>
  <c r="E32" i="12" s="1"/>
  <c r="J43" i="49"/>
  <c r="E32" i="13" s="1"/>
  <c r="D42" i="7"/>
  <c r="D42" i="49"/>
  <c r="F42" i="7"/>
  <c r="F42" i="49"/>
  <c r="E42" i="7"/>
  <c r="E42" i="49"/>
  <c r="C42" i="7"/>
  <c r="C42" i="49"/>
  <c r="J41" i="49"/>
  <c r="E30" i="13" s="1"/>
  <c r="J40" i="49"/>
  <c r="E29" i="13" s="1"/>
  <c r="I40" i="49"/>
  <c r="E29" i="12" s="1"/>
  <c r="C36" i="7"/>
  <c r="C36" i="49"/>
  <c r="F36" i="7"/>
  <c r="F36" i="49"/>
  <c r="E36" i="7"/>
  <c r="E36" i="49"/>
  <c r="D36" i="7"/>
  <c r="D36" i="49"/>
  <c r="F32" i="7"/>
  <c r="F32" i="49"/>
  <c r="D32" i="7"/>
  <c r="D32" i="49"/>
  <c r="E32" i="7"/>
  <c r="E32" i="49"/>
  <c r="C32" i="7"/>
  <c r="C32" i="49"/>
  <c r="I29" i="7"/>
  <c r="F18" i="12" s="1"/>
  <c r="E26" i="7"/>
  <c r="E26" i="49"/>
  <c r="C26" i="7"/>
  <c r="C26" i="49"/>
  <c r="F26" i="7"/>
  <c r="F26" i="49"/>
  <c r="D26" i="7"/>
  <c r="D26" i="49"/>
  <c r="M34" i="26"/>
  <c r="K34" i="26"/>
  <c r="M9" i="9"/>
  <c r="C6" i="12"/>
  <c r="D58" i="7"/>
  <c r="I58" i="7" s="1"/>
  <c r="E47" i="14" s="1"/>
  <c r="D60" i="49"/>
  <c r="I60" i="49" s="1"/>
  <c r="D47" i="14" s="1"/>
  <c r="E59" i="7"/>
  <c r="F59" i="7" s="1"/>
  <c r="E61" i="49"/>
  <c r="I33" i="49"/>
  <c r="E22" i="12" s="1"/>
  <c r="D7" i="48"/>
  <c r="E7" i="48" s="1"/>
  <c r="E16" i="48" s="1"/>
  <c r="G7" i="48"/>
  <c r="G16" i="48" s="1"/>
  <c r="C53" i="49" s="1"/>
  <c r="T121" i="17"/>
  <c r="I33" i="7"/>
  <c r="F22" i="12" s="1"/>
  <c r="H22" i="12" s="1"/>
  <c r="Y86" i="17"/>
  <c r="S19" i="17"/>
  <c r="U30" i="26"/>
  <c r="S34" i="26"/>
  <c r="Q34" i="26"/>
  <c r="O34" i="26"/>
  <c r="U43" i="26"/>
  <c r="T26" i="26"/>
  <c r="U18" i="26"/>
  <c r="Q13" i="26"/>
  <c r="U19" i="26"/>
  <c r="O13" i="26"/>
  <c r="S13" i="26"/>
  <c r="K13" i="26"/>
  <c r="T14" i="26"/>
  <c r="M13" i="26"/>
  <c r="U39" i="26"/>
  <c r="T17" i="26"/>
  <c r="U35" i="26"/>
  <c r="T38" i="26"/>
  <c r="U28" i="26"/>
  <c r="U15" i="26"/>
  <c r="U8" i="26"/>
  <c r="U7" i="26" s="1"/>
  <c r="S7" i="26"/>
  <c r="U20" i="26"/>
  <c r="T39" i="26"/>
  <c r="T24" i="26"/>
  <c r="U14" i="26"/>
  <c r="T27" i="26"/>
  <c r="T23" i="26"/>
  <c r="T40" i="26"/>
  <c r="T28" i="26"/>
  <c r="T8" i="26"/>
  <c r="T7" i="26" s="1"/>
  <c r="T30" i="26"/>
  <c r="T36" i="26"/>
  <c r="T21" i="26"/>
  <c r="T42" i="26"/>
  <c r="T16" i="26"/>
  <c r="U26" i="26"/>
  <c r="T25" i="26"/>
  <c r="T35" i="26"/>
  <c r="U37" i="26"/>
  <c r="T41" i="26"/>
  <c r="T22" i="26"/>
  <c r="J33" i="49"/>
  <c r="E22" i="13" s="1"/>
  <c r="J33" i="7"/>
  <c r="F22" i="13" s="1"/>
  <c r="M4" i="11"/>
  <c r="B38" i="14"/>
  <c r="F38" i="14"/>
  <c r="Y75" i="17"/>
  <c r="S75" i="17"/>
  <c r="S35" i="17"/>
  <c r="T17" i="17"/>
  <c r="Y102" i="17"/>
  <c r="Z113" i="17"/>
  <c r="Y109" i="17"/>
  <c r="T109" i="17"/>
  <c r="T117" i="17"/>
  <c r="Z102" i="17"/>
  <c r="S85" i="17"/>
  <c r="T77" i="17"/>
  <c r="S77" i="17"/>
  <c r="T29" i="17"/>
  <c r="T99" i="17"/>
  <c r="Z81" i="17"/>
  <c r="S125" i="17"/>
  <c r="U107" i="17"/>
  <c r="Z97" i="17"/>
  <c r="W10" i="17"/>
  <c r="Z10" i="17" s="1"/>
  <c r="X118" i="17"/>
  <c r="X67" i="17" s="1"/>
  <c r="T113" i="17"/>
  <c r="Y65" i="1"/>
  <c r="L18" i="9"/>
  <c r="T105" i="17"/>
  <c r="T13" i="17"/>
  <c r="Z93" i="17"/>
  <c r="S100" i="17"/>
  <c r="T93" i="17"/>
  <c r="T7" i="17"/>
  <c r="Y123" i="17"/>
  <c r="S16" i="17"/>
  <c r="Z121" i="17"/>
  <c r="L10" i="10"/>
  <c r="C7" i="14" s="1"/>
  <c r="AA75" i="24"/>
  <c r="T125" i="17"/>
  <c r="T85" i="17"/>
  <c r="S32" i="17"/>
  <c r="Z85" i="17"/>
  <c r="Z70" i="17"/>
  <c r="E76" i="24"/>
  <c r="L34" i="43"/>
  <c r="AD58" i="24"/>
  <c r="T69" i="17"/>
  <c r="T80" i="17"/>
  <c r="S109" i="17"/>
  <c r="Y105" i="17"/>
  <c r="M10" i="10"/>
  <c r="G7" i="14" s="1"/>
  <c r="I16" i="9"/>
  <c r="Y69" i="17"/>
  <c r="Z77" i="17"/>
  <c r="E53" i="10"/>
  <c r="E57" i="10" s="1"/>
  <c r="E64" i="10" s="1"/>
  <c r="T97" i="17"/>
  <c r="S69" i="17"/>
  <c r="T101" i="17"/>
  <c r="Y116" i="17"/>
  <c r="W13" i="17"/>
  <c r="Z13" i="17" s="1"/>
  <c r="Z101" i="17"/>
  <c r="S84" i="17"/>
  <c r="Z69" i="17"/>
  <c r="Y84" i="17"/>
  <c r="R16" i="4"/>
  <c r="L42" i="43"/>
  <c r="S116" i="17"/>
  <c r="T118" i="17"/>
  <c r="T33" i="17"/>
  <c r="Y125" i="17"/>
  <c r="W29" i="17"/>
  <c r="Z29" i="17" s="1"/>
  <c r="T73" i="17"/>
  <c r="T70" i="17"/>
  <c r="S17" i="17"/>
  <c r="AA58" i="24"/>
  <c r="W105" i="17"/>
  <c r="S123" i="17"/>
  <c r="AD75" i="24"/>
  <c r="AD76" i="24" s="1"/>
  <c r="Z117" i="17"/>
  <c r="Z105" i="17"/>
  <c r="T81" i="17"/>
  <c r="Z73" i="17"/>
  <c r="R9" i="2"/>
  <c r="Z7" i="17"/>
  <c r="F76" i="24"/>
  <c r="J20" i="8"/>
  <c r="B12" i="13" s="1"/>
  <c r="V65" i="4"/>
  <c r="D17" i="5"/>
  <c r="S93" i="17"/>
  <c r="Y77" i="17"/>
  <c r="S9" i="17"/>
  <c r="U85" i="17"/>
  <c r="Y71" i="17"/>
  <c r="Y117" i="17"/>
  <c r="S101" i="17"/>
  <c r="S65" i="3"/>
  <c r="D14" i="5" s="1"/>
  <c r="D13" i="5"/>
  <c r="B8" i="64" s="1"/>
  <c r="AB76" i="24"/>
  <c r="Y68" i="17"/>
  <c r="S68" i="17"/>
  <c r="Y93" i="17"/>
  <c r="Z21" i="17"/>
  <c r="S119" i="17"/>
  <c r="Y73" i="17"/>
  <c r="S117" i="17"/>
  <c r="Y119" i="17"/>
  <c r="J12" i="7"/>
  <c r="L40" i="43"/>
  <c r="V65" i="3"/>
  <c r="D11" i="5"/>
  <c r="X65" i="2"/>
  <c r="C17" i="5"/>
  <c r="T112" i="17"/>
  <c r="T83" i="17"/>
  <c r="W25" i="17"/>
  <c r="Z25" i="17" s="1"/>
  <c r="T21" i="17"/>
  <c r="S73" i="17"/>
  <c r="Y65" i="3"/>
  <c r="X65" i="1"/>
  <c r="C11" i="5"/>
  <c r="S33" i="17"/>
  <c r="Q65" i="2"/>
  <c r="S65" i="2" s="1"/>
  <c r="C22" i="5" s="1"/>
  <c r="D37" i="7"/>
  <c r="C14" i="43"/>
  <c r="D41" i="7"/>
  <c r="C18" i="43"/>
  <c r="D43" i="7"/>
  <c r="C19" i="43"/>
  <c r="C40" i="7"/>
  <c r="B17" i="43"/>
  <c r="F46" i="7"/>
  <c r="E22" i="43"/>
  <c r="F40" i="7"/>
  <c r="E17" i="43"/>
  <c r="E38" i="7"/>
  <c r="D15" i="43"/>
  <c r="E41" i="7"/>
  <c r="D18" i="43"/>
  <c r="F34" i="7"/>
  <c r="E13" i="43"/>
  <c r="F39" i="7"/>
  <c r="E16" i="43"/>
  <c r="D40" i="7"/>
  <c r="C17" i="43"/>
  <c r="D34" i="7"/>
  <c r="C13" i="43"/>
  <c r="Y89" i="17"/>
  <c r="C53" i="7"/>
  <c r="E46" i="7"/>
  <c r="D22" i="43"/>
  <c r="F37" i="7"/>
  <c r="E14" i="43"/>
  <c r="D39" i="7"/>
  <c r="C16" i="43"/>
  <c r="C43" i="7"/>
  <c r="B19" i="43"/>
  <c r="C38" i="7"/>
  <c r="B15" i="43"/>
  <c r="S8" i="17"/>
  <c r="D46" i="7"/>
  <c r="C22" i="43"/>
  <c r="W65" i="1"/>
  <c r="X65" i="3"/>
  <c r="D38" i="7"/>
  <c r="C15" i="43"/>
  <c r="C37" i="7"/>
  <c r="B14" i="43"/>
  <c r="C39" i="7"/>
  <c r="B16" i="43"/>
  <c r="T115" i="17"/>
  <c r="T96" i="17"/>
  <c r="F31" i="7"/>
  <c r="E12" i="43"/>
  <c r="E34" i="7"/>
  <c r="D13" i="43"/>
  <c r="E53" i="9"/>
  <c r="J53" i="9" s="1"/>
  <c r="Z109" i="17"/>
  <c r="N8" i="11"/>
  <c r="F43" i="7"/>
  <c r="E19" i="43"/>
  <c r="F41" i="7"/>
  <c r="E18" i="43"/>
  <c r="C31" i="7"/>
  <c r="B12" i="43"/>
  <c r="E39" i="7"/>
  <c r="D16" i="43"/>
  <c r="E43" i="7"/>
  <c r="D19" i="43"/>
  <c r="F38" i="7"/>
  <c r="E15" i="43"/>
  <c r="C41" i="7"/>
  <c r="B18" i="43"/>
  <c r="D31" i="7"/>
  <c r="C12" i="43"/>
  <c r="C34" i="7"/>
  <c r="B13" i="43"/>
  <c r="H13" i="43" s="1"/>
  <c r="E31" i="7"/>
  <c r="D12" i="43"/>
  <c r="J76" i="24"/>
  <c r="E40" i="7"/>
  <c r="D17" i="43"/>
  <c r="S121" i="17"/>
  <c r="E37" i="7"/>
  <c r="D14" i="43"/>
  <c r="C53" i="9"/>
  <c r="D45" i="9" s="1"/>
  <c r="I45" i="9" s="1"/>
  <c r="L45" i="9" s="1"/>
  <c r="W65" i="3"/>
  <c r="C46" i="7"/>
  <c r="B22" i="43"/>
  <c r="W65" i="2"/>
  <c r="Y65" i="2"/>
  <c r="V65" i="2"/>
  <c r="F11" i="7"/>
  <c r="F9" i="7" s="1"/>
  <c r="B13" i="13"/>
  <c r="B13" i="12"/>
  <c r="L28" i="8"/>
  <c r="B18" i="14" s="1"/>
  <c r="G37" i="14"/>
  <c r="M40" i="43"/>
  <c r="G36" i="14"/>
  <c r="M42" i="43"/>
  <c r="G28" i="14"/>
  <c r="M35" i="43"/>
  <c r="G24" i="14"/>
  <c r="M33" i="43"/>
  <c r="G29" i="14"/>
  <c r="M36" i="43"/>
  <c r="G27" i="14"/>
  <c r="M34" i="43"/>
  <c r="G33" i="14"/>
  <c r="M39" i="43"/>
  <c r="G30" i="14"/>
  <c r="M37" i="43"/>
  <c r="G31" i="14"/>
  <c r="M38" i="43"/>
  <c r="G21" i="14"/>
  <c r="M32" i="43"/>
  <c r="J16" i="10"/>
  <c r="E29" i="43"/>
  <c r="C31" i="43"/>
  <c r="C43" i="43"/>
  <c r="C33" i="14"/>
  <c r="L39" i="43"/>
  <c r="C30" i="14"/>
  <c r="L37" i="43"/>
  <c r="C29" i="14"/>
  <c r="L36" i="43"/>
  <c r="C28" i="14"/>
  <c r="L35" i="43"/>
  <c r="C21" i="14"/>
  <c r="L32" i="43"/>
  <c r="I16" i="10"/>
  <c r="D12" i="12" s="1"/>
  <c r="B29" i="43"/>
  <c r="F47" i="7"/>
  <c r="E20" i="43"/>
  <c r="D47" i="7"/>
  <c r="C20" i="43"/>
  <c r="E47" i="7"/>
  <c r="D20" i="43"/>
  <c r="C47" i="7"/>
  <c r="B20" i="43"/>
  <c r="N7" i="11"/>
  <c r="Z86" i="17"/>
  <c r="Y103" i="17"/>
  <c r="M20" i="8"/>
  <c r="F13" i="14" s="1"/>
  <c r="D17" i="12"/>
  <c r="D5" i="12"/>
  <c r="N76" i="24"/>
  <c r="T102" i="17"/>
  <c r="Y121" i="17"/>
  <c r="Y101" i="17"/>
  <c r="U13" i="17"/>
  <c r="Y13" i="17" s="1"/>
  <c r="S13" i="17"/>
  <c r="Z76" i="24"/>
  <c r="S103" i="17"/>
  <c r="S89" i="17"/>
  <c r="R14" i="4"/>
  <c r="R8" i="4"/>
  <c r="R10" i="4"/>
  <c r="R21" i="4"/>
  <c r="R12" i="4"/>
  <c r="W65" i="4"/>
  <c r="R18" i="4"/>
  <c r="R27" i="4"/>
  <c r="R25" i="4"/>
  <c r="R23" i="4"/>
  <c r="R6" i="4"/>
  <c r="U29" i="17"/>
  <c r="Y29" i="17" s="1"/>
  <c r="S29" i="17"/>
  <c r="S21" i="17"/>
  <c r="V21" i="17"/>
  <c r="Y21" i="17" s="1"/>
  <c r="U10" i="17"/>
  <c r="Y10" i="17" s="1"/>
  <c r="S10" i="17"/>
  <c r="U81" i="17"/>
  <c r="Y81" i="17"/>
  <c r="S81" i="17"/>
  <c r="U113" i="17"/>
  <c r="S113" i="17"/>
  <c r="Y113" i="17"/>
  <c r="X18" i="17"/>
  <c r="Z18" i="17" s="1"/>
  <c r="T18" i="17"/>
  <c r="Z125" i="17"/>
  <c r="Z108" i="17"/>
  <c r="Z92" i="17"/>
  <c r="Z96" i="17"/>
  <c r="U97" i="17"/>
  <c r="Y97" i="17"/>
  <c r="S97" i="17"/>
  <c r="X34" i="17"/>
  <c r="Z34" i="17" s="1"/>
  <c r="T34" i="17"/>
  <c r="Z17" i="17"/>
  <c r="S25" i="17"/>
  <c r="U25" i="17"/>
  <c r="Y25" i="17" s="1"/>
  <c r="S15" i="2"/>
  <c r="R15" i="2"/>
  <c r="J67" i="17"/>
  <c r="Z33" i="17"/>
  <c r="Y16" i="17"/>
  <c r="C17" i="13"/>
  <c r="M24" i="9"/>
  <c r="C6" i="13"/>
  <c r="M10" i="9"/>
  <c r="S19" i="2"/>
  <c r="R19" i="2"/>
  <c r="Y32" i="17"/>
  <c r="AA76" i="24"/>
  <c r="S124" i="17"/>
  <c r="Y124" i="17"/>
  <c r="U124" i="17"/>
  <c r="V118" i="17"/>
  <c r="S118" i="17"/>
  <c r="Z103" i="17"/>
  <c r="W103" i="17"/>
  <c r="T103" i="17"/>
  <c r="W84" i="17"/>
  <c r="T84" i="17"/>
  <c r="Z84" i="17"/>
  <c r="V34" i="17"/>
  <c r="Y34" i="17" s="1"/>
  <c r="S34" i="17"/>
  <c r="W19" i="17"/>
  <c r="Z19" i="17" s="1"/>
  <c r="T19" i="17"/>
  <c r="Y110" i="17"/>
  <c r="U110" i="17"/>
  <c r="S110" i="17"/>
  <c r="W104" i="17"/>
  <c r="Z104" i="17"/>
  <c r="T104" i="17"/>
  <c r="S76" i="17"/>
  <c r="Y76" i="17"/>
  <c r="U76" i="17"/>
  <c r="S72" i="17"/>
  <c r="Y72" i="17"/>
  <c r="U72" i="17"/>
  <c r="L67" i="17"/>
  <c r="AK67" i="17" s="1"/>
  <c r="W22" i="17"/>
  <c r="Z22" i="17" s="1"/>
  <c r="T22" i="17"/>
  <c r="C17" i="12"/>
  <c r="L24" i="9"/>
  <c r="Z123" i="17"/>
  <c r="T123" i="17"/>
  <c r="W123" i="17"/>
  <c r="Y111" i="17"/>
  <c r="U111" i="17"/>
  <c r="S111" i="17"/>
  <c r="Y95" i="17"/>
  <c r="U95" i="17"/>
  <c r="S95" i="17"/>
  <c r="Y79" i="17"/>
  <c r="U79" i="17"/>
  <c r="S79" i="17"/>
  <c r="S24" i="17"/>
  <c r="U24" i="17"/>
  <c r="Y24" i="17" s="1"/>
  <c r="S20" i="17"/>
  <c r="U20" i="17"/>
  <c r="Y20" i="17" s="1"/>
  <c r="W9" i="17"/>
  <c r="Z9" i="17" s="1"/>
  <c r="T9" i="17"/>
  <c r="Y126" i="17"/>
  <c r="U126" i="17"/>
  <c r="S126" i="17"/>
  <c r="T124" i="17"/>
  <c r="Z114" i="17"/>
  <c r="T114" i="17"/>
  <c r="W114" i="17"/>
  <c r="Z111" i="17"/>
  <c r="Y98" i="17"/>
  <c r="U98" i="17"/>
  <c r="S98" i="17"/>
  <c r="T95" i="17"/>
  <c r="T94" i="17"/>
  <c r="Z94" i="17"/>
  <c r="W94" i="17"/>
  <c r="Z79" i="17"/>
  <c r="S28" i="17"/>
  <c r="U28" i="17"/>
  <c r="Y28" i="17" s="1"/>
  <c r="S12" i="17"/>
  <c r="U12" i="17"/>
  <c r="Y115" i="17"/>
  <c r="S99" i="17"/>
  <c r="R6" i="17"/>
  <c r="AO6" i="17" s="1"/>
  <c r="F57" i="10"/>
  <c r="F64" i="10" s="1"/>
  <c r="E57" i="9"/>
  <c r="E64" i="9" s="1"/>
  <c r="E66" i="9" s="1"/>
  <c r="P65" i="3"/>
  <c r="D9" i="5" s="1"/>
  <c r="D8" i="5"/>
  <c r="W90" i="17"/>
  <c r="T90" i="17"/>
  <c r="Z90" i="17"/>
  <c r="T31" i="17"/>
  <c r="B6" i="13"/>
  <c r="M12" i="8"/>
  <c r="F7" i="14" s="1"/>
  <c r="R28" i="2"/>
  <c r="S28" i="2"/>
  <c r="T27" i="17"/>
  <c r="U14" i="17"/>
  <c r="Y14" i="17" s="1"/>
  <c r="S14" i="17"/>
  <c r="R24" i="2"/>
  <c r="S24" i="2"/>
  <c r="R20" i="2"/>
  <c r="S20" i="2"/>
  <c r="L16" i="9"/>
  <c r="C12" i="12"/>
  <c r="R22" i="2"/>
  <c r="S22" i="2"/>
  <c r="R9" i="4"/>
  <c r="S9" i="4"/>
  <c r="U30" i="17"/>
  <c r="Y30" i="17" s="1"/>
  <c r="S30" i="17"/>
  <c r="Z12" i="17"/>
  <c r="R10" i="2"/>
  <c r="S10" i="2"/>
  <c r="W120" i="17"/>
  <c r="T120" i="17"/>
  <c r="Z120" i="17"/>
  <c r="W100" i="17"/>
  <c r="T100" i="17"/>
  <c r="Z100" i="17"/>
  <c r="V70" i="17"/>
  <c r="S70" i="17"/>
  <c r="W35" i="17"/>
  <c r="Z35" i="17" s="1"/>
  <c r="T35" i="17"/>
  <c r="W16" i="17"/>
  <c r="Z16" i="17" s="1"/>
  <c r="T16" i="17"/>
  <c r="Y94" i="17"/>
  <c r="U94" i="17"/>
  <c r="S94" i="17"/>
  <c r="W88" i="17"/>
  <c r="Z88" i="17"/>
  <c r="T88" i="17"/>
  <c r="Z76" i="17"/>
  <c r="R67" i="17"/>
  <c r="AO67" i="17" s="1"/>
  <c r="S23" i="17"/>
  <c r="U23" i="17"/>
  <c r="Y23" i="17" s="1"/>
  <c r="U15" i="17"/>
  <c r="Y15" i="17" s="1"/>
  <c r="S15" i="17"/>
  <c r="N6" i="17"/>
  <c r="AL6" i="17" s="1"/>
  <c r="V7" i="17"/>
  <c r="S7" i="17"/>
  <c r="L9" i="9"/>
  <c r="C5" i="12"/>
  <c r="W122" i="17"/>
  <c r="T122" i="17"/>
  <c r="Z122" i="17"/>
  <c r="T108" i="17"/>
  <c r="T92" i="17"/>
  <c r="T76" i="17"/>
  <c r="B6" i="12"/>
  <c r="L12" i="8"/>
  <c r="B7" i="14" s="1"/>
  <c r="Z115" i="17"/>
  <c r="Z112" i="17"/>
  <c r="Z98" i="17"/>
  <c r="T98" i="17"/>
  <c r="W98" i="17"/>
  <c r="Z95" i="17"/>
  <c r="Z80" i="17"/>
  <c r="Y82" i="17"/>
  <c r="U82" i="17"/>
  <c r="S82" i="17"/>
  <c r="T24" i="17"/>
  <c r="Y99" i="17"/>
  <c r="S83" i="17"/>
  <c r="L18" i="10"/>
  <c r="C14" i="14" s="1"/>
  <c r="D13" i="12"/>
  <c r="R19" i="4"/>
  <c r="S19" i="4"/>
  <c r="R15" i="4"/>
  <c r="S15" i="4"/>
  <c r="R11" i="4"/>
  <c r="S11" i="4"/>
  <c r="R7" i="4"/>
  <c r="S7" i="4"/>
  <c r="C8" i="5"/>
  <c r="Y106" i="17"/>
  <c r="U106" i="17"/>
  <c r="S106" i="17"/>
  <c r="W74" i="17"/>
  <c r="T74" i="17"/>
  <c r="Z74" i="17"/>
  <c r="Z31" i="17"/>
  <c r="I20" i="8"/>
  <c r="I12" i="7"/>
  <c r="R8" i="2"/>
  <c r="S8" i="2"/>
  <c r="R14" i="2"/>
  <c r="S14" i="2"/>
  <c r="T14" i="17"/>
  <c r="W14" i="17"/>
  <c r="Z14" i="17" s="1"/>
  <c r="R6" i="2"/>
  <c r="S6" i="2"/>
  <c r="T30" i="17"/>
  <c r="W30" i="17"/>
  <c r="Z30" i="17" s="1"/>
  <c r="W26" i="17"/>
  <c r="Z26" i="17" s="1"/>
  <c r="T26" i="17"/>
  <c r="T15" i="17"/>
  <c r="R26" i="2"/>
  <c r="S26" i="2"/>
  <c r="C53" i="10"/>
  <c r="W116" i="17"/>
  <c r="T116" i="17"/>
  <c r="Z116" i="17"/>
  <c r="V86" i="17"/>
  <c r="S86" i="17"/>
  <c r="Z71" i="17"/>
  <c r="W71" i="17"/>
  <c r="T71" i="17"/>
  <c r="W32" i="17"/>
  <c r="Z32" i="17" s="1"/>
  <c r="T32" i="17"/>
  <c r="S108" i="17"/>
  <c r="Y108" i="17"/>
  <c r="U108" i="17"/>
  <c r="S104" i="17"/>
  <c r="Y104" i="17"/>
  <c r="U104" i="17"/>
  <c r="Y78" i="17"/>
  <c r="U78" i="17"/>
  <c r="S78" i="17"/>
  <c r="W72" i="17"/>
  <c r="Z72" i="17"/>
  <c r="T72" i="17"/>
  <c r="U31" i="17"/>
  <c r="Y31" i="17" s="1"/>
  <c r="S31" i="17"/>
  <c r="V22" i="17"/>
  <c r="Y22" i="17" s="1"/>
  <c r="S22" i="17"/>
  <c r="W8" i="17"/>
  <c r="P6" i="17"/>
  <c r="AN6" i="17" s="1"/>
  <c r="T8" i="17"/>
  <c r="N67" i="17"/>
  <c r="AL67" i="17" s="1"/>
  <c r="W20" i="17"/>
  <c r="Z20" i="17" s="1"/>
  <c r="T20" i="17"/>
  <c r="Z126" i="17"/>
  <c r="W126" i="17"/>
  <c r="T126" i="17"/>
  <c r="Z99" i="17"/>
  <c r="Z82" i="17"/>
  <c r="T82" i="17"/>
  <c r="W82" i="17"/>
  <c r="T78" i="17"/>
  <c r="Z78" i="17"/>
  <c r="W78" i="17"/>
  <c r="Z24" i="17"/>
  <c r="Y83" i="17"/>
  <c r="B5" i="12"/>
  <c r="L11" i="8"/>
  <c r="B6" i="14" s="1"/>
  <c r="Y90" i="17"/>
  <c r="U90" i="17"/>
  <c r="S90" i="17"/>
  <c r="T28" i="17"/>
  <c r="I11" i="7"/>
  <c r="F5" i="12" s="1"/>
  <c r="R16" i="2"/>
  <c r="S16" i="2"/>
  <c r="R12" i="2"/>
  <c r="S12" i="2"/>
  <c r="M16" i="9"/>
  <c r="C12" i="13"/>
  <c r="R18" i="2"/>
  <c r="S18" i="2"/>
  <c r="R17" i="4"/>
  <c r="S17" i="4"/>
  <c r="R5" i="4"/>
  <c r="S5" i="4"/>
  <c r="U26" i="17"/>
  <c r="Y26" i="17" s="1"/>
  <c r="S26" i="17"/>
  <c r="T23" i="17"/>
  <c r="Z15" i="17"/>
  <c r="R65" i="1"/>
  <c r="C15" i="5" s="1"/>
  <c r="S65" i="1"/>
  <c r="C14" i="5" s="1"/>
  <c r="Z119" i="17"/>
  <c r="W119" i="17"/>
  <c r="T119" i="17"/>
  <c r="S120" i="17"/>
  <c r="Y120" i="17"/>
  <c r="U120" i="17"/>
  <c r="V102" i="17"/>
  <c r="S102" i="17"/>
  <c r="Z87" i="17"/>
  <c r="W87" i="17"/>
  <c r="T87" i="17"/>
  <c r="W68" i="17"/>
  <c r="P67" i="17"/>
  <c r="AN67" i="17" s="1"/>
  <c r="T68" i="17"/>
  <c r="Z68" i="17"/>
  <c r="V18" i="17"/>
  <c r="Y18" i="17" s="1"/>
  <c r="S18" i="17"/>
  <c r="AD23" i="24"/>
  <c r="AD33" i="24" s="1"/>
  <c r="Y118" i="17"/>
  <c r="S92" i="17"/>
  <c r="Y92" i="17"/>
  <c r="U92" i="17"/>
  <c r="S88" i="17"/>
  <c r="Y88" i="17"/>
  <c r="U88" i="17"/>
  <c r="T11" i="17"/>
  <c r="X11" i="17"/>
  <c r="Z11" i="17" s="1"/>
  <c r="J6" i="17"/>
  <c r="AI6" i="17" s="1"/>
  <c r="Y122" i="17"/>
  <c r="U122" i="17"/>
  <c r="S122" i="17"/>
  <c r="S112" i="17"/>
  <c r="U112" i="17"/>
  <c r="Y112" i="17"/>
  <c r="Z107" i="17"/>
  <c r="T107" i="17"/>
  <c r="W107" i="17"/>
  <c r="S96" i="17"/>
  <c r="U96" i="17"/>
  <c r="Y96" i="17"/>
  <c r="Z91" i="17"/>
  <c r="T91" i="17"/>
  <c r="W91" i="17"/>
  <c r="S80" i="17"/>
  <c r="U80" i="17"/>
  <c r="Y80" i="17"/>
  <c r="Z75" i="17"/>
  <c r="T75" i="17"/>
  <c r="W75" i="17"/>
  <c r="V11" i="17"/>
  <c r="Y11" i="17" s="1"/>
  <c r="S11" i="17"/>
  <c r="L6" i="17"/>
  <c r="AK6" i="17" s="1"/>
  <c r="Z124" i="17"/>
  <c r="Y114" i="17"/>
  <c r="U114" i="17"/>
  <c r="S114" i="17"/>
  <c r="T111" i="17"/>
  <c r="T110" i="17"/>
  <c r="Z110" i="17"/>
  <c r="W110" i="17"/>
  <c r="Z83" i="17"/>
  <c r="U27" i="17"/>
  <c r="Y27" i="17" s="1"/>
  <c r="S27" i="17"/>
  <c r="T79" i="17"/>
  <c r="S115" i="17"/>
  <c r="Z23" i="17"/>
  <c r="C68" i="8"/>
  <c r="D49" i="8"/>
  <c r="D57" i="8" s="1"/>
  <c r="I57" i="8" s="1"/>
  <c r="W106" i="17"/>
  <c r="T106" i="17"/>
  <c r="Z106" i="17"/>
  <c r="Y74" i="17"/>
  <c r="U74" i="17"/>
  <c r="S74" i="17"/>
  <c r="Z28" i="17"/>
  <c r="J11" i="8"/>
  <c r="Q65" i="4"/>
  <c r="D19" i="5" s="1"/>
  <c r="X65" i="4"/>
  <c r="R13" i="4"/>
  <c r="S13" i="4"/>
  <c r="Z27" i="17"/>
  <c r="Y65" i="4"/>
  <c r="T12" i="17"/>
  <c r="C59" i="49" l="1"/>
  <c r="I22" i="93"/>
  <c r="H22" i="93"/>
  <c r="J22" i="93" s="1"/>
  <c r="H19" i="93"/>
  <c r="J19" i="93" s="1"/>
  <c r="H18" i="93"/>
  <c r="J18" i="93" s="1"/>
  <c r="I17" i="93"/>
  <c r="J17" i="93"/>
  <c r="I16" i="93"/>
  <c r="C10" i="93"/>
  <c r="H16" i="93"/>
  <c r="J15" i="93"/>
  <c r="I37" i="49"/>
  <c r="E26" i="12" s="1"/>
  <c r="B10" i="93"/>
  <c r="I14" i="43"/>
  <c r="E10" i="93"/>
  <c r="I14" i="93"/>
  <c r="H14" i="93"/>
  <c r="H13" i="93"/>
  <c r="I13" i="93"/>
  <c r="H22" i="13"/>
  <c r="I22" i="13"/>
  <c r="I22" i="12"/>
  <c r="G22" i="12"/>
  <c r="G22" i="13"/>
  <c r="H12" i="93"/>
  <c r="J12" i="93" s="1"/>
  <c r="G19" i="13"/>
  <c r="G18" i="12"/>
  <c r="H18" i="12"/>
  <c r="I18" i="12"/>
  <c r="AK158" i="17"/>
  <c r="G5" i="12"/>
  <c r="H5" i="12"/>
  <c r="C3" i="62"/>
  <c r="F6" i="13"/>
  <c r="I6" i="13" s="1"/>
  <c r="I5" i="12"/>
  <c r="B3" i="62"/>
  <c r="F6" i="12"/>
  <c r="I6" i="12" s="1"/>
  <c r="I59" i="8"/>
  <c r="I61" i="8"/>
  <c r="I49" i="8"/>
  <c r="L49" i="8" s="1"/>
  <c r="D61" i="8"/>
  <c r="D68" i="8" s="1"/>
  <c r="C70" i="8" s="1"/>
  <c r="B45" i="12" s="1"/>
  <c r="I20" i="93"/>
  <c r="J20" i="93" s="1"/>
  <c r="D10" i="93"/>
  <c r="I53" i="49"/>
  <c r="E40" i="12" s="1"/>
  <c r="F61" i="49"/>
  <c r="L18" i="7"/>
  <c r="E12" i="14" s="1"/>
  <c r="F43" i="12"/>
  <c r="C38" i="14"/>
  <c r="I36" i="7"/>
  <c r="F25" i="12" s="1"/>
  <c r="I53" i="7"/>
  <c r="I51" i="7"/>
  <c r="I26" i="7"/>
  <c r="L26" i="7" s="1"/>
  <c r="J53" i="7"/>
  <c r="F39" i="13" s="1"/>
  <c r="L18" i="49"/>
  <c r="D12" i="14" s="1"/>
  <c r="O45" i="26"/>
  <c r="D35" i="7" s="1"/>
  <c r="L44" i="7"/>
  <c r="E34" i="14" s="1"/>
  <c r="J36" i="7"/>
  <c r="L29" i="7"/>
  <c r="E19" i="14" s="1"/>
  <c r="B45" i="62"/>
  <c r="J32" i="7"/>
  <c r="F21" i="13" s="1"/>
  <c r="I32" i="7"/>
  <c r="F21" i="12" s="1"/>
  <c r="B31" i="62"/>
  <c r="C31" i="62"/>
  <c r="K45" i="26"/>
  <c r="M45" i="26"/>
  <c r="C35" i="7" s="1"/>
  <c r="L45" i="7"/>
  <c r="L15" i="7"/>
  <c r="E10" i="14" s="1"/>
  <c r="L16" i="7"/>
  <c r="E11" i="14" s="1"/>
  <c r="L51" i="7"/>
  <c r="L14" i="7"/>
  <c r="E9" i="14" s="1"/>
  <c r="L13" i="7"/>
  <c r="E8" i="14" s="1"/>
  <c r="L33" i="49"/>
  <c r="D23" i="14" s="1"/>
  <c r="J55" i="49"/>
  <c r="E39" i="13" s="1"/>
  <c r="B96" i="62"/>
  <c r="H19" i="43"/>
  <c r="J51" i="49"/>
  <c r="E37" i="13" s="1"/>
  <c r="J42" i="49"/>
  <c r="E31" i="13" s="1"/>
  <c r="I42" i="49"/>
  <c r="I42" i="7"/>
  <c r="J42" i="7"/>
  <c r="F31" i="13" s="1"/>
  <c r="J36" i="49"/>
  <c r="E25" i="13" s="1"/>
  <c r="I32" i="49"/>
  <c r="J32" i="49"/>
  <c r="E21" i="13" s="1"/>
  <c r="J26" i="7"/>
  <c r="F16" i="13" s="1"/>
  <c r="J51" i="7"/>
  <c r="F37" i="13" s="1"/>
  <c r="I51" i="49"/>
  <c r="H16" i="43"/>
  <c r="I36" i="49"/>
  <c r="E25" i="12" s="1"/>
  <c r="I26" i="49"/>
  <c r="E16" i="12" s="1"/>
  <c r="J26" i="49"/>
  <c r="E16" i="13" s="1"/>
  <c r="AI67" i="17"/>
  <c r="L43" i="49"/>
  <c r="D33" i="14" s="1"/>
  <c r="L45" i="49"/>
  <c r="D35" i="14" s="1"/>
  <c r="L36" i="49"/>
  <c r="D26" i="14" s="1"/>
  <c r="L40" i="49"/>
  <c r="D30" i="14" s="1"/>
  <c r="L15" i="49"/>
  <c r="D10" i="14" s="1"/>
  <c r="L47" i="49"/>
  <c r="D37" i="14" s="1"/>
  <c r="L29" i="49"/>
  <c r="D19" i="14" s="1"/>
  <c r="L44" i="49"/>
  <c r="D34" i="14" s="1"/>
  <c r="L39" i="49"/>
  <c r="D29" i="14" s="1"/>
  <c r="L34" i="49"/>
  <c r="D24" i="14" s="1"/>
  <c r="L13" i="49"/>
  <c r="D8" i="14" s="1"/>
  <c r="L38" i="49"/>
  <c r="D28" i="14" s="1"/>
  <c r="L37" i="49"/>
  <c r="D27" i="14" s="1"/>
  <c r="L46" i="49"/>
  <c r="D36" i="14" s="1"/>
  <c r="L41" i="49"/>
  <c r="D31" i="14" s="1"/>
  <c r="L55" i="49"/>
  <c r="D41" i="14" s="1"/>
  <c r="L16" i="49"/>
  <c r="D11" i="14" s="1"/>
  <c r="L14" i="49"/>
  <c r="D9" i="14" s="1"/>
  <c r="L12" i="49"/>
  <c r="D7" i="14" s="1"/>
  <c r="L31" i="49"/>
  <c r="D21" i="14" s="1"/>
  <c r="L11" i="49"/>
  <c r="D6" i="14" s="1"/>
  <c r="L33" i="7"/>
  <c r="AN158" i="17"/>
  <c r="AL158" i="17"/>
  <c r="AO158" i="17"/>
  <c r="X6" i="17"/>
  <c r="S45" i="26"/>
  <c r="F35" i="7" s="1"/>
  <c r="Q45" i="26"/>
  <c r="E35" i="7" s="1"/>
  <c r="U34" i="26"/>
  <c r="T34" i="26"/>
  <c r="U13" i="26"/>
  <c r="T13" i="26"/>
  <c r="N4" i="11"/>
  <c r="G38" i="14"/>
  <c r="J59" i="7"/>
  <c r="I41" i="7"/>
  <c r="C57" i="9"/>
  <c r="C64" i="9" s="1"/>
  <c r="J34" i="7"/>
  <c r="F23" i="13" s="1"/>
  <c r="I34" i="7"/>
  <c r="F23" i="12" s="1"/>
  <c r="I46" i="7"/>
  <c r="F35" i="12" s="1"/>
  <c r="J37" i="7"/>
  <c r="F26" i="13" s="1"/>
  <c r="J38" i="7"/>
  <c r="F27" i="13" s="1"/>
  <c r="I43" i="7"/>
  <c r="F32" i="12" s="1"/>
  <c r="J11" i="7"/>
  <c r="F5" i="13" s="1"/>
  <c r="I37" i="7"/>
  <c r="J41" i="7"/>
  <c r="F30" i="13" s="1"/>
  <c r="J46" i="7"/>
  <c r="F35" i="13" s="1"/>
  <c r="J47" i="7"/>
  <c r="F36" i="13" s="1"/>
  <c r="I17" i="43"/>
  <c r="I16" i="43"/>
  <c r="V67" i="17"/>
  <c r="H18" i="43"/>
  <c r="J53" i="10"/>
  <c r="J55" i="10" s="1"/>
  <c r="J57" i="10" s="1"/>
  <c r="I40" i="7"/>
  <c r="F29" i="12" s="1"/>
  <c r="E66" i="10"/>
  <c r="I13" i="43"/>
  <c r="J13" i="43" s="1"/>
  <c r="H14" i="43"/>
  <c r="J14" i="43" s="1"/>
  <c r="J31" i="7"/>
  <c r="F20" i="13" s="1"/>
  <c r="I38" i="7"/>
  <c r="F27" i="12" s="1"/>
  <c r="J40" i="7"/>
  <c r="F29" i="13" s="1"/>
  <c r="H22" i="43"/>
  <c r="B81" i="62" s="1"/>
  <c r="U67" i="17"/>
  <c r="I19" i="43"/>
  <c r="I22" i="43"/>
  <c r="C81" i="62" s="1"/>
  <c r="R65" i="2"/>
  <c r="C23" i="5" s="1"/>
  <c r="C19" i="5"/>
  <c r="I31" i="7"/>
  <c r="F20" i="12" s="1"/>
  <c r="J39" i="7"/>
  <c r="F28" i="13" s="1"/>
  <c r="H17" i="43"/>
  <c r="E10" i="43"/>
  <c r="J43" i="7"/>
  <c r="F32" i="13" s="1"/>
  <c r="B10" i="43"/>
  <c r="H12" i="43"/>
  <c r="I39" i="7"/>
  <c r="F28" i="12" s="1"/>
  <c r="H15" i="43"/>
  <c r="I15" i="43"/>
  <c r="D10" i="43"/>
  <c r="I12" i="43"/>
  <c r="C10" i="43"/>
  <c r="I18" i="43"/>
  <c r="D53" i="9"/>
  <c r="D57" i="9" s="1"/>
  <c r="D64" i="9" s="1"/>
  <c r="C66" i="9" s="1"/>
  <c r="C68" i="9" s="1"/>
  <c r="M30" i="43"/>
  <c r="E43" i="43"/>
  <c r="E31" i="43"/>
  <c r="I29" i="43"/>
  <c r="D12" i="13"/>
  <c r="M16" i="10"/>
  <c r="L16" i="10"/>
  <c r="C13" i="14" s="1"/>
  <c r="C49" i="14" s="1"/>
  <c r="L30" i="43"/>
  <c r="B43" i="43"/>
  <c r="B31" i="43"/>
  <c r="H29" i="43"/>
  <c r="I20" i="43"/>
  <c r="H20" i="43"/>
  <c r="I47" i="7"/>
  <c r="F36" i="12" s="1"/>
  <c r="L36" i="7"/>
  <c r="C57" i="7"/>
  <c r="S67" i="17"/>
  <c r="AJ67" i="17" s="1"/>
  <c r="T6" i="17"/>
  <c r="AM6" i="17" s="1"/>
  <c r="Y67" i="17"/>
  <c r="B5" i="13"/>
  <c r="F6" i="14"/>
  <c r="F49" i="14" s="1"/>
  <c r="F61" i="8"/>
  <c r="F68" i="8" s="1"/>
  <c r="E70" i="8" s="1"/>
  <c r="B45" i="13" s="1"/>
  <c r="W67" i="17"/>
  <c r="Z8" i="17"/>
  <c r="Z6" i="17" s="1"/>
  <c r="W6" i="17"/>
  <c r="B12" i="12"/>
  <c r="L20" i="8"/>
  <c r="B13" i="14" s="1"/>
  <c r="B49" i="14" s="1"/>
  <c r="V6" i="17"/>
  <c r="Y7" i="17"/>
  <c r="Z67" i="17"/>
  <c r="D45" i="10"/>
  <c r="C57" i="10"/>
  <c r="C64" i="10" s="1"/>
  <c r="L12" i="7"/>
  <c r="E7" i="14" s="1"/>
  <c r="Y12" i="17"/>
  <c r="U6" i="17"/>
  <c r="R65" i="4"/>
  <c r="D23" i="5" s="1"/>
  <c r="S65" i="4"/>
  <c r="D22" i="5" s="1"/>
  <c r="T67" i="17"/>
  <c r="AM67" i="17" s="1"/>
  <c r="J55" i="9"/>
  <c r="J57" i="9" s="1"/>
  <c r="M55" i="9"/>
  <c r="L11" i="7"/>
  <c r="S6" i="17"/>
  <c r="AJ6" i="17" s="1"/>
  <c r="J16" i="93" l="1"/>
  <c r="G39" i="13"/>
  <c r="I39" i="13"/>
  <c r="H39" i="13"/>
  <c r="L53" i="7"/>
  <c r="E41" i="14" s="1"/>
  <c r="F39" i="12"/>
  <c r="L51" i="49"/>
  <c r="D39" i="14" s="1"/>
  <c r="E37" i="12"/>
  <c r="B89" i="62"/>
  <c r="F37" i="12"/>
  <c r="H37" i="13"/>
  <c r="I37" i="13"/>
  <c r="G37" i="13"/>
  <c r="I35" i="13"/>
  <c r="G35" i="13"/>
  <c r="H35" i="13"/>
  <c r="H35" i="12"/>
  <c r="I35" i="12"/>
  <c r="G35" i="12"/>
  <c r="H32" i="12"/>
  <c r="I32" i="12"/>
  <c r="G32" i="12"/>
  <c r="G32" i="13"/>
  <c r="H32" i="13"/>
  <c r="I32" i="13"/>
  <c r="L42" i="49"/>
  <c r="D32" i="14" s="1"/>
  <c r="E31" i="12"/>
  <c r="I31" i="13"/>
  <c r="H31" i="13"/>
  <c r="G31" i="13"/>
  <c r="L42" i="7"/>
  <c r="B53" i="62" s="1"/>
  <c r="F31" i="12"/>
  <c r="H10" i="93"/>
  <c r="H30" i="13"/>
  <c r="I30" i="13"/>
  <c r="G30" i="13"/>
  <c r="L41" i="7"/>
  <c r="L18" i="43" s="1"/>
  <c r="F30" i="12"/>
  <c r="I29" i="12"/>
  <c r="H29" i="12"/>
  <c r="G29" i="12"/>
  <c r="G29" i="13"/>
  <c r="I29" i="13"/>
  <c r="H29" i="13"/>
  <c r="G28" i="13"/>
  <c r="H28" i="13"/>
  <c r="I28" i="13"/>
  <c r="H28" i="12"/>
  <c r="I28" i="12"/>
  <c r="G28" i="12"/>
  <c r="H27" i="12"/>
  <c r="I27" i="12"/>
  <c r="G27" i="12"/>
  <c r="I27" i="13"/>
  <c r="H27" i="13"/>
  <c r="G27" i="13"/>
  <c r="J14" i="93"/>
  <c r="H26" i="13"/>
  <c r="I26" i="13"/>
  <c r="G26" i="13"/>
  <c r="L37" i="7"/>
  <c r="L14" i="93" s="1"/>
  <c r="F26" i="12"/>
  <c r="C45" i="62"/>
  <c r="F25" i="13"/>
  <c r="H25" i="12"/>
  <c r="I25" i="12"/>
  <c r="G25" i="12"/>
  <c r="D38" i="14"/>
  <c r="J13" i="93"/>
  <c r="I23" i="13"/>
  <c r="H23" i="13"/>
  <c r="G23" i="13"/>
  <c r="H23" i="12"/>
  <c r="I23" i="12"/>
  <c r="G23" i="12"/>
  <c r="G21" i="13"/>
  <c r="H21" i="13"/>
  <c r="I21" i="13"/>
  <c r="L32" i="49"/>
  <c r="D22" i="14" s="1"/>
  <c r="E21" i="12"/>
  <c r="L32" i="7"/>
  <c r="E22" i="14" s="1"/>
  <c r="H21" i="12"/>
  <c r="G21" i="12"/>
  <c r="I21" i="12"/>
  <c r="G20" i="13"/>
  <c r="H20" i="13"/>
  <c r="I20" i="13"/>
  <c r="H20" i="12"/>
  <c r="G20" i="12"/>
  <c r="I20" i="12"/>
  <c r="L26" i="49"/>
  <c r="D17" i="14" s="1"/>
  <c r="B17" i="62"/>
  <c r="F16" i="12"/>
  <c r="I16" i="13"/>
  <c r="G16" i="13"/>
  <c r="H16" i="13"/>
  <c r="G6" i="12"/>
  <c r="G6" i="13"/>
  <c r="G5" i="13"/>
  <c r="H6" i="13"/>
  <c r="H5" i="13"/>
  <c r="I5" i="13"/>
  <c r="H6" i="12"/>
  <c r="I10" i="93"/>
  <c r="I36" i="12"/>
  <c r="H36" i="12"/>
  <c r="G36" i="12"/>
  <c r="I36" i="13"/>
  <c r="H36" i="13"/>
  <c r="G36" i="13"/>
  <c r="J19" i="43"/>
  <c r="L53" i="49"/>
  <c r="D44" i="14" s="1"/>
  <c r="M18" i="7"/>
  <c r="I12" i="14" s="1"/>
  <c r="F43" i="13"/>
  <c r="J61" i="49"/>
  <c r="B60" i="62"/>
  <c r="G43" i="12"/>
  <c r="I43" i="12"/>
  <c r="H43" i="12"/>
  <c r="M53" i="7"/>
  <c r="I41" i="14" s="1"/>
  <c r="C96" i="62"/>
  <c r="M42" i="7"/>
  <c r="I32" i="14" s="1"/>
  <c r="C89" i="62"/>
  <c r="C52" i="62"/>
  <c r="B52" i="62"/>
  <c r="B24" i="62"/>
  <c r="C24" i="62"/>
  <c r="C17" i="62"/>
  <c r="AI158" i="17"/>
  <c r="B3" i="60"/>
  <c r="I68" i="8"/>
  <c r="L61" i="8"/>
  <c r="B8" i="60"/>
  <c r="B4" i="60"/>
  <c r="J68" i="8"/>
  <c r="M61" i="8"/>
  <c r="B9" i="60"/>
  <c r="M53" i="10"/>
  <c r="J64" i="10"/>
  <c r="M26" i="7"/>
  <c r="I17" i="14" s="1"/>
  <c r="E23" i="14"/>
  <c r="B32" i="62"/>
  <c r="E6" i="14"/>
  <c r="B4" i="62"/>
  <c r="E26" i="14"/>
  <c r="B46" i="62"/>
  <c r="E39" i="14"/>
  <c r="B90" i="62"/>
  <c r="E17" i="14"/>
  <c r="B18" i="62"/>
  <c r="E35" i="14"/>
  <c r="B67" i="62"/>
  <c r="L43" i="7"/>
  <c r="J16" i="43"/>
  <c r="U47" i="26"/>
  <c r="J17" i="43"/>
  <c r="T47" i="26"/>
  <c r="M11" i="7"/>
  <c r="M34" i="7"/>
  <c r="M38" i="7"/>
  <c r="M46" i="7"/>
  <c r="M31" i="7"/>
  <c r="M51" i="7"/>
  <c r="M41" i="7"/>
  <c r="M36" i="7"/>
  <c r="X158" i="17"/>
  <c r="X159" i="17" s="1"/>
  <c r="F24" i="49" s="1"/>
  <c r="AJ158" i="17"/>
  <c r="AM158" i="17"/>
  <c r="E35" i="49"/>
  <c r="E28" i="49" s="1"/>
  <c r="F35" i="49"/>
  <c r="F28" i="49" s="1"/>
  <c r="D35" i="49"/>
  <c r="D28" i="49" s="1"/>
  <c r="U45" i="26"/>
  <c r="C35" i="49"/>
  <c r="C28" i="49" s="1"/>
  <c r="T45" i="26"/>
  <c r="C28" i="7"/>
  <c r="E28" i="7"/>
  <c r="J35" i="7"/>
  <c r="F24" i="13" s="1"/>
  <c r="I35" i="7"/>
  <c r="F24" i="12" s="1"/>
  <c r="F28" i="7"/>
  <c r="D28" i="7"/>
  <c r="M16" i="7"/>
  <c r="I11" i="14" s="1"/>
  <c r="M14" i="7"/>
  <c r="I9" i="14" s="1"/>
  <c r="M44" i="7"/>
  <c r="M45" i="7"/>
  <c r="M12" i="7"/>
  <c r="I7" i="14" s="1"/>
  <c r="M13" i="7"/>
  <c r="I8" i="14" s="1"/>
  <c r="M15" i="7"/>
  <c r="I10" i="14" s="1"/>
  <c r="I47" i="14"/>
  <c r="M32" i="7"/>
  <c r="M30" i="7"/>
  <c r="I20" i="14" s="1"/>
  <c r="M33" i="7"/>
  <c r="L34" i="7"/>
  <c r="M55" i="10"/>
  <c r="G43" i="14" s="1"/>
  <c r="M40" i="7"/>
  <c r="M37" i="7"/>
  <c r="M14" i="93" s="1"/>
  <c r="S158" i="17"/>
  <c r="S159" i="17" s="1"/>
  <c r="V158" i="17"/>
  <c r="T158" i="17"/>
  <c r="L46" i="7"/>
  <c r="L22" i="93" s="1"/>
  <c r="I53" i="9"/>
  <c r="L55" i="9" s="1"/>
  <c r="J18" i="43"/>
  <c r="L40" i="7"/>
  <c r="M47" i="7"/>
  <c r="M20" i="93" s="1"/>
  <c r="L38" i="7"/>
  <c r="W158" i="17"/>
  <c r="E23" i="49" s="1"/>
  <c r="U158" i="17"/>
  <c r="J22" i="43"/>
  <c r="L31" i="7"/>
  <c r="L12" i="93" s="1"/>
  <c r="L10" i="93" s="1"/>
  <c r="J12" i="43"/>
  <c r="M39" i="7"/>
  <c r="M16" i="93" s="1"/>
  <c r="J15" i="43"/>
  <c r="L39" i="7"/>
  <c r="L16" i="93" s="1"/>
  <c r="M43" i="7"/>
  <c r="M19" i="93" s="1"/>
  <c r="L29" i="43"/>
  <c r="L43" i="43" s="1"/>
  <c r="I43" i="43"/>
  <c r="I31" i="43"/>
  <c r="G13" i="14"/>
  <c r="G49" i="14" s="1"/>
  <c r="M29" i="43"/>
  <c r="J29" i="43"/>
  <c r="H31" i="43"/>
  <c r="H43" i="43"/>
  <c r="I10" i="43"/>
  <c r="C73" i="62" s="1"/>
  <c r="H10" i="43"/>
  <c r="B73" i="62" s="1"/>
  <c r="J20" i="43"/>
  <c r="L47" i="7"/>
  <c r="L20" i="93" s="1"/>
  <c r="C72" i="8"/>
  <c r="B8" i="6"/>
  <c r="M57" i="9"/>
  <c r="Y6" i="17"/>
  <c r="Y158" i="17" s="1"/>
  <c r="M57" i="10"/>
  <c r="G46" i="14" s="1"/>
  <c r="I45" i="10"/>
  <c r="L45" i="10" s="1"/>
  <c r="D53" i="10"/>
  <c r="Z158" i="17"/>
  <c r="M57" i="8"/>
  <c r="J59" i="8"/>
  <c r="E32" i="14" l="1"/>
  <c r="B25" i="62"/>
  <c r="L14" i="43"/>
  <c r="E27" i="14"/>
  <c r="M51" i="49"/>
  <c r="H39" i="14" s="1"/>
  <c r="H47" i="14"/>
  <c r="I39" i="12"/>
  <c r="G39" i="12"/>
  <c r="H39" i="12"/>
  <c r="G37" i="12"/>
  <c r="I37" i="12"/>
  <c r="H37" i="12"/>
  <c r="I36" i="14"/>
  <c r="M22" i="93"/>
  <c r="J10" i="93"/>
  <c r="E33" i="14"/>
  <c r="L19" i="93"/>
  <c r="H31" i="12"/>
  <c r="G31" i="12"/>
  <c r="I31" i="12"/>
  <c r="M18" i="43"/>
  <c r="M18" i="93"/>
  <c r="G30" i="12"/>
  <c r="H30" i="12"/>
  <c r="I30" i="12"/>
  <c r="E31" i="14"/>
  <c r="L18" i="93"/>
  <c r="E30" i="14"/>
  <c r="L17" i="93"/>
  <c r="I30" i="14"/>
  <c r="M17" i="93"/>
  <c r="I28" i="14"/>
  <c r="M15" i="93"/>
  <c r="E28" i="14"/>
  <c r="L15" i="93"/>
  <c r="H26" i="12"/>
  <c r="I26" i="12"/>
  <c r="G26" i="12"/>
  <c r="G25" i="13"/>
  <c r="I25" i="13"/>
  <c r="H25" i="13"/>
  <c r="G24" i="13"/>
  <c r="H24" i="13"/>
  <c r="I24" i="13"/>
  <c r="H24" i="12"/>
  <c r="I24" i="12"/>
  <c r="G24" i="12"/>
  <c r="I24" i="14"/>
  <c r="M13" i="93"/>
  <c r="L13" i="43"/>
  <c r="L13" i="93"/>
  <c r="I21" i="14"/>
  <c r="M12" i="93"/>
  <c r="M10" i="93" s="1"/>
  <c r="I16" i="12"/>
  <c r="H16" i="12"/>
  <c r="G16" i="12"/>
  <c r="M26" i="49"/>
  <c r="H17" i="14" s="1"/>
  <c r="M42" i="49"/>
  <c r="H32" i="14" s="1"/>
  <c r="M55" i="49"/>
  <c r="H41" i="14" s="1"/>
  <c r="M36" i="49"/>
  <c r="H26" i="14" s="1"/>
  <c r="I43" i="13"/>
  <c r="G43" i="13"/>
  <c r="H43" i="13"/>
  <c r="M40" i="49"/>
  <c r="H30" i="14" s="1"/>
  <c r="M15" i="49"/>
  <c r="H10" i="14" s="1"/>
  <c r="M43" i="49"/>
  <c r="H33" i="14" s="1"/>
  <c r="M46" i="49"/>
  <c r="H36" i="14" s="1"/>
  <c r="M16" i="49"/>
  <c r="H11" i="14" s="1"/>
  <c r="M14" i="49"/>
  <c r="H9" i="14" s="1"/>
  <c r="M33" i="49"/>
  <c r="H23" i="14" s="1"/>
  <c r="M39" i="49"/>
  <c r="H29" i="14" s="1"/>
  <c r="M44" i="49"/>
  <c r="H34" i="14" s="1"/>
  <c r="M30" i="49"/>
  <c r="H20" i="14" s="1"/>
  <c r="M11" i="49"/>
  <c r="H6" i="14" s="1"/>
  <c r="M12" i="49"/>
  <c r="H7" i="14" s="1"/>
  <c r="M31" i="49"/>
  <c r="H21" i="14" s="1"/>
  <c r="M38" i="49"/>
  <c r="H28" i="14" s="1"/>
  <c r="M34" i="49"/>
  <c r="H24" i="14" s="1"/>
  <c r="M13" i="49"/>
  <c r="H8" i="14" s="1"/>
  <c r="M45" i="49"/>
  <c r="H35" i="14" s="1"/>
  <c r="M41" i="49"/>
  <c r="H31" i="14" s="1"/>
  <c r="M47" i="49"/>
  <c r="H37" i="14" s="1"/>
  <c r="M18" i="49"/>
  <c r="H12" i="14" s="1"/>
  <c r="M53" i="49"/>
  <c r="H44" i="14" s="1"/>
  <c r="M37" i="49"/>
  <c r="H27" i="14" s="1"/>
  <c r="M32" i="49"/>
  <c r="H22" i="14" s="1"/>
  <c r="C53" i="62"/>
  <c r="M15" i="43"/>
  <c r="C18" i="62"/>
  <c r="C38" i="62"/>
  <c r="B38" i="62"/>
  <c r="L19" i="43"/>
  <c r="I39" i="14"/>
  <c r="C90" i="62"/>
  <c r="I35" i="14"/>
  <c r="C67" i="62"/>
  <c r="B97" i="62"/>
  <c r="I22" i="14"/>
  <c r="C25" i="62"/>
  <c r="I26" i="14"/>
  <c r="C46" i="62"/>
  <c r="C97" i="62"/>
  <c r="I23" i="14"/>
  <c r="C32" i="62"/>
  <c r="I6" i="14"/>
  <c r="C4" i="62"/>
  <c r="I34" i="14"/>
  <c r="C60" i="62"/>
  <c r="M22" i="43"/>
  <c r="C82" i="62" s="1"/>
  <c r="M13" i="43"/>
  <c r="G42" i="14"/>
  <c r="G50" i="14" s="1"/>
  <c r="E24" i="14"/>
  <c r="M12" i="43"/>
  <c r="J35" i="49"/>
  <c r="X160" i="17"/>
  <c r="I31" i="14"/>
  <c r="F23" i="49"/>
  <c r="F22" i="49" s="1"/>
  <c r="F20" i="49" s="1"/>
  <c r="F24" i="7"/>
  <c r="F23" i="7"/>
  <c r="S160" i="17"/>
  <c r="V159" i="17"/>
  <c r="V160" i="17" s="1"/>
  <c r="D23" i="49"/>
  <c r="U159" i="17"/>
  <c r="C23" i="49"/>
  <c r="D23" i="7"/>
  <c r="J28" i="7"/>
  <c r="I35" i="49"/>
  <c r="I28" i="7"/>
  <c r="L35" i="7"/>
  <c r="M35" i="7"/>
  <c r="I28" i="49"/>
  <c r="J28" i="49"/>
  <c r="I55" i="9"/>
  <c r="I57" i="9" s="1"/>
  <c r="L57" i="9" s="1"/>
  <c r="M17" i="43"/>
  <c r="I27" i="14"/>
  <c r="M14" i="43"/>
  <c r="E23" i="7"/>
  <c r="W159" i="17"/>
  <c r="E24" i="49" s="1"/>
  <c r="J24" i="49" s="1"/>
  <c r="T159" i="17"/>
  <c r="T160" i="17" s="1"/>
  <c r="C23" i="7"/>
  <c r="L15" i="43"/>
  <c r="L17" i="43"/>
  <c r="E36" i="14"/>
  <c r="L22" i="43"/>
  <c r="B82" i="62" s="1"/>
  <c r="M20" i="43"/>
  <c r="I37" i="14"/>
  <c r="I33" i="14"/>
  <c r="M19" i="43"/>
  <c r="J43" i="43"/>
  <c r="J31" i="43"/>
  <c r="L12" i="43"/>
  <c r="E21" i="14"/>
  <c r="E29" i="14"/>
  <c r="L16" i="43"/>
  <c r="M16" i="43"/>
  <c r="I29" i="14"/>
  <c r="L31" i="43"/>
  <c r="M43" i="43"/>
  <c r="M31" i="43"/>
  <c r="J10" i="43"/>
  <c r="E37" i="14"/>
  <c r="L20" i="43"/>
  <c r="L57" i="8"/>
  <c r="L59" i="8" s="1"/>
  <c r="B43" i="14" s="1"/>
  <c r="D57" i="10"/>
  <c r="D64" i="10" s="1"/>
  <c r="C66" i="10" s="1"/>
  <c r="I53" i="10"/>
  <c r="B42" i="12"/>
  <c r="M59" i="8"/>
  <c r="F43" i="14" s="1"/>
  <c r="F42" i="14"/>
  <c r="J61" i="8"/>
  <c r="B42" i="13" s="1"/>
  <c r="L35" i="49" l="1"/>
  <c r="D25" i="14" s="1"/>
  <c r="E24" i="12"/>
  <c r="M35" i="49"/>
  <c r="H25" i="14" s="1"/>
  <c r="E24" i="13"/>
  <c r="H38" i="14"/>
  <c r="M24" i="49"/>
  <c r="H16" i="14" s="1"/>
  <c r="E15" i="13"/>
  <c r="L28" i="49"/>
  <c r="D18" i="14" s="1"/>
  <c r="E17" i="12"/>
  <c r="E9" i="93"/>
  <c r="F57" i="49"/>
  <c r="F64" i="49" s="1"/>
  <c r="M28" i="49"/>
  <c r="H18" i="14" s="1"/>
  <c r="E17" i="13"/>
  <c r="L28" i="7"/>
  <c r="E18" i="14" s="1"/>
  <c r="F17" i="12"/>
  <c r="M28" i="7"/>
  <c r="I18" i="14" s="1"/>
  <c r="F17" i="13"/>
  <c r="J23" i="49"/>
  <c r="C68" i="10"/>
  <c r="L53" i="10"/>
  <c r="I64" i="10"/>
  <c r="I25" i="14"/>
  <c r="C39" i="62"/>
  <c r="E25" i="14"/>
  <c r="B39" i="62"/>
  <c r="F22" i="7"/>
  <c r="F55" i="7" s="1"/>
  <c r="F62" i="7" s="1"/>
  <c r="J23" i="7"/>
  <c r="F14" i="13" s="1"/>
  <c r="I38" i="14"/>
  <c r="C24" i="49"/>
  <c r="C22" i="49" s="1"/>
  <c r="Y159" i="17"/>
  <c r="Y160" i="17" s="1"/>
  <c r="U160" i="17"/>
  <c r="C24" i="7"/>
  <c r="C22" i="7" s="1"/>
  <c r="E22" i="49"/>
  <c r="I23" i="49"/>
  <c r="I23" i="7"/>
  <c r="W160" i="17"/>
  <c r="D24" i="49"/>
  <c r="D24" i="7"/>
  <c r="D22" i="7" s="1"/>
  <c r="E38" i="14"/>
  <c r="M10" i="43"/>
  <c r="C74" i="62" s="1"/>
  <c r="Z159" i="17"/>
  <c r="Z160" i="17" s="1"/>
  <c r="E24" i="7"/>
  <c r="J24" i="7" s="1"/>
  <c r="L10" i="43"/>
  <c r="B74" i="62" s="1"/>
  <c r="B42" i="14"/>
  <c r="B50" i="14" s="1"/>
  <c r="F46" i="14"/>
  <c r="F50" i="14"/>
  <c r="B46" i="14"/>
  <c r="I55" i="10"/>
  <c r="I57" i="10" s="1"/>
  <c r="D42" i="12"/>
  <c r="F20" i="7" l="1"/>
  <c r="E9" i="43" s="1"/>
  <c r="E23" i="43" s="1"/>
  <c r="L23" i="7"/>
  <c r="E15" i="14" s="1"/>
  <c r="F14" i="12"/>
  <c r="M24" i="7"/>
  <c r="I16" i="14" s="1"/>
  <c r="F15" i="13"/>
  <c r="L23" i="49"/>
  <c r="D15" i="14" s="1"/>
  <c r="E14" i="12"/>
  <c r="M23" i="49"/>
  <c r="H15" i="14" s="1"/>
  <c r="E14" i="13"/>
  <c r="G14" i="13"/>
  <c r="I14" i="13"/>
  <c r="H14" i="13"/>
  <c r="C20" i="7"/>
  <c r="C55" i="7"/>
  <c r="C62" i="7" s="1"/>
  <c r="E23" i="93"/>
  <c r="E11" i="93"/>
  <c r="I17" i="13"/>
  <c r="H17" i="13"/>
  <c r="G17" i="13"/>
  <c r="I17" i="12"/>
  <c r="H17" i="12"/>
  <c r="G17" i="12"/>
  <c r="M23" i="7"/>
  <c r="I15" i="14" s="1"/>
  <c r="I24" i="49"/>
  <c r="D22" i="49"/>
  <c r="D20" i="49" s="1"/>
  <c r="C9" i="93" s="1"/>
  <c r="D20" i="7"/>
  <c r="C20" i="49"/>
  <c r="C57" i="49" s="1"/>
  <c r="I24" i="7"/>
  <c r="F15" i="12" s="1"/>
  <c r="J22" i="49"/>
  <c r="E20" i="49"/>
  <c r="E22" i="7"/>
  <c r="E55" i="7" s="1"/>
  <c r="E62" i="7" s="1"/>
  <c r="E64" i="7" s="1"/>
  <c r="L57" i="10"/>
  <c r="C46" i="14" s="1"/>
  <c r="I22" i="7"/>
  <c r="C42" i="14"/>
  <c r="L55" i="10"/>
  <c r="C43" i="14" s="1"/>
  <c r="H15" i="12" l="1"/>
  <c r="G15" i="12"/>
  <c r="I15" i="12"/>
  <c r="M22" i="49"/>
  <c r="H14" i="14" s="1"/>
  <c r="E13" i="13"/>
  <c r="G15" i="13"/>
  <c r="I15" i="13"/>
  <c r="H15" i="13"/>
  <c r="H14" i="12"/>
  <c r="G14" i="12"/>
  <c r="I14" i="12"/>
  <c r="B10" i="62"/>
  <c r="F13" i="12"/>
  <c r="B10" i="6"/>
  <c r="L24" i="49"/>
  <c r="D16" i="14" s="1"/>
  <c r="E15" i="12"/>
  <c r="C23" i="93"/>
  <c r="C11" i="93"/>
  <c r="D9" i="93"/>
  <c r="E57" i="49"/>
  <c r="E64" i="49" s="1"/>
  <c r="B9" i="93"/>
  <c r="C64" i="49"/>
  <c r="E20" i="7"/>
  <c r="J9" i="7" s="1"/>
  <c r="J9" i="49"/>
  <c r="I9" i="49"/>
  <c r="C9" i="43"/>
  <c r="C11" i="43" s="1"/>
  <c r="E11" i="43"/>
  <c r="I22" i="49"/>
  <c r="J20" i="49"/>
  <c r="L24" i="7"/>
  <c r="E16" i="14" s="1"/>
  <c r="I20" i="49"/>
  <c r="J22" i="7"/>
  <c r="F13" i="13" s="1"/>
  <c r="B9" i="43"/>
  <c r="B23" i="43" s="1"/>
  <c r="C50" i="14"/>
  <c r="L22" i="7"/>
  <c r="I20" i="7"/>
  <c r="F12" i="12" s="1"/>
  <c r="D9" i="43" l="1"/>
  <c r="D23" i="43" s="1"/>
  <c r="H13" i="12"/>
  <c r="I13" i="12"/>
  <c r="G13" i="12"/>
  <c r="L22" i="49"/>
  <c r="D14" i="14" s="1"/>
  <c r="E13" i="12"/>
  <c r="H13" i="13"/>
  <c r="I13" i="13"/>
  <c r="G13" i="13"/>
  <c r="J57" i="49"/>
  <c r="E4" i="13"/>
  <c r="J55" i="7"/>
  <c r="F42" i="13" s="1"/>
  <c r="J11" i="13" s="1"/>
  <c r="F4" i="13"/>
  <c r="I57" i="49"/>
  <c r="E4" i="12"/>
  <c r="B23" i="93"/>
  <c r="H9" i="93"/>
  <c r="B11" i="93"/>
  <c r="L20" i="49"/>
  <c r="D13" i="14" s="1"/>
  <c r="E12" i="12"/>
  <c r="M20" i="49"/>
  <c r="H13" i="14" s="1"/>
  <c r="E12" i="13"/>
  <c r="D23" i="93"/>
  <c r="I9" i="93"/>
  <c r="D11" i="93"/>
  <c r="B10" i="64"/>
  <c r="B12" i="64" s="1"/>
  <c r="D49" i="49" s="1"/>
  <c r="J20" i="7"/>
  <c r="F12" i="13" s="1"/>
  <c r="I12" i="13" s="1"/>
  <c r="I12" i="12"/>
  <c r="H12" i="12"/>
  <c r="G12" i="12"/>
  <c r="M9" i="7"/>
  <c r="I5" i="14" s="1"/>
  <c r="C23" i="43"/>
  <c r="M9" i="49"/>
  <c r="H5" i="14" s="1"/>
  <c r="L9" i="49"/>
  <c r="D5" i="14" s="1"/>
  <c r="I9" i="7"/>
  <c r="C10" i="62"/>
  <c r="C102" i="62" s="1"/>
  <c r="E14" i="14"/>
  <c r="B11" i="62"/>
  <c r="B106" i="62" s="1"/>
  <c r="C103" i="62"/>
  <c r="B84" i="62"/>
  <c r="B76" i="62"/>
  <c r="E66" i="49"/>
  <c r="J64" i="49" s="1"/>
  <c r="M57" i="49" s="1"/>
  <c r="H45" i="14" s="1"/>
  <c r="J62" i="7"/>
  <c r="F45" i="13" s="1"/>
  <c r="M22" i="7"/>
  <c r="B11" i="43"/>
  <c r="H9" i="43"/>
  <c r="H23" i="43" s="1"/>
  <c r="B12" i="6"/>
  <c r="L20" i="7"/>
  <c r="L9" i="93" s="1"/>
  <c r="D57" i="49" l="1"/>
  <c r="D64" i="49" s="1"/>
  <c r="DE2" i="94"/>
  <c r="D11" i="43"/>
  <c r="I9" i="43"/>
  <c r="I11" i="43" s="1"/>
  <c r="M55" i="7"/>
  <c r="I46" i="14" s="1"/>
  <c r="I55" i="7"/>
  <c r="L55" i="7" s="1"/>
  <c r="E46" i="14" s="1"/>
  <c r="F4" i="12"/>
  <c r="G4" i="12" s="1"/>
  <c r="J4" i="13"/>
  <c r="G4" i="13"/>
  <c r="J9" i="93"/>
  <c r="H23" i="93"/>
  <c r="H11" i="93"/>
  <c r="I23" i="93"/>
  <c r="I11" i="93"/>
  <c r="G12" i="13"/>
  <c r="C76" i="62"/>
  <c r="H12" i="13"/>
  <c r="C84" i="62"/>
  <c r="M20" i="7"/>
  <c r="I13" i="14" s="1"/>
  <c r="I49" i="14" s="1"/>
  <c r="L23" i="93"/>
  <c r="L11" i="93"/>
  <c r="I45" i="13"/>
  <c r="H45" i="13"/>
  <c r="G45" i="13"/>
  <c r="H42" i="13"/>
  <c r="G42" i="13"/>
  <c r="J36" i="13"/>
  <c r="J34" i="13"/>
  <c r="J32" i="13"/>
  <c r="J30" i="13"/>
  <c r="J28" i="13"/>
  <c r="J26" i="13"/>
  <c r="J24" i="13"/>
  <c r="J22" i="13"/>
  <c r="J20" i="13"/>
  <c r="J18" i="13"/>
  <c r="J16" i="13"/>
  <c r="J14" i="13"/>
  <c r="J12" i="13"/>
  <c r="J9" i="13"/>
  <c r="J7" i="13"/>
  <c r="J5" i="13"/>
  <c r="J35" i="13"/>
  <c r="J31" i="13"/>
  <c r="J29" i="13"/>
  <c r="J27" i="13"/>
  <c r="J23" i="13"/>
  <c r="J21" i="13"/>
  <c r="J17" i="13"/>
  <c r="J15" i="13"/>
  <c r="J13" i="13"/>
  <c r="J10" i="13"/>
  <c r="J6" i="13"/>
  <c r="J33" i="13"/>
  <c r="J25" i="13"/>
  <c r="J19" i="13"/>
  <c r="J8" i="13"/>
  <c r="J37" i="13"/>
  <c r="I42" i="13"/>
  <c r="L9" i="7"/>
  <c r="E5" i="14" s="1"/>
  <c r="E44" i="13"/>
  <c r="I14" i="14"/>
  <c r="C11" i="62"/>
  <c r="C106" i="62" s="1"/>
  <c r="D4" i="60"/>
  <c r="D9" i="60"/>
  <c r="I23" i="43"/>
  <c r="D49" i="7"/>
  <c r="H11" i="43"/>
  <c r="J9" i="43"/>
  <c r="J11" i="43" s="1"/>
  <c r="E13" i="14"/>
  <c r="E49" i="14" s="1"/>
  <c r="L9" i="43"/>
  <c r="D55" i="7" l="1"/>
  <c r="D62" i="7" s="1"/>
  <c r="C64" i="7" s="1"/>
  <c r="C66" i="7" s="1"/>
  <c r="DE3" i="94"/>
  <c r="F42" i="12"/>
  <c r="J11" i="12" s="1"/>
  <c r="J23" i="93"/>
  <c r="J11" i="93"/>
  <c r="M9" i="43"/>
  <c r="M11" i="43" s="1"/>
  <c r="M9" i="93"/>
  <c r="M23" i="93" s="1"/>
  <c r="C68" i="62"/>
  <c r="C12" i="62"/>
  <c r="C91" i="62"/>
  <c r="C33" i="62"/>
  <c r="C19" i="62"/>
  <c r="C98" i="62"/>
  <c r="C40" i="62"/>
  <c r="C26" i="62"/>
  <c r="C47" i="62"/>
  <c r="C75" i="62"/>
  <c r="C54" i="62"/>
  <c r="C5" i="62"/>
  <c r="C83" i="62"/>
  <c r="C61" i="62"/>
  <c r="C107" i="62"/>
  <c r="H9" i="60"/>
  <c r="G9" i="60"/>
  <c r="E9" i="60"/>
  <c r="F9" i="60"/>
  <c r="H4" i="60"/>
  <c r="F4" i="60"/>
  <c r="E4" i="60"/>
  <c r="G4" i="60"/>
  <c r="E41" i="13"/>
  <c r="I49" i="7"/>
  <c r="L49" i="7" s="1"/>
  <c r="I49" i="49"/>
  <c r="L49" i="49" s="1"/>
  <c r="J23" i="43"/>
  <c r="L11" i="43"/>
  <c r="L23" i="43"/>
  <c r="H42" i="12" l="1"/>
  <c r="J17" i="12"/>
  <c r="J21" i="12"/>
  <c r="J7" i="12"/>
  <c r="J34" i="12"/>
  <c r="J28" i="12"/>
  <c r="J23" i="12"/>
  <c r="J5" i="12"/>
  <c r="J32" i="12"/>
  <c r="J22" i="12"/>
  <c r="J37" i="12"/>
  <c r="J12" i="12"/>
  <c r="J36" i="12"/>
  <c r="J6" i="12"/>
  <c r="J25" i="12"/>
  <c r="J30" i="12"/>
  <c r="J18" i="12"/>
  <c r="J35" i="12"/>
  <c r="J16" i="12"/>
  <c r="G42" i="12"/>
  <c r="J8" i="12"/>
  <c r="J27" i="12"/>
  <c r="J20" i="12"/>
  <c r="I42" i="12"/>
  <c r="J10" i="12"/>
  <c r="J29" i="12"/>
  <c r="J24" i="12"/>
  <c r="J9" i="12"/>
  <c r="J13" i="12"/>
  <c r="J31" i="12"/>
  <c r="J4" i="12"/>
  <c r="J26" i="12"/>
  <c r="J14" i="12"/>
  <c r="J15" i="12"/>
  <c r="J33" i="12"/>
  <c r="M11" i="93"/>
  <c r="M23" i="43"/>
  <c r="I50" i="14"/>
  <c r="C105" i="62"/>
  <c r="B103" i="62"/>
  <c r="C66" i="49"/>
  <c r="D8" i="60" l="1"/>
  <c r="G8" i="60" s="1"/>
  <c r="I62" i="7"/>
  <c r="F45" i="12" s="1"/>
  <c r="D3" i="60"/>
  <c r="H3" i="60" s="1"/>
  <c r="I64" i="49"/>
  <c r="L57" i="49" s="1"/>
  <c r="D45" i="14" s="1"/>
  <c r="B107" i="62"/>
  <c r="C68" i="49"/>
  <c r="I45" i="12" l="1"/>
  <c r="G45" i="12"/>
  <c r="H45" i="12"/>
  <c r="E44" i="12"/>
  <c r="H8" i="60"/>
  <c r="E8" i="60"/>
  <c r="F8" i="60"/>
  <c r="G3" i="60"/>
  <c r="E3" i="60"/>
  <c r="F3" i="60"/>
  <c r="E41" i="12"/>
  <c r="E50" i="14" l="1"/>
  <c r="B102" i="62"/>
  <c r="B5" i="62" l="1"/>
  <c r="B75" i="62"/>
  <c r="B19" i="62"/>
  <c r="B98" i="62"/>
  <c r="B12" i="62"/>
  <c r="B47" i="62"/>
  <c r="B26" i="62"/>
  <c r="B54" i="62"/>
  <c r="B91" i="62"/>
  <c r="B40" i="62"/>
  <c r="B83" i="62"/>
  <c r="B61" i="62"/>
  <c r="B33" i="62"/>
  <c r="B68" i="62"/>
  <c r="B105" i="6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Agnese Kozlovska</author>
  </authors>
  <commentList>
    <comment ref="B6" authorId="0" shapeId="0" xr:uid="{39117AFF-7272-450B-9F8D-A622D35E9729}">
      <text>
        <r>
          <rPr>
            <b/>
            <sz val="9"/>
            <color indexed="8"/>
            <rFont val="Tahoma"/>
            <family val="2"/>
            <charset val="186"/>
          </rPr>
          <t>Tarifu projekta aprēķins, kas ietver neparedzētās izmaksas un ieņēmumus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Agnese Kozlovska</author>
  </authors>
  <commentList>
    <comment ref="F5" authorId="0" shapeId="0" xr:uid="{17ED39DB-FD9A-44E0-BA2F-BC52AF2A5E5C}">
      <text>
        <r>
          <rPr>
            <b/>
            <sz val="9"/>
            <color indexed="8"/>
            <rFont val="Tahoma"/>
            <family val="2"/>
            <charset val="186"/>
          </rPr>
          <t>Spēkā esošais tarifs</t>
        </r>
        <r>
          <rPr>
            <sz val="9"/>
            <color indexed="8"/>
            <rFont val="Tahoma"/>
            <family val="2"/>
            <charset val="186"/>
          </rPr>
          <t xml:space="preserve"> - tarifs, kas tiek piemērots saskaņā ar Regulatora lēmumu vai komersanta publikāciju Latvijas Vēstnesī saskaņā ar Ūdenssaimniecības pakalpojumu tarifu aprēķināšanas metodikas 6.</t>
        </r>
        <r>
          <rPr>
            <vertAlign val="superscript"/>
            <sz val="9"/>
            <color indexed="8"/>
            <rFont val="Tahoma"/>
            <family val="2"/>
            <charset val="186"/>
          </rPr>
          <t>1</t>
        </r>
        <r>
          <rPr>
            <sz val="9"/>
            <color indexed="8"/>
            <rFont val="Tahoma"/>
            <family val="2"/>
            <charset val="186"/>
          </rPr>
          <t xml:space="preserve"> nodaļu </t>
        </r>
        <r>
          <rPr>
            <i/>
            <sz val="9"/>
            <color indexed="8"/>
            <rFont val="Tahoma"/>
            <family val="2"/>
            <charset val="186"/>
          </rPr>
          <t xml:space="preserve">Komersanta pašnoteikto tarifu aprēķināšana un apstiprināšana 
</t>
        </r>
        <r>
          <rPr>
            <b/>
            <sz val="9"/>
            <color indexed="8"/>
            <rFont val="Tahoma"/>
            <family val="2"/>
            <charset val="186"/>
          </rPr>
          <t xml:space="preserve">Izmaksas </t>
        </r>
        <r>
          <rPr>
            <b/>
            <i/>
            <sz val="9"/>
            <color indexed="8"/>
            <rFont val="Tahoma"/>
            <family val="2"/>
            <charset val="186"/>
          </rPr>
          <t>s</t>
        </r>
        <r>
          <rPr>
            <b/>
            <sz val="9"/>
            <color indexed="8"/>
            <rFont val="Tahoma"/>
            <family val="2"/>
            <charset val="186"/>
          </rPr>
          <t xml:space="preserve">pēkā esošajā tarifā jānorāda </t>
        </r>
        <r>
          <rPr>
            <b/>
            <u/>
            <sz val="9"/>
            <color indexed="8"/>
            <rFont val="Tahoma"/>
            <family val="2"/>
            <charset val="186"/>
          </rPr>
          <t>bez neparedzētajām izmaksām un ieņēmumiem</t>
        </r>
        <r>
          <rPr>
            <b/>
            <sz val="9"/>
            <color indexed="8"/>
            <rFont val="Tahoma"/>
            <family val="2"/>
            <charset val="186"/>
          </rPr>
          <t xml:space="preserve">, kā arī bez valsts atbalsta energoresursu izmaksu segšanai.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Agnese Kozlovska</author>
  </authors>
  <commentList>
    <comment ref="H6" authorId="0" shapeId="0" xr:uid="{582F94D8-EE98-43BB-A3BE-514550A1F725}">
      <text>
        <r>
          <rPr>
            <sz val="10"/>
            <color indexed="8"/>
            <rFont val="Times New Roman"/>
            <family val="1"/>
            <charset val="186"/>
          </rPr>
          <t xml:space="preserve">
Šūnā H6 norāda elektroenerģijas cenu saskaņā ar noslēgto līgumu. Ja piemēro biržas cenas vai vairāku laika zonu cenas, tad šeit norāda tarifu projektā iekļauto vidējo elektroenerģijas cenu par ūdenss. pakalp.</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tc={B92528B2-38D0-49C8-B520-EAC492B4D2F5}</author>
    <author>tc={9587BA78-E02F-47E3-8849-8F038582CEA5}</author>
    <author>tc={AC37CD1C-5E96-4485-9286-B3EC30AB3967}</author>
    <author>tc={F8162ADD-AB61-4B2F-B96D-E4E7BC6AF3EE}</author>
    <author>Dace Čodare-Plaude</author>
  </authors>
  <commentList>
    <comment ref="BZ2" authorId="0" shapeId="0" xr:uid="{B92528B2-38D0-49C8-B520-EAC492B4D2F5}">
      <text>
        <t>[Komentārs ar pavedienu]
Jūsu Excel versija ļauj lasīt šo komentāru ar pavedienu, tomēr visi tā labojumi tiks noņemti, ja fails tiks atvērts jaunākā Excel versijā. Papildinformācija: https://go.microsoft.com/fwlink/?linkid=870924
Komentārs:
    Jāpievērš uzmanība, vai nav bijušas  izmaksas, kas rodas starp Komersanta uzskaitē nodalītajiem ūdenssaimniecības pakalpojumiem par patēriņu tehnoloģisko procesu nodrošināšanai atbilstoši aprēķinātajiem ūdensapgādes un kanalizācijas pakalpojumu tarifiem, kas starp abiem TP rada atšķirības pārējo izmaksu apmērā</t>
      </text>
    </comment>
    <comment ref="DC2" authorId="1" shapeId="0" xr:uid="{9587BA78-E02F-47E3-8849-8F038582CEA5}">
      <text>
        <t xml:space="preserve">[Komentārs ar pavedienu]
Jūsu Excel versija ļauj lasīt šo komentāru ar pavedienu, tomēr visi tā labojumi tiks noņemti, ja fails tiks atvērts jaunākā Excel versijā. Papildinformācija: https://go.microsoft.com/fwlink/?linkid=870924
Komentārs:
    Jāpievērš uzmanība, vai nav bijušas  izmaksas, kas rodas starp Komersanta uzskaitē nodalītajiem ūdenssaimniecības pakalpojumiem par patēriņu tehnoloģisko procesu nodrošināšanai atbilstoši aprēķinātajiem ūdensapgādes un kanalizācijas pakalpojumu tarifiem, kas starp abiem TP rada atšķirības pārējo izmaksu apmērā
</t>
      </text>
    </comment>
    <comment ref="EG2" authorId="2" shapeId="0" xr:uid="{AC37CD1C-5E96-4485-9286-B3EC30AB3967}">
      <text>
        <t xml:space="preserve">[Komentārs ar pavedienu]
Jūsu Excel versija ļauj lasīt šo komentāru ar pavedienu, tomēr visi tā labojumi tiks noņemti, ja fails tiks atvērts jaunākā Excel versijā. Papildinformācija: https://go.microsoft.com/fwlink/?linkid=870924
Komentārs:
    Jāpievērš uzmanība, vai nav bijušas  izmaksas, kas rodas starp Komersanta uzskaitē nodalītajiem ūdenssaimniecības pakalpojumiem par patēriņu tehnoloģisko procesu nodrošināšanai atbilstoši aprēķinātajiem ūdensapgādes un kanalizācijas pakalpojumu tarifiem, kas starp abiem TP rada atšķirības pārējo izmaksu apmērā
</t>
      </text>
    </comment>
    <comment ref="FL2" authorId="3" shapeId="0" xr:uid="{F8162ADD-AB61-4B2F-B96D-E4E7BC6AF3EE}">
      <text>
        <t xml:space="preserve">[Komentārs ar pavedienu]
Jūsu Excel versija ļauj lasīt šo komentāru ar pavedienu, tomēr visi tā labojumi tiks noņemti, ja fails tiks atvērts jaunākā Excel versijā. Papildinformācija: https://go.microsoft.com/fwlink/?linkid=870924
Komentārs:
    Jāpievērš uzmanība, vai nav bijušas  izmaksas, kas rodas starp Komersanta uzskaitē nodalītajiem ūdenssaimniecības pakalpojumiem par patēriņu tehnoloģisko procesu nodrošināšanai atbilstoši aprēķinātajiem ūdensapgādes un kanalizācijas pakalpojumu tarifiem, kas starp abiem TP rada atšķirības pārējo izmaksu apmērā
</t>
      </text>
    </comment>
    <comment ref="BD5" authorId="4" shapeId="0" xr:uid="{61053A97-31AD-4D3D-BB4F-D57FB441526A}">
      <text>
        <r>
          <rPr>
            <b/>
            <sz val="9"/>
            <color indexed="81"/>
            <rFont val="Tahoma"/>
            <family val="2"/>
            <charset val="186"/>
          </rPr>
          <t>Dace Čodare-Plaude:</t>
        </r>
        <r>
          <rPr>
            <sz val="9"/>
            <color indexed="81"/>
            <rFont val="Tahoma"/>
            <family val="2"/>
            <charset val="186"/>
          </rPr>
          <t xml:space="preserve">
Iekrāsojas, ja Admin+Raž nesakrīt ar 2.pielikumu</t>
        </r>
      </text>
    </comment>
    <comment ref="BK5" authorId="4" shapeId="0" xr:uid="{0DA8EB05-7818-4F70-A847-9AC0C286CC14}">
      <text>
        <r>
          <rPr>
            <b/>
            <sz val="9"/>
            <color indexed="81"/>
            <rFont val="Tahoma"/>
            <family val="2"/>
            <charset val="186"/>
          </rPr>
          <t>Dace Čodare-Plaude:</t>
        </r>
        <r>
          <rPr>
            <sz val="9"/>
            <color indexed="81"/>
            <rFont val="Tahoma"/>
            <family val="2"/>
            <charset val="186"/>
          </rPr>
          <t xml:space="preserve">
Iekrāsojas, ja Admin+Raž nesakrīt ar 2.pielikumu</t>
        </r>
      </text>
    </comment>
    <comment ref="BN5" authorId="4" shapeId="0" xr:uid="{305B5BD2-C116-45D4-B118-EE0A57B5D0D6}">
      <text>
        <r>
          <rPr>
            <b/>
            <sz val="9"/>
            <color indexed="81"/>
            <rFont val="Tahoma"/>
            <family val="2"/>
            <charset val="186"/>
          </rPr>
          <t>Dace Čodare-Plaude:</t>
        </r>
        <r>
          <rPr>
            <sz val="9"/>
            <color indexed="81"/>
            <rFont val="Tahoma"/>
            <family val="2"/>
            <charset val="186"/>
          </rPr>
          <t xml:space="preserve">
Iekrāsojas, ja Admin+Raž nesakrīt ar 2.pielikumu</t>
        </r>
      </text>
    </comment>
    <comment ref="CI5" authorId="4" shapeId="0" xr:uid="{E55F2623-F3D0-4DEB-8F6A-2D4703D7FC27}">
      <text>
        <r>
          <rPr>
            <b/>
            <sz val="9"/>
            <color indexed="81"/>
            <rFont val="Tahoma"/>
            <family val="2"/>
            <charset val="186"/>
          </rPr>
          <t>Dace Čodare-Plaude:</t>
        </r>
        <r>
          <rPr>
            <sz val="9"/>
            <color indexed="81"/>
            <rFont val="Tahoma"/>
            <family val="2"/>
            <charset val="186"/>
          </rPr>
          <t xml:space="preserve">
Iekrāsojas, ja Admin+Raž nesakrīt ar 2.pielikumu</t>
        </r>
      </text>
    </comment>
    <comment ref="CO5" authorId="4" shapeId="0" xr:uid="{EAA9DED7-00A7-4F3B-8BB2-1164E6D324FE}">
      <text>
        <r>
          <rPr>
            <b/>
            <sz val="9"/>
            <color indexed="81"/>
            <rFont val="Tahoma"/>
            <family val="2"/>
            <charset val="186"/>
          </rPr>
          <t>Dace Čodare-Plaude:</t>
        </r>
        <r>
          <rPr>
            <sz val="9"/>
            <color indexed="81"/>
            <rFont val="Tahoma"/>
            <family val="2"/>
            <charset val="186"/>
          </rPr>
          <t xml:space="preserve">
Iekrāsojas, ja Admin+Raž nesakrīt ar 2.pielikumu</t>
        </r>
      </text>
    </comment>
    <comment ref="CR5" authorId="4" shapeId="0" xr:uid="{5F775678-780C-4CF3-A2E5-4F4E881F5ABE}">
      <text>
        <r>
          <rPr>
            <b/>
            <sz val="9"/>
            <color indexed="81"/>
            <rFont val="Tahoma"/>
            <family val="2"/>
            <charset val="186"/>
          </rPr>
          <t>Dace Čodare-Plaude:</t>
        </r>
        <r>
          <rPr>
            <sz val="9"/>
            <color indexed="81"/>
            <rFont val="Tahoma"/>
            <family val="2"/>
            <charset val="186"/>
          </rPr>
          <t xml:space="preserve">
Iekrāsojas, ja Admin+Raž nesakrīt ar 2.pielikumu</t>
        </r>
      </text>
    </comment>
    <comment ref="DM5" authorId="4" shapeId="0" xr:uid="{59657C2D-C613-4ACC-89E0-BADBA0571D86}">
      <text>
        <r>
          <rPr>
            <b/>
            <sz val="9"/>
            <color indexed="81"/>
            <rFont val="Tahoma"/>
            <family val="2"/>
            <charset val="186"/>
          </rPr>
          <t>Dace Čodare-Plaude:</t>
        </r>
        <r>
          <rPr>
            <sz val="9"/>
            <color indexed="81"/>
            <rFont val="Tahoma"/>
            <family val="2"/>
            <charset val="186"/>
          </rPr>
          <t xml:space="preserve">
Iekrāsojas, ja Admin+Raž nesakrīt ar 2.pielikumu</t>
        </r>
      </text>
    </comment>
    <comment ref="DS5" authorId="4" shapeId="0" xr:uid="{676AEF84-FFF3-48C2-84F9-24F8779D35E8}">
      <text>
        <r>
          <rPr>
            <b/>
            <sz val="9"/>
            <color indexed="81"/>
            <rFont val="Tahoma"/>
            <family val="2"/>
            <charset val="186"/>
          </rPr>
          <t>Dace Čodare-Plaude:</t>
        </r>
        <r>
          <rPr>
            <sz val="9"/>
            <color indexed="81"/>
            <rFont val="Tahoma"/>
            <family val="2"/>
            <charset val="186"/>
          </rPr>
          <t xml:space="preserve">
Iekrāsojas, ja Admin+Raž nesakrīt ar 2.pielikumu</t>
        </r>
      </text>
    </comment>
    <comment ref="DV5" authorId="4" shapeId="0" xr:uid="{7352DA0C-F1D7-4AE3-B3F0-36DE6E9933EB}">
      <text>
        <r>
          <rPr>
            <b/>
            <sz val="9"/>
            <color indexed="81"/>
            <rFont val="Tahoma"/>
            <family val="2"/>
            <charset val="186"/>
          </rPr>
          <t>Dace Čodare-Plaude:</t>
        </r>
        <r>
          <rPr>
            <sz val="9"/>
            <color indexed="81"/>
            <rFont val="Tahoma"/>
            <family val="2"/>
            <charset val="186"/>
          </rPr>
          <t xml:space="preserve">
Iekrāsojas, ja Admin+Raž nesakrīt ar 2.pielikumu</t>
        </r>
      </text>
    </comment>
    <comment ref="EP5" authorId="4" shapeId="0" xr:uid="{ACD98E62-26ED-42FB-8231-07264F3EB2F7}">
      <text>
        <r>
          <rPr>
            <b/>
            <sz val="9"/>
            <color indexed="81"/>
            <rFont val="Tahoma"/>
            <family val="2"/>
            <charset val="186"/>
          </rPr>
          <t>Dace Čodare-Plaude:</t>
        </r>
        <r>
          <rPr>
            <sz val="9"/>
            <color indexed="81"/>
            <rFont val="Tahoma"/>
            <family val="2"/>
            <charset val="186"/>
          </rPr>
          <t xml:space="preserve">
Iekrāsojas, ja Admin+Raž nesakrīt ar 2.pielikumu</t>
        </r>
      </text>
    </comment>
    <comment ref="EW5" authorId="4" shapeId="0" xr:uid="{9C3BCC3F-B794-4B07-8BCB-CD9E8EBDF422}">
      <text>
        <r>
          <rPr>
            <b/>
            <sz val="9"/>
            <color indexed="81"/>
            <rFont val="Tahoma"/>
            <family val="2"/>
            <charset val="186"/>
          </rPr>
          <t>Dace Čodare-Plaude:</t>
        </r>
        <r>
          <rPr>
            <sz val="9"/>
            <color indexed="81"/>
            <rFont val="Tahoma"/>
            <family val="2"/>
            <charset val="186"/>
          </rPr>
          <t xml:space="preserve">
Iekrāsojas, ja Admin+Raž nesakrīt ar 2.pielikumu</t>
        </r>
      </text>
    </comment>
    <comment ref="EZ5" authorId="4" shapeId="0" xr:uid="{1CC222C5-18EA-48A8-A3AD-1D28AA8C1BF2}">
      <text>
        <r>
          <rPr>
            <b/>
            <sz val="9"/>
            <color indexed="81"/>
            <rFont val="Tahoma"/>
            <family val="2"/>
            <charset val="186"/>
          </rPr>
          <t>Dace Čodare-Plaude:</t>
        </r>
        <r>
          <rPr>
            <sz val="9"/>
            <color indexed="81"/>
            <rFont val="Tahoma"/>
            <family val="2"/>
            <charset val="186"/>
          </rPr>
          <t xml:space="preserve">
Iekrāsojas, ja Admin+Raž nesakrīt ar 2.pielikumu</t>
        </r>
      </text>
    </comment>
    <comment ref="BK6" authorId="4" shapeId="0" xr:uid="{B53F283C-4028-4146-B479-06CF8C1D380A}">
      <text>
        <r>
          <rPr>
            <b/>
            <sz val="9"/>
            <color indexed="81"/>
            <rFont val="Tahoma"/>
            <family val="2"/>
            <charset val="186"/>
          </rPr>
          <t>Dace Čodare-Plaude:</t>
        </r>
        <r>
          <rPr>
            <sz val="9"/>
            <color indexed="81"/>
            <rFont val="Tahoma"/>
            <family val="2"/>
            <charset val="186"/>
          </rPr>
          <t xml:space="preserve">
Iekrāsojas, ja kurināmais  + elektrība nesakrīt ar 2.pielikumu</t>
        </r>
      </text>
    </comment>
    <comment ref="CO6" authorId="4" shapeId="0" xr:uid="{CAF62C6F-EE46-49C6-90CE-D0E3F3554F40}">
      <text>
        <r>
          <rPr>
            <b/>
            <sz val="9"/>
            <color indexed="81"/>
            <rFont val="Tahoma"/>
            <family val="2"/>
            <charset val="186"/>
          </rPr>
          <t>Dace Čodare-Plaude:</t>
        </r>
        <r>
          <rPr>
            <sz val="9"/>
            <color indexed="81"/>
            <rFont val="Tahoma"/>
            <family val="2"/>
            <charset val="186"/>
          </rPr>
          <t xml:space="preserve">
Iekrāsojas, ja kurināmais  + elektrība nesakrīt ar 2.pielikumu</t>
        </r>
      </text>
    </comment>
    <comment ref="DS6" authorId="4" shapeId="0" xr:uid="{AD8439B7-9668-49AD-9D06-80158AEF62DB}">
      <text>
        <r>
          <rPr>
            <b/>
            <sz val="9"/>
            <color indexed="81"/>
            <rFont val="Tahoma"/>
            <family val="2"/>
            <charset val="186"/>
          </rPr>
          <t>Dace Čodare-Plaude:</t>
        </r>
        <r>
          <rPr>
            <sz val="9"/>
            <color indexed="81"/>
            <rFont val="Tahoma"/>
            <family val="2"/>
            <charset val="186"/>
          </rPr>
          <t xml:space="preserve">
Iekrāsojas, ja kurināmais  + elektrība nesakrīt ar 2.pielikumu</t>
        </r>
      </text>
    </comment>
    <comment ref="EW6" authorId="4" shapeId="0" xr:uid="{81514A07-C646-4B48-832B-11A940DEF854}">
      <text>
        <r>
          <rPr>
            <b/>
            <sz val="9"/>
            <color indexed="81"/>
            <rFont val="Tahoma"/>
            <family val="2"/>
            <charset val="186"/>
          </rPr>
          <t>Dace Čodare-Plaude:</t>
        </r>
        <r>
          <rPr>
            <sz val="9"/>
            <color indexed="81"/>
            <rFont val="Tahoma"/>
            <family val="2"/>
            <charset val="186"/>
          </rPr>
          <t xml:space="preserve">
Iekrāsojas, ja kurināmais  + elektrība nesakrīt ar 2.pielikumu</t>
        </r>
      </text>
    </comment>
  </commentList>
</comments>
</file>

<file path=xl/sharedStrings.xml><?xml version="1.0" encoding="utf-8"?>
<sst xmlns="http://schemas.openxmlformats.org/spreadsheetml/2006/main" count="19550" uniqueCount="919">
  <si>
    <t xml:space="preserve"> Nošķirtas ūdensapgādes sistēmas atrašanās vieta (teritorijas nosaukums)</t>
  </si>
  <si>
    <t>Ūdensapgādes  inženiertīklu garums, km uz pārskata gada 31.decembri</t>
  </si>
  <si>
    <t>Pieslēgumu skaits (ūdens ievadi) uz pārskata gada 31.decembri</t>
  </si>
  <si>
    <t>Ūdenssaimniecības pakalpojumu sniedzējs, no kura tiek iepirkts ūdens</t>
  </si>
  <si>
    <t>Ūdens zudumu īpatsvars kopējā centralizētajā ūdensapgādes inženiertīklā padotajā ūdens apjomā, %</t>
  </si>
  <si>
    <t>No citiem komersantiem iepirktā ūdens īpatsvars kopējā centralizētajā ūdensapgādes inženiertīklā padotajā apjomā, %</t>
  </si>
  <si>
    <t>Stundas vidējais elektroenerģijas patēriņš ūdens piegādei, kWh</t>
  </si>
  <si>
    <t>KOPĀ</t>
  </si>
  <si>
    <t xml:space="preserve"> Nošķirtas kanalizācijas sistēmas atrašanās vieta (teritorijas nosaukums)</t>
  </si>
  <si>
    <t>Kanalizācijas pašteces inženiertīklu garums, km uz pārskata gada 31.decembri</t>
  </si>
  <si>
    <t>Kanalizācijas spiedvadu garums, km uz pārskata gada 31.decembri</t>
  </si>
  <si>
    <t>Kanalizācijas inženiertīklu kopējais garums uz pārskata gada 31.decembri</t>
  </si>
  <si>
    <t>Pieslēgumu skaits (kanalizācijas izvadi) uz pārskata gada 31.decembri</t>
  </si>
  <si>
    <t>Kanalizācijas pakalpojumu sniedzējs, kuram attīrīšanai tiek nodoti notekūdeņi</t>
  </si>
  <si>
    <t>Pārējo attīrīto notekūdeņu īpatsvars kopējo attīrīto notekūdeņu apjomā, %</t>
  </si>
  <si>
    <t>Stundas vidējais elektroenerģijas patēriņš notekūdeņu savākšanai, kWh</t>
  </si>
  <si>
    <t>Stundas vidējais elektroenerģijas patēriņš notekūdeņu attīrīšanai, kWh</t>
  </si>
  <si>
    <t>Ūdensapgādes  inženiertīklu garums, km tarifa projekta iesniegšanas brīdī</t>
  </si>
  <si>
    <t>Kanalizācijas pašteces inženiertīklu garums, km tarifa projekta iesniegšanas brīdī</t>
  </si>
  <si>
    <t>Kanalizācijas spiedvadu garums, km tarifa projekta iesniegšanas brīdī</t>
  </si>
  <si>
    <t>Kanalizācijas inženiertīklu kopējais garums, km tarifa projekta iesniegšanas brīdī</t>
  </si>
  <si>
    <t>Komersanta nosaukums, reģistrācijas nr., datums un pārstāvēt tiesīgās personas vārds un uzvārds, jāievada tikai šajā lapā, informācija automātiski tiks pārnesta uz citām lapām</t>
  </si>
  <si>
    <t>Komersanta nosaukums</t>
  </si>
  <si>
    <t>SIA "________"</t>
  </si>
  <si>
    <t>Vienotais reģistrācijas numurs</t>
  </si>
  <si>
    <t>___________</t>
  </si>
  <si>
    <t>Ūdens un notekūdeņu bilance</t>
  </si>
  <si>
    <t>Informācija par ūdens apjomiem centralizētajā ūdensapgādes sistēmā</t>
  </si>
  <si>
    <t>No dabīgajiem ūdens avotiem ņemtais ūdens 
(Komersanta paša iegūtais ūdens)</t>
  </si>
  <si>
    <t>Ūdens apjoms tehnoloģiskām vajadzībām</t>
  </si>
  <si>
    <t>No citiem ūdenssaimniecības pakalpojumu sniedzējiem iepirktais sagatavotais ūdens, kas padots centralizētajā ūdensapgādes inženiertīklā</t>
  </si>
  <si>
    <t>Kopējais centralizētajā ūdensapgādes inženiertīklā padotais ūdens (1.-2.+3.), tai skaitā</t>
  </si>
  <si>
    <t>4.1.</t>
  </si>
  <si>
    <t>lietotājiem piegādātais ūdens</t>
  </si>
  <si>
    <t>4.2.</t>
  </si>
  <si>
    <t>ūdens zudumi centralizētajos ūdensapgādes inženiertīklos (4.-4.1.)</t>
  </si>
  <si>
    <t>Ūdens zudumu īpatsvars kopējā centralizētajā ūdensapgādes 
inženiertīklā padotajā ūdens apjomā, %</t>
  </si>
  <si>
    <t>Informācija par notekūdeņu apjomiem centralizētajā kanalizācijas sistēmā</t>
  </si>
  <si>
    <t>5.</t>
  </si>
  <si>
    <t>Kopējie centralizētajā kanalizācijas inženiertīklā nonākušie notekūdeņi, kas novadīti attīrīšanai (6.+7.), tai skaitā:</t>
  </si>
  <si>
    <t>5.1.</t>
  </si>
  <si>
    <t>no lietotājiem savāktie notekūdeņi</t>
  </si>
  <si>
    <t>5.2.</t>
  </si>
  <si>
    <t>pārējie centralizētajā kanalizācijas inženiertīklā nonākušie notekūdeņi (5.-5.1.)</t>
  </si>
  <si>
    <t>6.</t>
  </si>
  <si>
    <t>Komersanta notekūdeņu attīrīšanas iekārtās attīrītie notekūdeņi</t>
  </si>
  <si>
    <t>7.</t>
  </si>
  <si>
    <t>Citiem kanalizācijas pakalpojumu sniedzējiem attīrīšanai nodotie notekūdeņi</t>
  </si>
  <si>
    <t>Persona,</t>
  </si>
  <si>
    <t>kas tiesīga pārstāvēt Komersantu _________________________________ Vārds Uzvārds</t>
  </si>
  <si>
    <t xml:space="preserve">         paraksts</t>
  </si>
  <si>
    <r>
      <rPr>
        <i/>
        <u/>
        <sz val="11"/>
        <color rgb="FFFF0000"/>
        <rFont val="Times New Roman"/>
        <family val="1"/>
        <charset val="186"/>
      </rPr>
      <t xml:space="preserve">INFORMĀCIJAI
</t>
    </r>
    <r>
      <rPr>
        <i/>
        <sz val="11"/>
        <rFont val="Times New Roman"/>
        <family val="1"/>
        <charset val="186"/>
      </rPr>
      <t xml:space="preserve">
</t>
    </r>
    <r>
      <rPr>
        <b/>
        <i/>
        <sz val="11"/>
        <color rgb="FFFF0000"/>
        <rFont val="Times New Roman"/>
        <family val="1"/>
        <charset val="186"/>
      </rPr>
      <t>!</t>
    </r>
    <r>
      <rPr>
        <b/>
        <i/>
        <sz val="11"/>
        <rFont val="Times New Roman"/>
        <family val="1"/>
        <charset val="186"/>
      </rPr>
      <t xml:space="preserve"> </t>
    </r>
    <r>
      <rPr>
        <i/>
        <sz val="11"/>
        <rFont val="Times New Roman"/>
        <family val="1"/>
        <charset val="186"/>
      </rPr>
      <t xml:space="preserve"> Tarifa projekta aprēķināšanai Komersants izmanto kārtējam gadam prognozētos ūdenssaimniecības pakalpojumu apjomus. 
</t>
    </r>
    <r>
      <rPr>
        <b/>
        <i/>
        <sz val="11"/>
        <color rgb="FFFF0000"/>
        <rFont val="Times New Roman"/>
        <family val="1"/>
        <charset val="186"/>
      </rPr>
      <t>!</t>
    </r>
    <r>
      <rPr>
        <i/>
        <sz val="11"/>
        <rFont val="Times New Roman"/>
        <family val="1"/>
        <charset val="186"/>
      </rPr>
      <t xml:space="preserve"> Prognozējot kārtējā gada ūdenssaimniecības pakalpojumu apjomus, Komersants ņem vērā iepriekšējā gada faktiskos ūdenssaimniecības pakalpojumu apjomus, kārtējā gadā plānotās pieslēgumu skaita izmaiņas centralizētajiem ūdensapgādes un centralizētajiem kanalizācijas inženiertīkliem, kā arī citus ūdenssaimniecības pakalpojuma apjomu ietekmējošos faktorus. 
</t>
    </r>
    <r>
      <rPr>
        <b/>
        <i/>
        <sz val="11"/>
        <color rgb="FFFF0000"/>
        <rFont val="Times New Roman"/>
        <family val="1"/>
        <charset val="186"/>
      </rPr>
      <t>!</t>
    </r>
    <r>
      <rPr>
        <i/>
        <sz val="11"/>
        <rFont val="Times New Roman"/>
        <family val="1"/>
        <charset val="186"/>
      </rPr>
      <t xml:space="preserve"> Kopā ar tarifa projektu Komersants iesniedz informāciju par plānotajām pieslēgumu skaita izmaiņām centralizētajiem ūdensapgādes un centralizētajiem kanalizācijas inženiertīkliem.
</t>
    </r>
  </si>
  <si>
    <t>Ūdens zudumu izmaksu aprēķins *)</t>
  </si>
  <si>
    <r>
      <rPr>
        <sz val="12"/>
        <rFont val="Times New Roman"/>
        <family val="1"/>
        <charset val="186"/>
      </rPr>
      <t>Ūdens zudumu apjomi (m</t>
    </r>
    <r>
      <rPr>
        <vertAlign val="superscript"/>
        <sz val="12"/>
        <rFont val="Times New Roman"/>
        <family val="1"/>
        <charset val="186"/>
      </rPr>
      <t>3</t>
    </r>
    <r>
      <rPr>
        <sz val="12"/>
        <rFont val="Times New Roman"/>
        <family val="1"/>
        <charset val="186"/>
      </rPr>
      <t>)</t>
    </r>
  </si>
  <si>
    <t>Ūdens zudumu izmaksas (EUR)</t>
  </si>
  <si>
    <t>Izmaksas kopā</t>
  </si>
  <si>
    <r>
      <rPr>
        <b/>
        <sz val="10"/>
        <rFont val="Times New Roman"/>
        <family val="1"/>
        <charset val="186"/>
      </rPr>
      <t>Izmaksas uz 1m</t>
    </r>
    <r>
      <rPr>
        <b/>
        <vertAlign val="superscript"/>
        <sz val="10"/>
        <rFont val="Times New Roman"/>
        <family val="1"/>
        <charset val="186"/>
      </rPr>
      <t>3</t>
    </r>
  </si>
  <si>
    <t xml:space="preserve">Posteņi </t>
  </si>
  <si>
    <t>ūdens
ražošana</t>
  </si>
  <si>
    <t>ūdens
piegāde</t>
  </si>
  <si>
    <t xml:space="preserve">notekūdeņu
savākšana </t>
  </si>
  <si>
    <t xml:space="preserve">notekūdeņu
attīrīšana </t>
  </si>
  <si>
    <t>ūdensapgādes pakalpojumi</t>
  </si>
  <si>
    <t>kanalizācijas pakalpojumi</t>
  </si>
  <si>
    <t>1.</t>
  </si>
  <si>
    <t>Pamatlīdzekļu nolietojums un nemateriālo ieguldījumu vērtības norakstījums</t>
  </si>
  <si>
    <t>1.1.</t>
  </si>
  <si>
    <t>Pamatlīdzekļu nolietojums</t>
  </si>
  <si>
    <t>1.1.1.</t>
  </si>
  <si>
    <t>t.sk. ēkas, būves</t>
  </si>
  <si>
    <t>1.1.2.</t>
  </si>
  <si>
    <t>iekārtas, mehānismi</t>
  </si>
  <si>
    <t>1.1.3.</t>
  </si>
  <si>
    <t>pārējie</t>
  </si>
  <si>
    <t>1.2.</t>
  </si>
  <si>
    <t>Nemateriālo ieguldījumu vērtības norakstījums</t>
  </si>
  <si>
    <t>Ekspluatācijas izmaksas (2.+3.+4.)</t>
  </si>
  <si>
    <t>2.</t>
  </si>
  <si>
    <t>Personāla izmaksas</t>
  </si>
  <si>
    <t>2.1.</t>
  </si>
  <si>
    <t>Darba samaksa</t>
  </si>
  <si>
    <t>2.2.</t>
  </si>
  <si>
    <t>3.</t>
  </si>
  <si>
    <t>Pamatlīdzekļu uzturēšanas un remontu izmaksas</t>
  </si>
  <si>
    <t>4.</t>
  </si>
  <si>
    <t>Pārējās saimnieciskās darbības izmaksas</t>
  </si>
  <si>
    <t>Iepirktā ūdens izmaksas, ja pakalpojumu nodrošināšanai Komersants iepērk ūdeni no cita komersanta tīkla</t>
  </si>
  <si>
    <t>x</t>
  </si>
  <si>
    <t>Attīrīšanai novadīto notekūdeņu izmaksas, ja Komersants novada savāktos notekūdeņus cita komersanta tīklā</t>
  </si>
  <si>
    <t>4.3.</t>
  </si>
  <si>
    <t>Pārējās administrācijas izmaksas, kas nav iekļautas citur</t>
  </si>
  <si>
    <t>4.4.</t>
  </si>
  <si>
    <t xml:space="preserve">Materiālu izmaksas  </t>
  </si>
  <si>
    <t>4.5.</t>
  </si>
  <si>
    <t>Elektroenerģijas, kurināmā, siltumenerģijas, gāzes izmaksas</t>
  </si>
  <si>
    <t>4.6.</t>
  </si>
  <si>
    <t>Apsardzes izmaksas</t>
  </si>
  <si>
    <t>4.7.</t>
  </si>
  <si>
    <t>Transportlīdzekļu uzturēšanas izmaksas</t>
  </si>
  <si>
    <t>4.8.</t>
  </si>
  <si>
    <t>Nekustamā īpašuma nomas izmaksas</t>
  </si>
  <si>
    <t>4.9.</t>
  </si>
  <si>
    <t>Apdrošināšanas izmaksas</t>
  </si>
  <si>
    <t>4.10.</t>
  </si>
  <si>
    <t>Sakaru pakalpojumu izmaksas</t>
  </si>
  <si>
    <t>4.11.</t>
  </si>
  <si>
    <t>Kancelejas preču iegādes izmaksas</t>
  </si>
  <si>
    <t>4.12.</t>
  </si>
  <si>
    <t>Personāla apmācību izmaksas</t>
  </si>
  <si>
    <t>4.13.</t>
  </si>
  <si>
    <t>Juridisko pakalpojumu izmaksas</t>
  </si>
  <si>
    <t>4.14.</t>
  </si>
  <si>
    <t>Vides stāvokļa kontroles izmaksas</t>
  </si>
  <si>
    <t>4.15.</t>
  </si>
  <si>
    <t>Dienesta komandējumu izmaksas</t>
  </si>
  <si>
    <t>4.16.</t>
  </si>
  <si>
    <t>Pārējās izmaksas</t>
  </si>
  <si>
    <t>4.17.</t>
  </si>
  <si>
    <t>Nodevu maksājumi</t>
  </si>
  <si>
    <t>Ūdens zudumu un tehnoloģiskā patēriņa izmaksas</t>
  </si>
  <si>
    <t>Nodokļu maksājumi</t>
  </si>
  <si>
    <t xml:space="preserve">Kredīta procentu maksājumi un pamatsummas atmaksa </t>
  </si>
  <si>
    <t>8.</t>
  </si>
  <si>
    <t>Ieņēmumi saskaņā ar metodikas 13. un 78. punktu</t>
  </si>
  <si>
    <t>Izmaksas kopā EUR (1+2+3+4+5+6+7-8)</t>
  </si>
  <si>
    <t>9.</t>
  </si>
  <si>
    <t>Apgrozījuma rentabilitāte, %</t>
  </si>
  <si>
    <t>Pilnās izmaksas (ar rentabilitāti) EUR</t>
  </si>
  <si>
    <t>10.</t>
  </si>
  <si>
    <r>
      <rPr>
        <sz val="10"/>
        <rFont val="Times New Roman"/>
        <family val="1"/>
        <charset val="186"/>
      </rPr>
      <t>Kopējais centralizētajā ūdensapgādes inženiertīklā padotā ūdens apjoms m</t>
    </r>
    <r>
      <rPr>
        <vertAlign val="superscript"/>
        <sz val="10"/>
        <rFont val="Times New Roman"/>
        <family val="1"/>
        <charset val="186"/>
      </rPr>
      <t>3</t>
    </r>
  </si>
  <si>
    <t>11.</t>
  </si>
  <si>
    <r>
      <rPr>
        <sz val="10"/>
        <rFont val="Times New Roman"/>
        <family val="1"/>
        <charset val="186"/>
      </rPr>
      <t>Lietotājiem piegādātā ūdens apjoms m</t>
    </r>
    <r>
      <rPr>
        <vertAlign val="superscript"/>
        <sz val="10"/>
        <rFont val="Times New Roman"/>
        <family val="1"/>
        <charset val="186"/>
      </rPr>
      <t>3</t>
    </r>
  </si>
  <si>
    <t>12.</t>
  </si>
  <si>
    <r>
      <rPr>
        <sz val="10"/>
        <rFont val="Times New Roman"/>
        <family val="1"/>
        <charset val="186"/>
      </rPr>
      <t>No lietotājiem savākto notekūdeņu apjoms  m</t>
    </r>
    <r>
      <rPr>
        <vertAlign val="superscript"/>
        <sz val="10"/>
        <rFont val="Times New Roman"/>
        <family val="1"/>
        <charset val="186"/>
      </rPr>
      <t>3</t>
    </r>
  </si>
  <si>
    <t>Ūdens 
ražošanas tarifs</t>
  </si>
  <si>
    <t>Ūdens 
piegādes tarifs</t>
  </si>
  <si>
    <t>Notekūdeņu savākšanas tarifs</t>
  </si>
  <si>
    <t>Notekūdeņu attīrīšanas tarifs</t>
  </si>
  <si>
    <t>Ūdensapgādes pakalpojumu tarifs</t>
  </si>
  <si>
    <t xml:space="preserve">Kanalizācijas pakalpojumu tarifs </t>
  </si>
  <si>
    <r>
      <rPr>
        <b/>
        <sz val="10"/>
        <rFont val="Times New Roman"/>
        <family val="1"/>
        <charset val="186"/>
      </rPr>
      <t>EUR/m</t>
    </r>
    <r>
      <rPr>
        <b/>
        <vertAlign val="superscript"/>
        <sz val="10"/>
        <rFont val="Times New Roman"/>
        <family val="1"/>
        <charset val="186"/>
      </rPr>
      <t>3</t>
    </r>
  </si>
  <si>
    <t>Ūdenssaimniecības pakalpojumu tarifs</t>
  </si>
  <si>
    <t>paraksts</t>
  </si>
  <si>
    <t>Spēkā esošais tarifs</t>
  </si>
  <si>
    <t xml:space="preserve"> ____.gada faktiskie saimnieciskās darbības rezultāti</t>
  </si>
  <si>
    <t>EUR</t>
  </si>
  <si>
    <t>%</t>
  </si>
  <si>
    <t>Administratīvo izmaksu sadalījums 
tarifu projekta aprēķinam</t>
  </si>
  <si>
    <t>Ieņēmumi no pakalpojumu sniegšanas, tai skaitā:</t>
  </si>
  <si>
    <t>ieņēmumi no regulēto ūdensapgādes pakalpojumu sniegšanas</t>
  </si>
  <si>
    <t>-</t>
  </si>
  <si>
    <t>ieņēmumi no regulēto kanalizācijas pakalpojumu sniegšanas</t>
  </si>
  <si>
    <t>Pamata saimnieciskās darbības izmaksas, tai skaitā:</t>
  </si>
  <si>
    <t>Kopā:</t>
  </si>
  <si>
    <t>izmaksas regulēto ūdensapgādes pakalpojumu sniegšanai</t>
  </si>
  <si>
    <t>izmaksas regulēto kanalizācijas pakalpojumu sniegšanai</t>
  </si>
  <si>
    <t>izmaksas citu pakalpojumu sniegšanai</t>
  </si>
  <si>
    <t>Pamata saimnieciskās darbības rezultāti, tai skaitā:</t>
  </si>
  <si>
    <t>no ūdensapgādes pakalpojumu sniegšanas</t>
  </si>
  <si>
    <t>no kanalizācijas pakalpojumu sniegšanas</t>
  </si>
  <si>
    <t>no citu pakalpojumu sniegšanas</t>
  </si>
  <si>
    <t xml:space="preserve"> ___.gada plānotie saimnieciskās darbības rezultāti</t>
  </si>
  <si>
    <t>Skaidrojums par ūdensapgādes pakalpojuma izmaksu izmaiņām</t>
  </si>
  <si>
    <t>Ūdensapgādes pakalpojumu tarifu veidojošās izmaksas</t>
  </si>
  <si>
    <t>Spēkā esošais tarifs (EUR)</t>
  </si>
  <si>
    <t>Tarifa projekts  (EUR)</t>
  </si>
  <si>
    <t>Izmaiņas pret esošā tarifa izmaksām (%)</t>
  </si>
  <si>
    <t>Izmaiņas pret __.g. faktiskajām izmaksām (%)</t>
  </si>
  <si>
    <t>Tarifu projekta izmaksu īpatsvars summā bez rentabilitātes (%)</t>
  </si>
  <si>
    <t>Skaidrojums par izmaksu pieauguma/samazinājuma iemesliem, 
salīdzinājumā ar spēkā esošo tarifu un faktiskajām izmaksām</t>
  </si>
  <si>
    <t>Ekspluatācijas izmaksas</t>
  </si>
  <si>
    <t>Pārējās administrācijas izmaksas, 
kas nav iekļautas citur</t>
  </si>
  <si>
    <t>Apgrozījuma rentabilitāte</t>
  </si>
  <si>
    <t>pārbaude summai bez rentabilitātes</t>
  </si>
  <si>
    <t>pārbaude summai ar rentabilitāti</t>
  </si>
  <si>
    <t>Skaidrojums par kanalizācijas pakalpojuma izmaksu izmaiņām</t>
  </si>
  <si>
    <t>Kanalizācijas pakalpojumu tarifu veidojošās izmaksas</t>
  </si>
  <si>
    <t>Ūdenssaimniecības pakalpojumu tarifus veidojošās izmaksas</t>
  </si>
  <si>
    <t xml:space="preserve">Tarifa projekts </t>
  </si>
  <si>
    <t xml:space="preserve">Spēkā esošais tarifs </t>
  </si>
  <si>
    <t>Nodokļi</t>
  </si>
  <si>
    <t>Pamatlīdzekļu nolietojums un nemateriālo ieguldījumu vērtību norakstījums (KOPSAVILKUMS)</t>
  </si>
  <si>
    <t>Izmaksu pamatojuma pozīcijas</t>
  </si>
  <si>
    <t>Uz tarifa projektu attiecinātās izmaksas, sadalījumā pa pakalpojumu veidiem</t>
  </si>
  <si>
    <t>Pamatlīdzekļu nolietojums:</t>
  </si>
  <si>
    <t>ēkas, būves</t>
  </si>
  <si>
    <t>1.3.</t>
  </si>
  <si>
    <t>KOPĀ, EUR:</t>
  </si>
  <si>
    <t>Tabula norādīta kā piemērs, bet pamatojumam var iesniegt arī komersanta formu, kas satur piemērā norādīto informāciju</t>
  </si>
  <si>
    <t>Pamatlīdzekļa nosaukums</t>
  </si>
  <si>
    <t>Ekspluatācijā nodošanas laiks</t>
  </si>
  <si>
    <t>Sākotnējā vērtība, EUR</t>
  </si>
  <si>
    <t>Lietderīgās kalpošanas laiks (gados vai %)</t>
  </si>
  <si>
    <t>Atlikusī vērtība uz gada sākumu, EUR</t>
  </si>
  <si>
    <t>Gada nolietojums, EUR</t>
  </si>
  <si>
    <t>Uz tarifu projektu attiecinātais nolietojums, EUR</t>
  </si>
  <si>
    <t>Tarifu projektā iekļautais nolietojums</t>
  </si>
  <si>
    <t>Komersanta finansējuma daļa</t>
  </si>
  <si>
    <t xml:space="preserve">Ūdens ražošana </t>
  </si>
  <si>
    <t>Ūdens piegāde</t>
  </si>
  <si>
    <t>Notekūdeņu savākšana</t>
  </si>
  <si>
    <t>Notekūdeņu attīrīšana</t>
  </si>
  <si>
    <t>Ēkas, būves</t>
  </si>
  <si>
    <t xml:space="preserve">Ūdenstornis </t>
  </si>
  <si>
    <t xml:space="preserve">Artēziskais urbums </t>
  </si>
  <si>
    <t>Ūdensvads ...ielā</t>
  </si>
  <si>
    <t>….</t>
  </si>
  <si>
    <t>Iekārtas, mehānismi</t>
  </si>
  <si>
    <t>…</t>
  </si>
  <si>
    <t>Pārējie pamatlīdzekļi</t>
  </si>
  <si>
    <t>Personāla un sociālās izmaksas</t>
  </si>
  <si>
    <t>Amata nosaukums</t>
  </si>
  <si>
    <t>Ūdenssaimniecības nozares darbinieku galvenie pienākumi</t>
  </si>
  <si>
    <t>Štatu vienību skaits</t>
  </si>
  <si>
    <t>Darba samaksa par slodzi mēnesī, EUR</t>
  </si>
  <si>
    <t>Kopā mēnesī 
EUR</t>
  </si>
  <si>
    <t>Uz visu ūdenssaimniecības nozari attiecināmā kopējā mēneša atlīdzība</t>
  </si>
  <si>
    <t xml:space="preserve"> ūdens ražošana</t>
  </si>
  <si>
    <t xml:space="preserve"> ūdens piegāde</t>
  </si>
  <si>
    <t>notekūdeņu savākšana</t>
  </si>
  <si>
    <t>notekūdeņu attīrīšana</t>
  </si>
  <si>
    <t>Uz tarifa projektu attiecinātās izmaksas mēnesī, sadalījumā pa pakalpojumu veidiem, EUR</t>
  </si>
  <si>
    <t>Uz tarifa projektu attiecinātās izmaksas gadā, sadalījumā pa pakalpojumu veidiem, EUR</t>
  </si>
  <si>
    <t>Administrācija</t>
  </si>
  <si>
    <t>Ūdenssaimniecības nozare</t>
  </si>
  <si>
    <t>Personāla izmaksas KOPĀ:</t>
  </si>
  <si>
    <t>Pamatojumam pievienots štatu saraksts (spēkā no __.__.201_)</t>
  </si>
  <si>
    <r>
      <rPr>
        <i/>
        <u/>
        <sz val="11"/>
        <color rgb="FFFF0000"/>
        <rFont val="Times New Roman"/>
        <family val="1"/>
        <charset val="186"/>
      </rPr>
      <t xml:space="preserve">INFORMĀCIJAI
</t>
    </r>
    <r>
      <rPr>
        <i/>
        <sz val="11"/>
        <rFont val="Times New Roman"/>
        <family val="1"/>
        <charset val="186"/>
      </rPr>
      <t xml:space="preserve">
</t>
    </r>
    <r>
      <rPr>
        <b/>
        <i/>
        <sz val="11"/>
        <color rgb="FFFF0000"/>
        <rFont val="Times New Roman"/>
        <family val="1"/>
        <charset val="186"/>
      </rPr>
      <t>!</t>
    </r>
    <r>
      <rPr>
        <i/>
        <sz val="11"/>
        <rFont val="Times New Roman"/>
        <family val="1"/>
        <charset val="186"/>
      </rPr>
      <t xml:space="preserve"> Personāla un sociālās izmaksas aprēķina saskaņā ar darba tiesisko attiecību un sociālās apdrošināšanas jomu reglamentējošajiem normatīvajiem aktiem.
</t>
    </r>
    <r>
      <rPr>
        <b/>
        <i/>
        <sz val="11"/>
        <color rgb="FFFF0000"/>
        <rFont val="Times New Roman"/>
        <family val="1"/>
        <charset val="186"/>
      </rPr>
      <t>!</t>
    </r>
    <r>
      <rPr>
        <i/>
        <sz val="11"/>
        <rFont val="Times New Roman"/>
        <family val="1"/>
        <charset val="186"/>
      </rPr>
      <t xml:space="preserve"> Personāls ir visi ūdenssaimniecības pakalpojumu sniegšanā iesaistītie Komersanta darbinieki (tajā skaitā arī administratīvais personāls) proporcionāli to dalībai attiecīgā ūdenssaimniecības pakalpojuma sniegšanā.
</t>
    </r>
    <r>
      <rPr>
        <b/>
        <i/>
        <sz val="11"/>
        <color rgb="FFFF0000"/>
        <rFont val="Times New Roman"/>
        <family val="1"/>
        <charset val="186"/>
      </rPr>
      <t>!</t>
    </r>
    <r>
      <rPr>
        <i/>
        <sz val="11"/>
        <rFont val="Times New Roman"/>
        <family val="1"/>
        <charset val="186"/>
      </rPr>
      <t xml:space="preserve"> Personāla izmaksās netiek iekļauts to darbinieku atalgojums vai tā daļa, kas attiecināma uz dzīvojamo māju pārvaldīšanas pakalpojumu sniegšanu.
</t>
    </r>
  </si>
  <si>
    <t>Uz ūdenssaimniecības nozari attiecināmās izm.</t>
  </si>
  <si>
    <t>ūdens 
ražošana</t>
  </si>
  <si>
    <t>ūdens 
piegāde</t>
  </si>
  <si>
    <t xml:space="preserve">notekūdeņu 
savākšana </t>
  </si>
  <si>
    <t xml:space="preserve">notekūdeņu 
attīrīšana </t>
  </si>
  <si>
    <r>
      <rPr>
        <i/>
        <sz val="11"/>
        <color rgb="FFA6A6A6"/>
        <rFont val="Times New Roman"/>
        <family val="1"/>
        <charset val="186"/>
      </rPr>
      <t xml:space="preserve">Piemērs:
</t>
    </r>
    <r>
      <rPr>
        <b/>
        <i/>
        <sz val="11"/>
        <color rgb="FFA6A6A6"/>
        <rFont val="Times New Roman"/>
        <family val="1"/>
        <charset val="186"/>
      </rPr>
      <t xml:space="preserve">Dzeramā ūdens attīrīšanas stacijas apkalpošana
</t>
    </r>
    <r>
      <rPr>
        <i/>
        <sz val="11"/>
        <color rgb="FFA6A6A6"/>
        <rFont val="Times New Roman"/>
        <family val="1"/>
        <charset val="186"/>
      </rPr>
      <t>Pamatojumam pievienots līgums Nr.___, faktiski apmaksāti rēķini, konta Nr.__  apgrozījuma pārskats par __ .gadu, …</t>
    </r>
  </si>
  <si>
    <r>
      <rPr>
        <i/>
        <u/>
        <sz val="11"/>
        <color rgb="FFFF0000"/>
        <rFont val="Times New Roman"/>
        <family val="1"/>
        <charset val="186"/>
      </rPr>
      <t xml:space="preserve">INFORMĀCIJAI
</t>
    </r>
    <r>
      <rPr>
        <i/>
        <sz val="11"/>
        <color rgb="FFFF0000"/>
        <rFont val="Times New Roman"/>
        <family val="1"/>
        <charset val="186"/>
      </rPr>
      <t xml:space="preserve">
</t>
    </r>
    <r>
      <rPr>
        <b/>
        <i/>
        <sz val="11"/>
        <color rgb="FFFF0000"/>
        <rFont val="Times New Roman"/>
        <family val="1"/>
        <charset val="186"/>
      </rPr>
      <t>!</t>
    </r>
    <r>
      <rPr>
        <i/>
        <sz val="11"/>
        <color rgb="FFFF0000"/>
        <rFont val="Times New Roman"/>
        <family val="1"/>
        <charset val="186"/>
      </rPr>
      <t xml:space="preserve"> </t>
    </r>
    <r>
      <rPr>
        <i/>
        <sz val="11"/>
        <rFont val="Times New Roman"/>
        <family val="1"/>
        <charset val="186"/>
      </rPr>
      <t xml:space="preserve">Iekļauj izmaksas par darbiem ūdenssaimniecības pakalpojumu nodrošināšanā izmantoto pamatlīdzekļu (ēkas, būves, iekārtas u.c.) uzturēšanai, apkalpošanai un remontiem, kurus Komersants iepērk kā ārpakalpojumu. (Metodikas 33.punkts). 
</t>
    </r>
    <r>
      <rPr>
        <b/>
        <i/>
        <sz val="11"/>
        <color rgb="FFFF0000"/>
        <rFont val="Times New Roman"/>
        <family val="1"/>
        <charset val="186"/>
      </rPr>
      <t>!</t>
    </r>
    <r>
      <rPr>
        <i/>
        <sz val="11"/>
        <rFont val="Times New Roman"/>
        <family val="1"/>
        <charset val="186"/>
      </rPr>
      <t xml:space="preserve"> Remontu, kuri saistīti ar pamatlīdzekļu uzturēšanu darba kārtībā un kurus veic komersanta paša darbinieki, izmaksas nav jāpārnes uz  šo pozīciju.
</t>
    </r>
    <r>
      <rPr>
        <b/>
        <i/>
        <sz val="11"/>
        <color rgb="FFFF0000"/>
        <rFont val="Times New Roman"/>
        <family val="1"/>
        <charset val="186"/>
      </rPr>
      <t>!</t>
    </r>
    <r>
      <rPr>
        <i/>
        <sz val="11"/>
        <color rgb="FFFF0000"/>
        <rFont val="Times New Roman"/>
        <family val="1"/>
        <charset val="186"/>
      </rPr>
      <t xml:space="preserve"> </t>
    </r>
    <r>
      <rPr>
        <i/>
        <sz val="11"/>
        <rFont val="Times New Roman"/>
        <family val="1"/>
        <charset val="186"/>
      </rPr>
      <t xml:space="preserve">Izmaksās neiekļauj kapitalizētās remonta izmaksas, kuras palielina pamatlīdzekļu atlikušo vērtību. Šajā pozīcijā uzskaitītās izmaksas noraksta pārskata periodā, kurā tās radušās.
</t>
    </r>
    <r>
      <rPr>
        <b/>
        <i/>
        <sz val="11"/>
        <color rgb="FFFF0000"/>
        <rFont val="Times New Roman"/>
        <family val="1"/>
        <charset val="186"/>
      </rPr>
      <t>!</t>
    </r>
    <r>
      <rPr>
        <i/>
        <sz val="11"/>
        <rFont val="Times New Roman"/>
        <family val="1"/>
        <charset val="186"/>
      </rPr>
      <t xml:space="preserve"> Remontu izmaksās iekļauj dzeramā ūdens sagatavošanas staciju un notekūdeņu attīrīšanas iekārtu tehnisko apkopju izmaksas, elektronisko iekārtu remontdarbiem, ūdenssaimniecības sistēmas objektu remontiem (plānotos un ārkārtas), ūdensapgādes un kanalizācijas inženiertīklu avāriju lokalizēšanas un likvidācijas darbiem, ūdensapgādes un kanalizācijas inženiertīklu skalošanai, izmaksas remontdarbos izmantojamās specializētās tehnikas/instrumentu nomai, administrācijas telpu remontiem, un citas līdzīga veida izmaksas.
</t>
    </r>
  </si>
  <si>
    <t>Iepirktā ūdens izmaksas</t>
  </si>
  <si>
    <r>
      <rPr>
        <i/>
        <sz val="11"/>
        <color rgb="FFA6A6A6"/>
        <rFont val="Times New Roman"/>
        <family val="1"/>
        <charset val="186"/>
      </rPr>
      <t xml:space="preserve">Piemēram:
</t>
    </r>
    <r>
      <rPr>
        <b/>
        <i/>
        <sz val="11"/>
        <color rgb="FFA6A6A6"/>
        <rFont val="Times New Roman"/>
        <family val="1"/>
        <charset val="186"/>
      </rPr>
      <t xml:space="preserve">Iepirktā ūdens izmaksas
</t>
    </r>
    <r>
      <rPr>
        <i/>
        <sz val="11"/>
        <color rgb="FFA6A6A6"/>
        <rFont val="Times New Roman"/>
        <family val="1"/>
        <charset val="186"/>
      </rPr>
      <t>Pamatojumam pievienots līgums Nr.___, rēķins par __ mēnesi, konta Nr.__ apgrozījuma pārskats par __ .gadu, ...</t>
    </r>
  </si>
  <si>
    <r>
      <rPr>
        <i/>
        <u/>
        <sz val="11"/>
        <color rgb="FFFF0000"/>
        <rFont val="Times New Roman"/>
        <family val="1"/>
        <charset val="186"/>
      </rPr>
      <t xml:space="preserve">INFORMĀCIJAI
</t>
    </r>
    <r>
      <rPr>
        <i/>
        <sz val="11"/>
        <rFont val="Times New Roman"/>
        <family val="1"/>
        <charset val="186"/>
      </rPr>
      <t xml:space="preserve">
</t>
    </r>
    <r>
      <rPr>
        <b/>
        <i/>
        <sz val="11"/>
        <color rgb="FFFF0000"/>
        <rFont val="Times New Roman"/>
        <family val="1"/>
        <charset val="186"/>
      </rPr>
      <t>!</t>
    </r>
    <r>
      <rPr>
        <i/>
        <sz val="11"/>
        <color rgb="FFFF0000"/>
        <rFont val="Times New Roman"/>
        <family val="1"/>
        <charset val="186"/>
      </rPr>
      <t xml:space="preserve"> </t>
    </r>
    <r>
      <rPr>
        <i/>
        <sz val="11"/>
        <rFont val="Times New Roman"/>
        <family val="1"/>
        <charset val="186"/>
      </rPr>
      <t>Iekļauj izmaksas par lietošanai sagatavota ūdens iegādi no cita sabiedrisko ūdenssaimniecības pakalpojumu sniedzēja.</t>
    </r>
  </si>
  <si>
    <t>Attīrīšanai novadīto notekūdeņu izmaksas</t>
  </si>
  <si>
    <r>
      <rPr>
        <i/>
        <sz val="11"/>
        <color rgb="FFA6A6A6"/>
        <rFont val="Times New Roman"/>
        <family val="1"/>
        <charset val="186"/>
      </rPr>
      <t xml:space="preserve">Piemēram:
</t>
    </r>
    <r>
      <rPr>
        <b/>
        <i/>
        <sz val="11"/>
        <color rgb="FFA6A6A6"/>
        <rFont val="Times New Roman"/>
        <family val="1"/>
        <charset val="186"/>
      </rPr>
      <t xml:space="preserve">Izmaksas par notekūdeņu novadīšanu attīrīšanai citam komersantam
</t>
    </r>
    <r>
      <rPr>
        <i/>
        <sz val="11"/>
        <color rgb="FFA6A6A6"/>
        <rFont val="Times New Roman"/>
        <family val="1"/>
        <charset val="186"/>
      </rPr>
      <t>Pamatojumam pievienots līgums Nr.___, rēķins par __ mēnesi, konta Nr.__  apgrozījuma pārskats par __ .gadu, ...</t>
    </r>
  </si>
  <si>
    <r>
      <rPr>
        <i/>
        <u/>
        <sz val="11"/>
        <color rgb="FFFF0000"/>
        <rFont val="Times New Roman"/>
        <family val="1"/>
        <charset val="186"/>
      </rPr>
      <t xml:space="preserve">INFORMĀCIJAI
</t>
    </r>
    <r>
      <rPr>
        <i/>
        <sz val="11"/>
        <rFont val="Times New Roman"/>
        <family val="1"/>
        <charset val="186"/>
      </rPr>
      <t xml:space="preserve">
</t>
    </r>
    <r>
      <rPr>
        <b/>
        <i/>
        <sz val="11"/>
        <color rgb="FFFF0000"/>
        <rFont val="Times New Roman"/>
        <family val="1"/>
        <charset val="186"/>
      </rPr>
      <t xml:space="preserve">! </t>
    </r>
    <r>
      <rPr>
        <i/>
        <sz val="11"/>
        <rFont val="Times New Roman"/>
        <family val="1"/>
        <charset val="186"/>
      </rPr>
      <t xml:space="preserve">Iekļauj izmaksas par to notekūdeņu attīrīšanu, kas savākti no lietotājiem un nodoti attīrīšanai citam ūdenssaimniecības pakalpojumu sniedzējam.
</t>
    </r>
  </si>
  <si>
    <r>
      <rPr>
        <b/>
        <i/>
        <sz val="11"/>
        <color rgb="FFA6A6A6"/>
        <rFont val="Times New Roman"/>
        <family val="1"/>
        <charset val="186"/>
      </rPr>
      <t xml:space="preserve">Piemēram:
Gada pārskata un revīzijas izdevumi
</t>
    </r>
    <r>
      <rPr>
        <i/>
        <sz val="11"/>
        <color rgb="FFA6A6A6"/>
        <rFont val="Times New Roman"/>
        <family val="1"/>
        <charset val="186"/>
      </rPr>
      <t>Pamatojumam pievienots konta Nr.__  apgrozījuma pārskats par __ .gadu, ...</t>
    </r>
  </si>
  <si>
    <r>
      <rPr>
        <i/>
        <u/>
        <sz val="11"/>
        <color rgb="FFFF0000"/>
        <rFont val="Times New Roman"/>
        <family val="1"/>
        <charset val="186"/>
      </rPr>
      <t xml:space="preserve">INFORMĀCIJAI
</t>
    </r>
    <r>
      <rPr>
        <i/>
        <sz val="11"/>
        <rFont val="Times New Roman"/>
        <family val="1"/>
        <charset val="186"/>
      </rPr>
      <t xml:space="preserve">
</t>
    </r>
    <r>
      <rPr>
        <b/>
        <i/>
        <sz val="11"/>
        <color rgb="FFFF0000"/>
        <rFont val="Times New Roman"/>
        <family val="1"/>
        <charset val="186"/>
      </rPr>
      <t>!</t>
    </r>
    <r>
      <rPr>
        <i/>
        <sz val="11"/>
        <color rgb="FFFF0000"/>
        <rFont val="Times New Roman"/>
        <family val="1"/>
        <charset val="186"/>
      </rPr>
      <t xml:space="preserve"> </t>
    </r>
    <r>
      <rPr>
        <i/>
        <sz val="11"/>
        <rFont val="Times New Roman"/>
        <family val="1"/>
        <charset val="186"/>
      </rPr>
      <t xml:space="preserve">Iekļauj izmaksas gada pārskata sagatavošanai un revīzijas veikšanai, naudas apgrozījuma blakus izdevumus, izmaksas par grāmatvedības ārpakalpojumiem, preses izdevumu iegādi, izmaksas sabiedrības informēšanai un citas līdzīga veida izmaksas.
</t>
    </r>
  </si>
  <si>
    <t>Materiālu izmaksas</t>
  </si>
  <si>
    <r>
      <rPr>
        <i/>
        <sz val="11"/>
        <color rgb="FFFF0000"/>
        <rFont val="Times New Roman"/>
        <family val="1"/>
        <charset val="186"/>
      </rPr>
      <t xml:space="preserve">INFORMĀCIJAI
</t>
    </r>
    <r>
      <rPr>
        <i/>
        <sz val="11"/>
        <rFont val="Times New Roman"/>
        <family val="1"/>
        <charset val="186"/>
      </rPr>
      <t xml:space="preserve">
</t>
    </r>
    <r>
      <rPr>
        <b/>
        <i/>
        <sz val="11"/>
        <color rgb="FFFF0000"/>
        <rFont val="Times New Roman"/>
        <family val="1"/>
        <charset val="186"/>
      </rPr>
      <t>!</t>
    </r>
    <r>
      <rPr>
        <i/>
        <sz val="11"/>
        <rFont val="Times New Roman"/>
        <family val="1"/>
        <charset val="186"/>
      </rPr>
      <t xml:space="preserve"> Iekļauj centralizēto ūdensapgādes un kanalizācijas sistēmu uzturēšanai un remontdarbiem nepieciešamo materiālu iegādes izmaksas, izmaksas materiālu iegādei ūdens rezervuāru un ūdenstorņu tvertņu dezinfekcijai, elektronisko iekārtu remontdarbiem, ūdenssaimniecības objektu remontiem, izmaksas ūdens sagatavošanai (ķīmiskie reaģenti, materiāli filtru maiņai un skalošanai), notekūdeņu attīrīšanai (reaģenti slāpekļa un fosfora atdalīšanai), notekūdeņu dūņu apstrādei (flokulanti) un citas līdzīga veida izmaksas.</t>
    </r>
  </si>
  <si>
    <t>Elektroenerģijas, kurināmā, siltumenerģijas, gāzes izmaksas (KOPSAVILKUMS)</t>
  </si>
  <si>
    <t>Kurināmā izmaksas</t>
  </si>
  <si>
    <t>Siltumenerģijas izmaksas</t>
  </si>
  <si>
    <t>Gāzes izmaksas</t>
  </si>
  <si>
    <t>Tabula norādīta kā piemērs, bet pamatojumam var iesniegt arī komersanta formu</t>
  </si>
  <si>
    <t>janvāris</t>
  </si>
  <si>
    <t>februāris</t>
  </si>
  <si>
    <t>marts</t>
  </si>
  <si>
    <t>aprīlis</t>
  </si>
  <si>
    <t>maijs</t>
  </si>
  <si>
    <t>jūnijs</t>
  </si>
  <si>
    <t>jūlijs</t>
  </si>
  <si>
    <t>augusts</t>
  </si>
  <si>
    <t>septembris</t>
  </si>
  <si>
    <t>oktobris</t>
  </si>
  <si>
    <t>novembris</t>
  </si>
  <si>
    <t>decembris</t>
  </si>
  <si>
    <t>Plānotais tarifu projektā</t>
  </si>
  <si>
    <t>kWh</t>
  </si>
  <si>
    <t>Cena, EUR</t>
  </si>
  <si>
    <t xml:space="preserve">Elektroenerģija </t>
  </si>
  <si>
    <t>Elektroenerģijas pārvadīšana</t>
  </si>
  <si>
    <t>Maksa par IA strāvas lielumu</t>
  </si>
  <si>
    <t>Kopā</t>
  </si>
  <si>
    <t>Kopā ūdens ražošanai</t>
  </si>
  <si>
    <t>Spiediena nodrošināšanas iekārta</t>
  </si>
  <si>
    <t>Kopā ūdens piegādei</t>
  </si>
  <si>
    <t>KOPĀ ŪDENSAPGĀDES PAKALPOJUMI</t>
  </si>
  <si>
    <t>Kanalizācijas sūkņu stacija Nr.1</t>
  </si>
  <si>
    <t>Kanalizācijas sūkņu stacija Nr.2</t>
  </si>
  <si>
    <t>Kanalizācijas sūkņu stacija Nr.3</t>
  </si>
  <si>
    <t>Kopā notekūdeņu savākšanai</t>
  </si>
  <si>
    <t>Notekūdeņu attīrīšanas iekārtas Nr.1</t>
  </si>
  <si>
    <t>Notekūdeņu attīrīšanas iekārtas Nr.2</t>
  </si>
  <si>
    <t>Kopā notekūdeņu attīrīšanai</t>
  </si>
  <si>
    <t>KOPĀ KANALIZĀCIJAS PAKALPOJUMI</t>
  </si>
  <si>
    <r>
      <rPr>
        <i/>
        <u/>
        <sz val="11"/>
        <color rgb="FFFF0000"/>
        <rFont val="Times New Roman"/>
        <family val="1"/>
        <charset val="186"/>
      </rPr>
      <t xml:space="preserve">INFORMĀCIJAI
</t>
    </r>
    <r>
      <rPr>
        <i/>
        <sz val="11"/>
        <rFont val="Times New Roman"/>
        <family val="1"/>
        <charset val="186"/>
      </rPr>
      <t xml:space="preserve">
</t>
    </r>
    <r>
      <rPr>
        <b/>
        <i/>
        <sz val="11"/>
        <color rgb="FFFF0000"/>
        <rFont val="Times New Roman"/>
        <family val="1"/>
        <charset val="186"/>
      </rPr>
      <t xml:space="preserve">! </t>
    </r>
    <r>
      <rPr>
        <i/>
        <sz val="11"/>
        <rFont val="Times New Roman"/>
        <family val="1"/>
        <charset val="186"/>
      </rPr>
      <t xml:space="preserve">Iekļauj administrācijas ēku, ūdenssaimniecības objektu (notekūdeņu attīrīšanas iekārtas, kanalizācijas sūkņu stacijas, ūdens sagatavošanas iekārtas, u. tml.) un ar ūdenssaimniecības pakalpojumu sniegšanu saistītu objektu (garāžas, darbnīcas u. tml.) apsardzes izdevumus.
</t>
    </r>
  </si>
  <si>
    <t>Transporta līdzeklis, ierīces</t>
  </si>
  <si>
    <t>Transportlīdzekļu izmantošanas mērķis</t>
  </si>
  <si>
    <t>Degvielas 
izmaksas, EUR</t>
  </si>
  <si>
    <t>Remonta, tehniskā apskates, u.c. izmaksas, EUR</t>
  </si>
  <si>
    <t>Piemēram:
VW Caddy GL6224</t>
  </si>
  <si>
    <t>Izmanto tehniskās daļas vadītājs ūdenssaimniecības objektu uzraudzībai, remontdarbu organizēšanai</t>
  </si>
  <si>
    <t>Pamatojumam pievienots konta Nr.__  apgrozījuma pārskats par __ .gadu, faktiski apmaksāti rēķini, ….</t>
  </si>
  <si>
    <r>
      <rPr>
        <i/>
        <u/>
        <sz val="11"/>
        <color rgb="FFFF0000"/>
        <rFont val="Times New Roman"/>
        <family val="1"/>
        <charset val="186"/>
      </rPr>
      <t xml:space="preserve">INFORMĀCIJAI
</t>
    </r>
    <r>
      <rPr>
        <i/>
        <sz val="11"/>
        <rFont val="Times New Roman"/>
        <family val="1"/>
        <charset val="186"/>
      </rPr>
      <t xml:space="preserve">
</t>
    </r>
    <r>
      <rPr>
        <b/>
        <i/>
        <sz val="11"/>
        <color rgb="FFFF0000"/>
        <rFont val="Times New Roman"/>
        <family val="1"/>
        <charset val="186"/>
      </rPr>
      <t>!</t>
    </r>
    <r>
      <rPr>
        <b/>
        <i/>
        <sz val="11"/>
        <rFont val="Times New Roman"/>
        <family val="1"/>
        <charset val="186"/>
      </rPr>
      <t xml:space="preserve"> </t>
    </r>
    <r>
      <rPr>
        <i/>
        <sz val="11"/>
        <rFont val="Times New Roman"/>
        <family val="1"/>
        <charset val="186"/>
      </rPr>
      <t xml:space="preserve">Iekļauj transportlīdzekļu un iekārtu degvielas, tehnisko apkopju, remontu un rezerves daļu iegādes izmaksas, izmaksas transportlīdzekļu tehniskajai apskatei un apdrošināšanai, transportlīdzekļa ekspluatācijas nodokli un uzņēmumu vieglo transportlīdzekļu nodokli, izmaksas par transportlīdzekļu nomu (t.sk. operatīvā līzinga maksājumus), līzinga procentus un citas līdzīga veida izmaksas.
</t>
    </r>
  </si>
  <si>
    <r>
      <rPr>
        <i/>
        <sz val="11"/>
        <color rgb="FFA6A6A6"/>
        <rFont val="Times New Roman"/>
        <family val="1"/>
        <charset val="186"/>
      </rPr>
      <t xml:space="preserve">Piemēram:
</t>
    </r>
    <r>
      <rPr>
        <b/>
        <i/>
        <sz val="11"/>
        <color rgb="FFA6A6A6"/>
        <rFont val="Times New Roman"/>
        <family val="1"/>
        <charset val="186"/>
      </rPr>
      <t xml:space="preserve">Administrācijas ēkas noma
</t>
    </r>
    <r>
      <rPr>
        <i/>
        <sz val="11"/>
        <color rgb="FFA6A6A6"/>
        <rFont val="Times New Roman"/>
        <family val="1"/>
        <charset val="186"/>
      </rPr>
      <t>Pamatojumam pievienots līgums Nr.___, faktiski apmaksāts rēķins, konta Nr.__  apgrozījuma pārskats par __ .gadu …</t>
    </r>
  </si>
  <si>
    <r>
      <rPr>
        <i/>
        <sz val="11"/>
        <color rgb="FFFF0000"/>
        <rFont val="Times New Roman"/>
        <family val="1"/>
        <charset val="186"/>
      </rPr>
      <t xml:space="preserve">INFORMĀCIJAI
</t>
    </r>
    <r>
      <rPr>
        <i/>
        <sz val="11"/>
        <color rgb="FF000000"/>
        <rFont val="Times New Roman"/>
        <family val="1"/>
        <charset val="186"/>
      </rPr>
      <t xml:space="preserve">
</t>
    </r>
    <r>
      <rPr>
        <b/>
        <i/>
        <sz val="11"/>
        <color rgb="FFFF0000"/>
        <rFont val="Times New Roman"/>
        <family val="1"/>
        <charset val="186"/>
      </rPr>
      <t>!</t>
    </r>
    <r>
      <rPr>
        <b/>
        <i/>
        <sz val="11"/>
        <color rgb="FF000000"/>
        <rFont val="Times New Roman"/>
        <family val="1"/>
        <charset val="186"/>
      </rPr>
      <t xml:space="preserve"> </t>
    </r>
    <r>
      <rPr>
        <i/>
        <sz val="11"/>
        <rFont val="Times New Roman"/>
        <family val="1"/>
        <charset val="186"/>
      </rPr>
      <t>Iekļauj zemes un nekustamā īpašuma nomas maksu</t>
    </r>
    <r>
      <rPr>
        <i/>
        <sz val="11"/>
        <color rgb="FF000000"/>
        <rFont val="Times New Roman"/>
        <family val="1"/>
        <charset val="186"/>
      </rPr>
      <t xml:space="preserve">.
</t>
    </r>
  </si>
  <si>
    <r>
      <rPr>
        <i/>
        <sz val="11"/>
        <color rgb="FFA6A6A6"/>
        <rFont val="Times New Roman"/>
        <family val="1"/>
        <charset val="186"/>
      </rPr>
      <t xml:space="preserve">Piemēram:
</t>
    </r>
    <r>
      <rPr>
        <b/>
        <i/>
        <sz val="11"/>
        <color rgb="FFA6A6A6"/>
        <rFont val="Times New Roman"/>
        <family val="1"/>
        <charset val="186"/>
      </rPr>
      <t xml:space="preserve">Ražošanas darbinieku veselības apdrošināšana
</t>
    </r>
    <r>
      <rPr>
        <i/>
        <sz val="11"/>
        <color rgb="FFA6A6A6"/>
        <rFont val="Times New Roman"/>
        <family val="1"/>
        <charset val="186"/>
      </rPr>
      <t>Pamatojumam pievienots apdrošināšanas izmaksu aprēķins, apdrošināšanas polise Nr.__, konta Nr.__  apgrozījuma pārskats par __ .gadu, ….</t>
    </r>
  </si>
  <si>
    <r>
      <rPr>
        <i/>
        <u/>
        <sz val="11"/>
        <color rgb="FFFF0000"/>
        <rFont val="Times New Roman"/>
        <family val="1"/>
        <charset val="186"/>
      </rPr>
      <t xml:space="preserve">INFORMĀCIJAI
</t>
    </r>
    <r>
      <rPr>
        <i/>
        <sz val="11"/>
        <rFont val="Times New Roman"/>
        <family val="1"/>
        <charset val="186"/>
      </rPr>
      <t xml:space="preserve">
</t>
    </r>
    <r>
      <rPr>
        <b/>
        <i/>
        <sz val="11"/>
        <color rgb="FFFF0000"/>
        <rFont val="Times New Roman"/>
        <family val="1"/>
        <charset val="186"/>
      </rPr>
      <t xml:space="preserve">! </t>
    </r>
    <r>
      <rPr>
        <i/>
        <sz val="11"/>
        <rFont val="Times New Roman"/>
        <family val="1"/>
        <charset val="186"/>
      </rPr>
      <t xml:space="preserve">Iekļauj izmaksas nekustamā īpašuma apdrošināšanai, civiltiesiskajai apdrošināšanai, darbinieku veselības un nelaimes gadījumu apdrošināšanai.
</t>
    </r>
  </si>
  <si>
    <r>
      <rPr>
        <i/>
        <sz val="11"/>
        <color rgb="FFA6A6A6"/>
        <rFont val="Times New Roman"/>
        <family val="1"/>
        <charset val="186"/>
      </rPr>
      <t xml:space="preserve">Piemēram:
</t>
    </r>
    <r>
      <rPr>
        <b/>
        <i/>
        <sz val="11"/>
        <color rgb="FFA6A6A6"/>
        <rFont val="Times New Roman"/>
        <family val="1"/>
        <charset val="186"/>
      </rPr>
      <t xml:space="preserve">Fiksētie sakaru pakalpojumi
</t>
    </r>
    <r>
      <rPr>
        <i/>
        <sz val="11"/>
        <color rgb="FFA6A6A6"/>
        <rFont val="Times New Roman"/>
        <family val="1"/>
        <charset val="186"/>
      </rPr>
      <t>Pamatojumam iesniegts konta Nr.__  apgrozījuma pārskats par __ .gadu, faktiski apmaksāti rēķini</t>
    </r>
  </si>
  <si>
    <r>
      <rPr>
        <i/>
        <u/>
        <sz val="11"/>
        <color rgb="FFFF0000"/>
        <rFont val="Times New Roman"/>
        <family val="1"/>
        <charset val="186"/>
      </rPr>
      <t xml:space="preserve">INFORMĀCIJAI
</t>
    </r>
    <r>
      <rPr>
        <i/>
        <sz val="11"/>
        <rFont val="Times New Roman"/>
        <family val="1"/>
        <charset val="186"/>
      </rPr>
      <t xml:space="preserve">
</t>
    </r>
    <r>
      <rPr>
        <b/>
        <i/>
        <sz val="11"/>
        <color rgb="FFFF0000"/>
        <rFont val="Times New Roman"/>
        <family val="1"/>
        <charset val="186"/>
      </rPr>
      <t>!</t>
    </r>
    <r>
      <rPr>
        <i/>
        <sz val="11"/>
        <color rgb="FFFF0000"/>
        <rFont val="Times New Roman"/>
        <family val="1"/>
        <charset val="186"/>
      </rPr>
      <t xml:space="preserve"> </t>
    </r>
    <r>
      <rPr>
        <i/>
        <sz val="11"/>
        <rFont val="Times New Roman"/>
        <family val="1"/>
        <charset val="186"/>
      </rPr>
      <t xml:space="preserve">Iekļauj izmaksas par fiksēto un mobilo sakaru pakalpojumiem, interneta pakalpojumiem, izmaksas pasta pakalpojumiem.
</t>
    </r>
  </si>
  <si>
    <r>
      <rPr>
        <i/>
        <sz val="11"/>
        <color rgb="FFA6A6A6"/>
        <rFont val="Times New Roman"/>
        <family val="1"/>
        <charset val="186"/>
      </rPr>
      <t xml:space="preserve">Piemēram:
</t>
    </r>
    <r>
      <rPr>
        <b/>
        <i/>
        <sz val="11"/>
        <color rgb="FFA6A6A6"/>
        <rFont val="Times New Roman"/>
        <family val="1"/>
        <charset val="186"/>
      </rPr>
      <t xml:space="preserve">Kancelejas preces
</t>
    </r>
    <r>
      <rPr>
        <i/>
        <sz val="11"/>
        <color rgb="FFA6A6A6"/>
        <rFont val="Times New Roman"/>
        <family val="1"/>
        <charset val="186"/>
      </rPr>
      <t>Pamatojumam pievienots konta Nr.__  apgrozījuma pārskats par __ .gadu</t>
    </r>
  </si>
  <si>
    <r>
      <rPr>
        <i/>
        <u/>
        <sz val="11"/>
        <color rgb="FFFF0000"/>
        <rFont val="Times New Roman"/>
        <family val="1"/>
        <charset val="186"/>
      </rPr>
      <t xml:space="preserve">INFORMĀCIJAI
</t>
    </r>
    <r>
      <rPr>
        <i/>
        <sz val="11"/>
        <rFont val="Times New Roman"/>
        <family val="1"/>
        <charset val="186"/>
      </rPr>
      <t xml:space="preserve">
</t>
    </r>
    <r>
      <rPr>
        <b/>
        <i/>
        <sz val="11"/>
        <color rgb="FFFF0000"/>
        <rFont val="Times New Roman"/>
        <family val="1"/>
        <charset val="186"/>
      </rPr>
      <t>!</t>
    </r>
    <r>
      <rPr>
        <i/>
        <sz val="11"/>
        <color rgb="FFFF0000"/>
        <rFont val="Times New Roman"/>
        <family val="1"/>
        <charset val="186"/>
      </rPr>
      <t xml:space="preserve"> </t>
    </r>
    <r>
      <rPr>
        <i/>
        <sz val="11"/>
        <rFont val="Times New Roman"/>
        <family val="1"/>
        <charset val="186"/>
      </rPr>
      <t xml:space="preserve">Iekļauj izmaksas par kancelejas preču iegādi gan administrācijas, gan ūdenssaimniecības nozares vajadzībām.
</t>
    </r>
  </si>
  <si>
    <r>
      <rPr>
        <i/>
        <sz val="11"/>
        <color rgb="FFA6A6A6"/>
        <rFont val="Times New Roman"/>
        <family val="1"/>
        <charset val="186"/>
      </rPr>
      <t xml:space="preserve">Piemēram:
</t>
    </r>
    <r>
      <rPr>
        <b/>
        <i/>
        <sz val="11"/>
        <color rgb="FFA6A6A6"/>
        <rFont val="Times New Roman"/>
        <family val="1"/>
        <charset val="186"/>
      </rPr>
      <t xml:space="preserve">Ūdenssaimniecības speciālistu kvalifikācijas celšanas apmācības
</t>
    </r>
    <r>
      <rPr>
        <i/>
        <sz val="11"/>
        <color rgb="FFA6A6A6"/>
        <rFont val="Times New Roman"/>
        <family val="1"/>
        <charset val="186"/>
      </rPr>
      <t>Pamatojumam pievienots konta Nr.__  apgrozījuma pārskats par __ .gadu, plānotās mācības __.gadā</t>
    </r>
  </si>
  <si>
    <r>
      <rPr>
        <i/>
        <u/>
        <sz val="11"/>
        <color rgb="FFFF0000"/>
        <rFont val="Times New Roman"/>
        <family val="1"/>
        <charset val="186"/>
      </rPr>
      <t xml:space="preserve">INFORMĀCIJAI
</t>
    </r>
    <r>
      <rPr>
        <i/>
        <sz val="11"/>
        <rFont val="Times New Roman"/>
        <family val="1"/>
        <charset val="186"/>
      </rPr>
      <t xml:space="preserve">
</t>
    </r>
    <r>
      <rPr>
        <b/>
        <i/>
        <sz val="11"/>
        <color rgb="FFFF0000"/>
        <rFont val="Times New Roman"/>
        <family val="1"/>
        <charset val="186"/>
      </rPr>
      <t xml:space="preserve">! </t>
    </r>
    <r>
      <rPr>
        <i/>
        <sz val="11"/>
        <rFont val="Times New Roman"/>
        <family val="1"/>
        <charset val="186"/>
      </rPr>
      <t>Iekļauj izmaksas gan administrācijas, gan ūdenssaimniecības nozares darbinieku apmācībām.</t>
    </r>
  </si>
  <si>
    <r>
      <rPr>
        <b/>
        <i/>
        <sz val="11"/>
        <color rgb="FFA6A6A6"/>
        <rFont val="Times New Roman"/>
        <family val="1"/>
        <charset val="186"/>
      </rPr>
      <t xml:space="preserve">Piemēram:
Jurista pakalpojumi
</t>
    </r>
    <r>
      <rPr>
        <i/>
        <sz val="11"/>
        <color rgb="FFA6A6A6"/>
        <rFont val="Times New Roman"/>
        <family val="1"/>
        <charset val="186"/>
      </rPr>
      <t>Pamatojumam pievienots konta Nr.__  apgrozījuma pārskats par __ .gadu, ...</t>
    </r>
  </si>
  <si>
    <r>
      <rPr>
        <i/>
        <u/>
        <sz val="11"/>
        <color rgb="FFFF0000"/>
        <rFont val="Times New Roman"/>
        <family val="1"/>
        <charset val="186"/>
      </rPr>
      <t xml:space="preserve">INFORMĀCIJAI
</t>
    </r>
    <r>
      <rPr>
        <i/>
        <sz val="11"/>
        <rFont val="Times New Roman"/>
        <family val="1"/>
        <charset val="186"/>
      </rPr>
      <t xml:space="preserve">
</t>
    </r>
    <r>
      <rPr>
        <b/>
        <i/>
        <sz val="11"/>
        <color rgb="FFFF0000"/>
        <rFont val="Times New Roman"/>
        <family val="1"/>
        <charset val="186"/>
      </rPr>
      <t>!</t>
    </r>
    <r>
      <rPr>
        <i/>
        <sz val="11"/>
        <rFont val="Times New Roman"/>
        <family val="1"/>
        <charset val="186"/>
      </rPr>
      <t xml:space="preserve"> Iekļauj izmaksas juristu, t.sk. zvērinātu notāru, pakalpojumiem, izmaksas par parādu atgūšanu par ūdenssaimniecības pakalpojumu sniegšanu līdz piederības robežai dzīvojamās mājās un no juridiskām personām (neiekļauj izmaksas parādu atgūšanai no dzīvokļu īpašniekiem daudzdzīvokļu mājās tiešo norēķinu gadījumos) un citas līdzīga veida izmaksas.
</t>
    </r>
  </si>
  <si>
    <r>
      <rPr>
        <i/>
        <sz val="11"/>
        <color rgb="FFA6A6A6"/>
        <rFont val="Times New Roman"/>
        <family val="1"/>
        <charset val="186"/>
      </rPr>
      <t xml:space="preserve">Piemēram:
</t>
    </r>
    <r>
      <rPr>
        <b/>
        <i/>
        <sz val="11"/>
        <color rgb="FFA6A6A6"/>
        <rFont val="Times New Roman"/>
        <family val="1"/>
        <charset val="186"/>
      </rPr>
      <t xml:space="preserve">Dzeramā ūdens ķīmiskās un mikrobioloģiskās analīzes
</t>
    </r>
    <r>
      <rPr>
        <i/>
        <sz val="11"/>
        <color rgb="FFA6A6A6"/>
        <rFont val="Times New Roman"/>
        <family val="1"/>
        <charset val="186"/>
      </rPr>
      <t>Pamatojumam pievienots dzeramā ūdens monitoringa plāns, konta Nr.__  apgrozījuma pārskats par __ .gadu, faktiski apmaksāti rēķini, ...</t>
    </r>
  </si>
  <si>
    <r>
      <rPr>
        <i/>
        <sz val="11"/>
        <color rgb="FFA6A6A6"/>
        <rFont val="Times New Roman"/>
        <family val="1"/>
        <charset val="186"/>
      </rPr>
      <t xml:space="preserve">Piemēram:
</t>
    </r>
    <r>
      <rPr>
        <b/>
        <i/>
        <sz val="11"/>
        <color rgb="FFA6A6A6"/>
        <rFont val="Times New Roman"/>
        <family val="1"/>
        <charset val="186"/>
      </rPr>
      <t xml:space="preserve">Pieredzes apmaiņas braucieni
</t>
    </r>
    <r>
      <rPr>
        <i/>
        <sz val="11"/>
        <color rgb="FFA6A6A6"/>
        <rFont val="Times New Roman"/>
        <family val="1"/>
        <charset val="186"/>
      </rPr>
      <t>Pamatojumam pievienots konta Nr.__  apgrozījuma pārskats par __ .gadu</t>
    </r>
  </si>
  <si>
    <r>
      <rPr>
        <i/>
        <u/>
        <sz val="11"/>
        <color rgb="FFFF0000"/>
        <rFont val="Times New Roman"/>
        <family val="1"/>
        <charset val="186"/>
      </rPr>
      <t xml:space="preserve">INFORMĀCIJAI
</t>
    </r>
    <r>
      <rPr>
        <i/>
        <sz val="11"/>
        <rFont val="Times New Roman"/>
        <family val="1"/>
        <charset val="186"/>
      </rPr>
      <t xml:space="preserve">
</t>
    </r>
    <r>
      <rPr>
        <b/>
        <i/>
        <sz val="11"/>
        <color rgb="FFFF0000"/>
        <rFont val="Times New Roman"/>
        <family val="1"/>
        <charset val="186"/>
      </rPr>
      <t>!</t>
    </r>
    <r>
      <rPr>
        <i/>
        <sz val="11"/>
        <rFont val="Times New Roman"/>
        <family val="1"/>
        <charset val="186"/>
      </rPr>
      <t xml:space="preserve"> Iekļauj izmaksas dienesta komandējumiem un darba braucieniem.
</t>
    </r>
  </si>
  <si>
    <r>
      <rPr>
        <i/>
        <sz val="11"/>
        <color rgb="FFA6A6A6"/>
        <rFont val="Times New Roman"/>
        <family val="1"/>
        <charset val="186"/>
      </rPr>
      <t xml:space="preserve">Piemēram:
</t>
    </r>
    <r>
      <rPr>
        <b/>
        <i/>
        <sz val="11"/>
        <color rgb="FFA6A6A6"/>
        <rFont val="Times New Roman"/>
        <family val="1"/>
        <charset val="186"/>
      </rPr>
      <t xml:space="preserve">Nodeva par sabiedrisko pakalpojumu regulēšanu
</t>
    </r>
    <r>
      <rPr>
        <i/>
        <sz val="11"/>
        <color rgb="FFA6A6A6"/>
        <rFont val="Times New Roman"/>
        <family val="1"/>
        <charset val="186"/>
      </rPr>
      <t>Pamatojumam pievienots konta Nr.__  apgrozījuma pārskats par __ .gadu, ...</t>
    </r>
  </si>
  <si>
    <t>Ieņēmumu pamatojuma pozīcijas</t>
  </si>
  <si>
    <t>Ieņēmumi kopā</t>
  </si>
  <si>
    <t>Uz ūdenssaimniecības nozari attiecināmie ieņēmumi.</t>
  </si>
  <si>
    <t>Uz tarifa projektu attiecinātie ieņēmumi, sadalījumā pa pakalpojumu veidiem</t>
  </si>
  <si>
    <r>
      <rPr>
        <i/>
        <sz val="11"/>
        <color rgb="FFA6A6A6"/>
        <rFont val="Times New Roman"/>
        <family val="1"/>
        <charset val="186"/>
      </rPr>
      <t xml:space="preserve">Piemēram:
</t>
    </r>
    <r>
      <rPr>
        <b/>
        <i/>
        <sz val="11"/>
        <color rgb="FFA6A6A6"/>
        <rFont val="Times New Roman"/>
        <family val="1"/>
        <charset val="186"/>
      </rPr>
      <t xml:space="preserve">Ieņēmumi par virslimita piesārņojuma notekūdeņu attīrīšanu
</t>
    </r>
    <r>
      <rPr>
        <i/>
        <sz val="11"/>
        <color rgb="FFA6A6A6"/>
        <rFont val="Times New Roman"/>
        <family val="1"/>
        <charset val="186"/>
      </rPr>
      <t>Pamatojumam pievienots līgums Nr._ , par virslimita notekūdeņu attīrīšanu, konta pārskats</t>
    </r>
  </si>
  <si>
    <r>
      <rPr>
        <i/>
        <u/>
        <sz val="11"/>
        <color rgb="FFFF0000"/>
        <rFont val="Times New Roman"/>
        <family val="1"/>
        <charset val="186"/>
      </rPr>
      <t xml:space="preserve">INFORMĀCIJAI
</t>
    </r>
    <r>
      <rPr>
        <i/>
        <sz val="11"/>
        <rFont val="Times New Roman"/>
        <family val="1"/>
        <charset val="186"/>
      </rPr>
      <t xml:space="preserve">
</t>
    </r>
    <r>
      <rPr>
        <b/>
        <i/>
        <sz val="11"/>
        <color rgb="FFFF0000"/>
        <rFont val="Times New Roman"/>
        <family val="1"/>
        <charset val="186"/>
      </rPr>
      <t>!</t>
    </r>
    <r>
      <rPr>
        <i/>
        <sz val="11"/>
        <rFont val="Times New Roman"/>
        <family val="1"/>
        <charset val="186"/>
      </rPr>
      <t xml:space="preserve"> Ja Komersants centralizētajā kanalizācijas sistēmā pieņem notekūdeņus ar virslimita piesārņojumu (ar augstāku vielu pieļaujamo koncentrāciju, nekā noteikts normatīvajos aktos), ar šāda veida notekūdeņu attīrīšanas procesu saistītās izmaksas attiecina, izmantojot Komersanta grāmatvedības politikā vai citā iekšējā dokumentā norādīto metodi, vai arī notekūdeņu attīrīšanas pakalpojuma tarifa projektā iekļautās pilnās izmaksas Komersants samazina par saskaņā ar normatīvajiem aktiem aprēķinātajiem ieņēmumiem, kas gūti par notekūdeņu ar virslimita piesārņojuma attīrīšanu un reizināti ar koeficientu, kas nav mazāks par 0,93.
</t>
    </r>
    <r>
      <rPr>
        <b/>
        <i/>
        <sz val="11"/>
        <color rgb="FFFF0000"/>
        <rFont val="Times New Roman"/>
        <family val="1"/>
        <charset val="186"/>
      </rPr>
      <t>!</t>
    </r>
    <r>
      <rPr>
        <i/>
        <sz val="11"/>
        <rFont val="Times New Roman"/>
        <family val="1"/>
        <charset val="186"/>
      </rPr>
      <t xml:space="preserve"> Ja Komersanta ieņēmumi no ūdenssaimniecības pakalpojumu sniegšanas kopējos Komersanta ieņēmumos no pakalpojumu sniegšanas veido vairāk kā 95%, Komersants var neveikt izmaksu nodalīšanu starp ūdenssaimniecības pakalpojumu sniegšanu un citu pakalpojumu sniegšanu. Šādā gadījumā Komersants uz tarifa projektu attiecināmās izmaksas samazina par ieņēmumiem no citu pakalpojumu sniegšanas, kas reizinātas ar koeficientu, kas nav mazāks par 0,93.
</t>
    </r>
  </si>
  <si>
    <t>Jaudas komponente</t>
  </si>
  <si>
    <t>Iepirktā ūdens izmaksas, ja pakalpojumu nodrošināšanai Komersants iepērk ūdeni no cita komersanta</t>
  </si>
  <si>
    <t>Attīrīšanai novadīto notekūdeņu izmaksas, ja Komersants novada savāktos notekūdeņus cita komersanta centralizētajā kanalizācijas sistēmā</t>
  </si>
  <si>
    <t>Litri</t>
  </si>
  <si>
    <t>Cena par litru, EUR bez PVN</t>
  </si>
  <si>
    <t>tai skaitā kopš 2000.gada ierīkoto un pārbūvēto ūdensapgādes inženiertīklu garums, km tarifa projekta iesniegšanas brīdī</t>
  </si>
  <si>
    <t>tai skaitā kopš 2000.gada ierīkoto un pārbūvēto ūdensapgādes inženiertīklu garums, km uz pārskata gada 31.decembri</t>
  </si>
  <si>
    <t>tai skaitā kopš 2000.gada ierīkoto un pārbūvēto kanalizācijas pašteces inženiertīklu garums, km tarifa projekta iesniegšanas brīdī</t>
  </si>
  <si>
    <t>tai skaitā kopš 2000.gada ierīkoto un pārbūvēto kanalizācijas spiedvadu garums, km tarifa projekta iesniegšanas brīdī</t>
  </si>
  <si>
    <t>tai skaitā kopš 2000.gada ierīkoto un pārbūvēto kanalizācijas pašteces inženiertīklu garums, km uz pārskata gada 31.decembri</t>
  </si>
  <si>
    <t>tai skaitā kopš 2000.gada ierīkoto un pārbūvēto kanalizācijas spiedvadu garums, km  uz pārskata gada 31.decembri</t>
  </si>
  <si>
    <t>Dzeramā ūdens ieguves darba urbumu skaits (gab.)</t>
  </si>
  <si>
    <t>pirmā pacēluma sūknis (ūdens ražošanas objektu skaits)</t>
  </si>
  <si>
    <t>pirmā pacēluma sūknis + spiedkatls (ūdens ražošanas objektu skaits)</t>
  </si>
  <si>
    <t>ūdenstornis (ūdens ražošanas objektu skaits)</t>
  </si>
  <si>
    <t>otrā pacēluma sūkņu stacija (ūdens ražošanas objektu skaits)</t>
  </si>
  <si>
    <t>kombinēti – otrā pacēluma sūkņu stacija un ūdenstornis (ūdens ražošanas objektu skaits)</t>
  </si>
  <si>
    <t>ūdens rezerves netiek  nodrošinātas (ūdens ražošanas objektu skaits)</t>
  </si>
  <si>
    <t>Rezervuāru skaits</t>
  </si>
  <si>
    <t>Ūdenstorņu skaits</t>
  </si>
  <si>
    <t>Ūdens ieguve</t>
  </si>
  <si>
    <t>Ūdens sagatavošana</t>
  </si>
  <si>
    <t>mehāniskās attīrīšanas iekārtu skaits</t>
  </si>
  <si>
    <t>jonu apmaiņas iekārtu skaits</t>
  </si>
  <si>
    <t>Spiediena nodrošināšana</t>
  </si>
  <si>
    <t>Spiediena paaugstināšana ūdens piegādes posmā (sūkņu staciju skaits)</t>
  </si>
  <si>
    <t>Ūdens rezervju nodrošināšana</t>
  </si>
  <si>
    <t>ūdens ražošanas objektu skaits bez sagatavošanas</t>
  </si>
  <si>
    <t>Kanalizācijas sūkņu stacijas (kopējais sūkņu staciju skaits), tai skaitā ar ražību:</t>
  </si>
  <si>
    <t>0 – 10 l/s (gab.)</t>
  </si>
  <si>
    <t>11 – 100 l/s (gab.)</t>
  </si>
  <si>
    <t>≥ 5001 l/s (gab.)</t>
  </si>
  <si>
    <t>Avāriju skaits kanalizācijas sūkņu stacijās 201_.gadā (gab.)</t>
  </si>
  <si>
    <t>Avāriju skaits kanalizācijas inženiertīklos 201_.gadā (gab.)</t>
  </si>
  <si>
    <t>Notekūdeņu pārsūknēšana</t>
  </si>
  <si>
    <t>101 – 500 l/s (gab.)</t>
  </si>
  <si>
    <t>Notekūdeņu attīrīšana (kopējais iekārtu skaits), tai skaitā:</t>
  </si>
  <si>
    <t>pirmējās attīrīšanas iekārtu skaits</t>
  </si>
  <si>
    <t>pirmējās un otrējās attīrīšanas iekārtu skaits</t>
  </si>
  <si>
    <t>pirmējās, otrējās un trešējās attīrīšanas iekārtu skaits</t>
  </si>
  <si>
    <t>Avāriju skaits kanalizācijas inženiertīklos pārskata gadā (gab.)</t>
  </si>
  <si>
    <t>Avāriju skaits kanalizācijas sūkņu stacijās pārskata gadā (gab.)</t>
  </si>
  <si>
    <t>Avāriju skaits ūdensapgādes inženiertīklos pārskata gadā (gab.)</t>
  </si>
  <si>
    <t>Kopējais dzeramā ūdens sagatavošanas iekārtu skaits</t>
  </si>
  <si>
    <t>Ūdens ražošana</t>
  </si>
  <si>
    <t>Nošķirtu ūdensapgādes sistēmu skaits (gab.)</t>
  </si>
  <si>
    <t>Spiediena nodrošināšanas risinājums:</t>
  </si>
  <si>
    <t>Ūdens rezervju nodrošināšanas risinājums:</t>
  </si>
  <si>
    <t>Tarifu projektā prognozētais elektroenerģijas patēriņš ūdens ražošanas pakalpojumu nodrošināšanai (kWh/gadā)</t>
  </si>
  <si>
    <t>Ūdensapgādes inženiertīklu garums (km)</t>
  </si>
  <si>
    <t>Avāriju skaits ūdensapgādes inženiertīklos 201_.gadā (gab.)</t>
  </si>
  <si>
    <t>Pieslēgumu skaits centralizētajām kanalizācijas sistēmām (izvadi) (gab.)</t>
  </si>
  <si>
    <t>Kanalizācijas pašteces inženiertīklu garums (km)</t>
  </si>
  <si>
    <t>Kanalizācijas spiedvadu garums (km)</t>
  </si>
  <si>
    <t>Tarifu projektā prognozētais elektroenerģijas patēriņš notekūdeņu savākšanas pakalpojumu nodrošināšanai (kWh/gadā)</t>
  </si>
  <si>
    <t>ŪDENSAPGĀDES PAKALPOJUMI</t>
  </si>
  <si>
    <t>Pieslēgumu skaits centralizētajām ūdensapgādes sistēmām (ievadi) (gab.)</t>
  </si>
  <si>
    <t>Dzeramā ūdens sagatavošana (kopējais ūdens sagatavošanas iekārtu skaits), tai skaitā:</t>
  </si>
  <si>
    <r>
      <t>Ūdens sagatavošanas iekārtu ražība (m</t>
    </r>
    <r>
      <rPr>
        <i/>
        <vertAlign val="superscript"/>
        <sz val="9"/>
        <color rgb="FF000000"/>
        <rFont val="Times New Roman"/>
        <family val="1"/>
        <charset val="186"/>
      </rPr>
      <t>3</t>
    </r>
    <r>
      <rPr>
        <i/>
        <sz val="9"/>
        <color rgb="FF000000"/>
        <rFont val="Times New Roman"/>
        <family val="1"/>
        <charset val="186"/>
      </rPr>
      <t>/h)</t>
    </r>
  </si>
  <si>
    <t>5.3.</t>
  </si>
  <si>
    <t>5.4.</t>
  </si>
  <si>
    <t>5.5.</t>
  </si>
  <si>
    <t>6.1.</t>
  </si>
  <si>
    <t>6.2.</t>
  </si>
  <si>
    <t>6.3.</t>
  </si>
  <si>
    <t>Tarifu projektā prognozētais elektroenerģijas patēriņš ūdens piegādes pakalpojumu nodrošināšanai (kWh/gadā)</t>
  </si>
  <si>
    <t>KANALIZĀCIJAS PAKALPOJUMI</t>
  </si>
  <si>
    <t>13.</t>
  </si>
  <si>
    <t>Nošķirtu kanalizācijas sistēmu skaits (gab.)</t>
  </si>
  <si>
    <t>14.</t>
  </si>
  <si>
    <t>15.</t>
  </si>
  <si>
    <t>16.</t>
  </si>
  <si>
    <t>17.</t>
  </si>
  <si>
    <t>18.</t>
  </si>
  <si>
    <t>19.</t>
  </si>
  <si>
    <t>19.1.</t>
  </si>
  <si>
    <t>19.2.</t>
  </si>
  <si>
    <t>19.3.</t>
  </si>
  <si>
    <t>19.4.</t>
  </si>
  <si>
    <t>20.</t>
  </si>
  <si>
    <t>21.</t>
  </si>
  <si>
    <r>
      <t>Notekūdeņu attīrīšanas iekārtu ražība (m</t>
    </r>
    <r>
      <rPr>
        <vertAlign val="superscript"/>
        <sz val="9"/>
        <color rgb="FF000000"/>
        <rFont val="Times New Roman"/>
        <family val="1"/>
        <charset val="186"/>
      </rPr>
      <t>3</t>
    </r>
    <r>
      <rPr>
        <sz val="9"/>
        <color rgb="FF000000"/>
        <rFont val="Times New Roman"/>
        <family val="1"/>
        <charset val="186"/>
      </rPr>
      <t>/dnn)</t>
    </r>
  </si>
  <si>
    <t>22.</t>
  </si>
  <si>
    <t>Tarifu projektā prognozētais elektroenerģijas patēriņš notekūdeņu attīrīšanas pakalpojumu nodrošināšanai (kWh/gadā)</t>
  </si>
  <si>
    <t xml:space="preserve">Ūdenssaimniecības sistēmu raksturojums </t>
  </si>
  <si>
    <t xml:space="preserve">    mehāniskā attīrīšana (iekārtu skaits)</t>
  </si>
  <si>
    <t xml:space="preserve">    atdzelžošana (iekārtu skaits)</t>
  </si>
  <si>
    <t xml:space="preserve">    jonu apmaiņa (iekārtu skaits)</t>
  </si>
  <si>
    <t xml:space="preserve">    membrānu tehnoloģijas (iekārtu skaits)</t>
  </si>
  <si>
    <t xml:space="preserve">    bez sagatavošanas (ūdens ražošanas objektu skaits)</t>
  </si>
  <si>
    <t xml:space="preserve">    pirmā pacēluma sūknis (ūdens ražošanas objektu skaits)</t>
  </si>
  <si>
    <t xml:space="preserve">    pirmā pacēluma sūknis + spiedkatls (ūdens ražošanas objektu skaits)</t>
  </si>
  <si>
    <t xml:space="preserve">    ūdenstornis (ūdens ražošanas objektu skaits)</t>
  </si>
  <si>
    <t xml:space="preserve">    otrā pacēluma sūkņu stacija (ūdens ražošanas objektu skaits)</t>
  </si>
  <si>
    <t xml:space="preserve">    ūdenstornis (ūdenstorņu skaits)</t>
  </si>
  <si>
    <t xml:space="preserve">    rezervuārs (rezervuāru skaits)</t>
  </si>
  <si>
    <t xml:space="preserve">    0 – 10 l/s (gab.)</t>
  </si>
  <si>
    <t xml:space="preserve">    11 – 100 l/s (gab.)</t>
  </si>
  <si>
    <t xml:space="preserve">    101 – 500 l/s (gab.)</t>
  </si>
  <si>
    <t xml:space="preserve">    ≥ 5001 l/s (gab.)</t>
  </si>
  <si>
    <t xml:space="preserve">    pirmējā attīrīšana, (iekārtu skaits)</t>
  </si>
  <si>
    <t xml:space="preserve">    pirmējā un otrējā attīrīšana, (iekārtu skaits)</t>
  </si>
  <si>
    <t xml:space="preserve">    pirmējā, otrējā un trešējā attīrīšana, (iekārtu skaits)</t>
  </si>
  <si>
    <t>Pēc 2000.gada rekonstruēto kanalizācijas inženiertīklu 
(pašteces un spiedvadu) īpatsvars (%)</t>
  </si>
  <si>
    <t>atdzelžošanas iekārtu skaits</t>
  </si>
  <si>
    <t>membrānu tehnoloģiju iekārtu skaits</t>
  </si>
  <si>
    <t>Ūdens sagatavošanas iekārtu ražība (m³/h)</t>
  </si>
  <si>
    <t>Notekūdeņu attīrīšanas iekārtu ražība (m³/dnn)</t>
  </si>
  <si>
    <t>Pēc 2000.gada ierīkoto un pārbūvēto kanalizācijas inženiertīklu (pašteces un spiedvadu) īpatsvars (%)</t>
  </si>
  <si>
    <t>Pēc 2000.gada ierīkoto un pārbūvēto ūdensapgādes inženiertīklu īpatsvars (%)</t>
  </si>
  <si>
    <t>Vidējais ūdens zudumu apjoms 1 km ūdensapgādes inženiertīklu (m³/km/gadā)</t>
  </si>
  <si>
    <t>Vidējais pārējo attīrīto notekūdeņu apjoms 1 km kanalizācijas pašteces inženiertīklu (m³/km/gadā)</t>
  </si>
  <si>
    <r>
      <t>4.15.</t>
    </r>
    <r>
      <rPr>
        <vertAlign val="superscript"/>
        <sz val="10"/>
        <rFont val="Times New Roman"/>
        <family val="1"/>
        <charset val="186"/>
      </rPr>
      <t>1</t>
    </r>
  </si>
  <si>
    <r>
      <t>4.15.</t>
    </r>
    <r>
      <rPr>
        <vertAlign val="superscript"/>
        <sz val="10"/>
        <rFont val="Times New Roman"/>
        <family val="1"/>
        <charset val="186"/>
      </rPr>
      <t>2</t>
    </r>
  </si>
  <si>
    <t>Ūdens un notekūdeņu uzskaites mēraparātu iegādes un verifikācijas izmaksas</t>
  </si>
  <si>
    <t>Dūņu utilizācijas izmaksas</t>
  </si>
  <si>
    <r>
      <t xml:space="preserve">INFORMĀCIJAI
</t>
    </r>
    <r>
      <rPr>
        <i/>
        <sz val="11"/>
        <rFont val="Times New Roman"/>
        <family val="1"/>
        <charset val="186"/>
      </rPr>
      <t xml:space="preserve">
</t>
    </r>
    <r>
      <rPr>
        <b/>
        <i/>
        <sz val="11"/>
        <color rgb="FFFF0000"/>
        <rFont val="Times New Roman"/>
        <family val="1"/>
        <charset val="186"/>
      </rPr>
      <t>!</t>
    </r>
    <r>
      <rPr>
        <i/>
        <sz val="11"/>
        <rFont val="Times New Roman"/>
        <family val="1"/>
        <charset val="186"/>
      </rPr>
      <t xml:space="preserve"> Iekļauj izmaksas par notekūdeņu attīrīšanas iekārtās radušos lieko dūņu un dzeramā ūdens sagatavošanas stacijās radušos nogulšņu izvešanu un utilizāciju.
</t>
    </r>
  </si>
  <si>
    <t>Cena par 
utilizēšanu, EUR/t</t>
  </si>
  <si>
    <t>Tarifa aprēķinā 
iekļautie dati</t>
  </si>
  <si>
    <t>Pārskata gada dati</t>
  </si>
  <si>
    <t>Periods</t>
  </si>
  <si>
    <t>Komersanta nosaukums, 
kam nodotas dūņas vai nogulsnes</t>
  </si>
  <si>
    <t>Informācija par dūņu un nogulšņu utilizāciju</t>
  </si>
  <si>
    <t>ūdenssaimniecības pakalpojumi</t>
  </si>
  <si>
    <t xml:space="preserve">   Pārējās administrācijas izmaksas, kas nav iekļautas citur</t>
  </si>
  <si>
    <t xml:space="preserve">   Apsardzes izmaksas</t>
  </si>
  <si>
    <t xml:space="preserve">   Apdrošināšanas izmaksas</t>
  </si>
  <si>
    <t xml:space="preserve">   Sakaru pakalpojumu izmaksas</t>
  </si>
  <si>
    <t xml:space="preserve">   Kancelejas preču iegādes izmaksas</t>
  </si>
  <si>
    <t xml:space="preserve">   Personāla apmācību izmaksas</t>
  </si>
  <si>
    <t xml:space="preserve">   Juridisko pakalpojumu izmaksas</t>
  </si>
  <si>
    <t xml:space="preserve">   Dienesta komandējumu izmaksas</t>
  </si>
  <si>
    <t xml:space="preserve">   Nodevu maksājumi</t>
  </si>
  <si>
    <t>Ekspluatācijas izmaksas, EUR</t>
  </si>
  <si>
    <t>Maznozīmīgās izmaksas, EUR:</t>
  </si>
  <si>
    <t>Pārējās izmaksas, EUR</t>
  </si>
  <si>
    <t>Tarifu projektā iekļautās izmaksas</t>
  </si>
  <si>
    <r>
      <t xml:space="preserve">Piemēram:
</t>
    </r>
    <r>
      <rPr>
        <b/>
        <i/>
        <sz val="11"/>
        <color rgb="FFA6A6A6"/>
        <rFont val="Times New Roman"/>
        <family val="1"/>
        <charset val="186"/>
      </rPr>
      <t xml:space="preserve">Izmaksas par notekūdeņu attīrīšanas iekārtās radušos lieko dūņu izvešanu
</t>
    </r>
    <r>
      <rPr>
        <i/>
        <sz val="11"/>
        <color rgb="FFA6A6A6"/>
        <rFont val="Times New Roman"/>
        <family val="1"/>
        <charset val="186"/>
      </rPr>
      <t>Pamatojumam pievienots konta Nr.__  apgrozījuma pārskats par __ .gadu</t>
    </r>
  </si>
  <si>
    <t>Ūdensapgādes pakalpojumi</t>
  </si>
  <si>
    <t>Kanalizācijas pakalpojumi</t>
  </si>
  <si>
    <t>Maznozīmīgo izmaksu īpatsvars ekspluatācijas izmaksās, %</t>
  </si>
  <si>
    <t>Pārējo izmaksu īpatsvars ekspluatācijas izmaksās, %</t>
  </si>
  <si>
    <t>pārskata gada (20__.gads) 
faktiskais apjoms, m³</t>
  </si>
  <si>
    <t>tarifu projektā
prognozētais apjoms, m³</t>
  </si>
  <si>
    <t>Tehnoloģiskā ūdens apjoma
īpatsvars Komersanta pašu iegūtā ūdens apjomā, %</t>
  </si>
  <si>
    <t>Ūdensapgādes 
pakalpojumu izmaksas (EUR/m³)</t>
  </si>
  <si>
    <t>Kanalizācijas 
pakalpojumu izmaksas (EUR/m³)</t>
  </si>
  <si>
    <t>Pakalpojumu apjoms, m³</t>
  </si>
  <si>
    <t>Sistēmā vidēji nodrošinātais spiediens, bar</t>
  </si>
  <si>
    <t>Kopējais elektroenerģijas patēriņš attiecīgajā ūdensapgādes sistēmā,  kWh pārskata gadā</t>
  </si>
  <si>
    <t>Elektroenerģijas patēriņš attiecīgās ūdensapgādes sistēmas piegādes posmā, kWh  pārskata gadā</t>
  </si>
  <si>
    <t>Elektroenerģijas patēriņš attiecīgās ūdensapgādes sistēmas ražošanas posmā, kWh  pārskata gadā</t>
  </si>
  <si>
    <t>Stundas vidējais elektroenerģijas patēriņš ūdens saražošanai, kWh</t>
  </si>
  <si>
    <t>Lietotājiem piegādātais ūdens,  pārskata gada apjoms m³</t>
  </si>
  <si>
    <t>Kopējais centralizētajā ūdensapgādes inženiertīklā padotais ūdens apjoms, m³</t>
  </si>
  <si>
    <t>Ūdens apjoms tehnoloģiskajām vajadzībām, m³</t>
  </si>
  <si>
    <t>Ūdens zudumu apjoms centralizētajos ūdensapgādes inženiertīklos, m³</t>
  </si>
  <si>
    <t>Piegādātā ūdens apjoms 1 pieslēgumā, m³</t>
  </si>
  <si>
    <t>Kopējie centralizētajā kanalizācijas inženiertīklā nonākušie notekūdeņi, kas novadīti attīrīšanai, m³</t>
  </si>
  <si>
    <t>Pārējie centralizētajā kanalizācijas inženiertīklā nonākušie notekūdeņi (infiltrāts), m³</t>
  </si>
  <si>
    <t>Pārējo attīrīto notekūdeņu apjoms 1 km pašteces inženiertīklu, m³</t>
  </si>
  <si>
    <t>Savākto notekūdeņu apjoms 1 pieslēgumā, m³</t>
  </si>
  <si>
    <t>No dabīgajiem ūdens avotiem ņemtais ūdens  (Komersanta paša iegūtais ūdens), pārskata gada apjoms m³</t>
  </si>
  <si>
    <r>
      <t>No citiem ūdenssaimniecības pakalpojumu sniedzējiem iepirktais sagatavotais ūdens, kas padots</t>
    </r>
    <r>
      <rPr>
        <sz val="12"/>
        <rFont val="Times New Roman"/>
        <family val="1"/>
        <charset val="186"/>
      </rPr>
      <t xml:space="preserve"> </t>
    </r>
    <r>
      <rPr>
        <sz val="10"/>
        <color rgb="FF414142"/>
        <rFont val="Times New Roman"/>
        <family val="1"/>
        <charset val="186"/>
      </rPr>
      <t>centralizētajā ūdensapgādes  inženiertīklā,  pārskata gada apjoms, m³</t>
    </r>
  </si>
  <si>
    <t>Pašu iegūtais ūdens, kas padots centralizētajā ūdensapgādes inženiertīklā,  pārskata gada apjoms m³</t>
  </si>
  <si>
    <t>Pieslēgumu blīvums 1 km ūdensapgādes inženiertīklu (pieslēgumu skaits/inženiertīklu garums)</t>
  </si>
  <si>
    <r>
      <t>Vidējais elektroenerģijas patēriņš  1m³</t>
    </r>
    <r>
      <rPr>
        <vertAlign val="superscript"/>
        <sz val="10"/>
        <rFont val="Times New Roman"/>
        <family val="1"/>
        <charset val="186"/>
      </rPr>
      <t xml:space="preserve"> </t>
    </r>
    <r>
      <rPr>
        <sz val="10"/>
        <rFont val="Times New Roman"/>
        <family val="1"/>
        <charset val="186"/>
      </rPr>
      <t>kopējā centralizētajā ūdensapgādes inženiertīklā padotā ūdens saražošanai, kWh/m³</t>
    </r>
  </si>
  <si>
    <r>
      <t>Vidējais elektroenerģijas patēriņš  1m³</t>
    </r>
    <r>
      <rPr>
        <vertAlign val="superscript"/>
        <sz val="10"/>
        <rFont val="Times New Roman"/>
        <family val="1"/>
        <charset val="186"/>
      </rPr>
      <t xml:space="preserve"> </t>
    </r>
    <r>
      <rPr>
        <sz val="10"/>
        <rFont val="Times New Roman"/>
        <family val="1"/>
        <charset val="186"/>
      </rPr>
      <t>kopējā centralizētajā ūdensapgādes inženiertīklā padotā ūdens piegādei, kWh/m³</t>
    </r>
  </si>
  <si>
    <r>
      <t>Kopējais vidējais elektroenerģijas patēriņš  1m³</t>
    </r>
    <r>
      <rPr>
        <vertAlign val="superscript"/>
        <sz val="10"/>
        <rFont val="Times New Roman"/>
        <family val="1"/>
        <charset val="186"/>
      </rPr>
      <t xml:space="preserve"> </t>
    </r>
    <r>
      <rPr>
        <sz val="10"/>
        <rFont val="Times New Roman"/>
        <family val="1"/>
        <charset val="186"/>
      </rPr>
      <t>kopējā centralizētajā ūdensapgādes inženiertīklā padotā ūdens saražošanai un piegādei, kWh/m³</t>
    </r>
  </si>
  <si>
    <t>Komersanta notekūdeņu attīrīšanas iekārtās attīrītie notekūdeņi, pārskata gada apjoms m³</t>
  </si>
  <si>
    <t>Citiem kanalizācijas pakalpojumu sniedzējiem attīrīšanai nodotie notekūdeņi, pārskata gada apjoms m³</t>
  </si>
  <si>
    <t>No lietotājiem savāktie notekūdeņi, pārskata gada apjoms m³</t>
  </si>
  <si>
    <t>Vidējais elektroenerģijas patēriņš 1m³ kopējā centralizētajā kanalizācijas inženiertīklā nonākušo notekūdeņu apjoma savākšanai, kWh/m³</t>
  </si>
  <si>
    <t>Vidējais elektroenerģijas patēriņš 1m³ kopējā centralizētajā kanalizācijas inženiertīklā nonākušo notekūdeņu apjoma attīrīšanai, kWh/m³</t>
  </si>
  <si>
    <t>Kopējais vidējais elektroenerģijas patēriņš 1m³ kopējā centralizētajā kanalizācijas inženiertīklā nonākušo notekūdeņu apjoma savākšanai un attīrīšanai, kWh/m³</t>
  </si>
  <si>
    <t>Vidējais  elektroenerģijas patēriņš 1m³ kopējā centralizētajā kanalizācijas inženiertīklā nonākušo notekūdeņu apjoma savākšanai, kWh/m³</t>
  </si>
  <si>
    <t>Kopējais vidējais  elektroenerģijas patēriņš 1m³ kopējā centralizētajā kanalizācijas inženiertīklā nonākušo notekūdeņu apjoma savākšanai un attīrīšanai, kWh/m³</t>
  </si>
  <si>
    <t xml:space="preserve">Elektroenerģijas patēriņš, attiecīgās kanalizācijas sistēmas notekūdeņu savākšanas posmā,  kWh pārskata gadā </t>
  </si>
  <si>
    <t xml:space="preserve">Elektroenerģijas patēriņš, attiecīgās kanalizācijas sistēmas notekūdeņu attīrīšanas posmā,  kWh pārskata gadā </t>
  </si>
  <si>
    <t>Kopējais elektroenerģijas patēriņš, attiecīgajā kanalizācijas sistēmā,  kWh pārskata gadā</t>
  </si>
  <si>
    <t>Pieslēgumu skaits (ūdens ievadi), tarifa projektā prognozētais</t>
  </si>
  <si>
    <t xml:space="preserve">Elektroenerģijas patēriņš attiecīgās ūdensapgādes sistēmas ražošanas posmā, tarifa projektā prognozētās kWh </t>
  </si>
  <si>
    <t xml:space="preserve">Elektroenerģijas patēriņš attiecīgās ūdensapgādes sistēmas piegādes posmā, tarifa projektā prognozētās kWh </t>
  </si>
  <si>
    <t xml:space="preserve">Kopējais elektroenerģijas patēriņš attiecīgajā ūdensapgādes sistēmā,   tarifa projektā prognozētās kWh </t>
  </si>
  <si>
    <t>No dabīgajiem ūdens avotiem ņemtais ūdens  (Komersanta paša iegūtais ūdens), tarifa projektā prognozētais apjoms, m³</t>
  </si>
  <si>
    <t>Pašu iegūtais ūdens, kas padots centralizētajā ūdensapgādes inženiertīklā, tarifa projektā prognozētais apjoms, m³</t>
  </si>
  <si>
    <r>
      <t>No citiem ūdenssaimniecības pakalpojumu sniedzējiem iepirktais sagatavotais ūdens, kas padots</t>
    </r>
    <r>
      <rPr>
        <sz val="12"/>
        <rFont val="Times New Roman"/>
        <family val="1"/>
        <charset val="186"/>
      </rPr>
      <t xml:space="preserve"> </t>
    </r>
    <r>
      <rPr>
        <sz val="10"/>
        <color rgb="FF414142"/>
        <rFont val="Times New Roman"/>
        <family val="1"/>
        <charset val="186"/>
      </rPr>
      <t>centralizētajā ūdensapgādes  inženiertīklā, tarifa projektā  prognozētais apjoms, m³</t>
    </r>
  </si>
  <si>
    <t>Lietotājiem piegādātais ūdens, tarifa projektā  prognozētais apjoms, m³</t>
  </si>
  <si>
    <t>Pieslēgumu skaits (kanalizācijas izvadi), tarifa projektā prognozētais</t>
  </si>
  <si>
    <t xml:space="preserve">Elektroenerģijas patēriņš, attiecīgās kanalizācijas sistēmas notekūdeņu savākšanas posmā,  kWh prognozētās tarifa projektā </t>
  </si>
  <si>
    <t xml:space="preserve">Elektroenerģijas patēriņš, attiecīgās kanalizācijas sistēmas notekūdeņu attīrīšanas posmā,  kWh prognozētās tarifa projektā </t>
  </si>
  <si>
    <t xml:space="preserve">Kopējais elektroenerģijas patēriņš, attiecīgajā kanalizācijas sistēmā,  kWh prognozētās tarifa projektā </t>
  </si>
  <si>
    <t>No lietotājiem savāktie notekūdeņi, tarifa projektā prognozētais apjoms, m³</t>
  </si>
  <si>
    <t>Komersanta notekūdeņu attīrīšanas iekārtās attīrītie notekūdeņi,  tarifa projektā prognozētais apjoms, m³</t>
  </si>
  <si>
    <t>Citiem kanalizācijas pakalpojumu sniedzējiem attīrīšanai nodotie notekūdeņi,  tarifa projektā prognozētais apjoms, m³</t>
  </si>
  <si>
    <t>Vidējais ūdens zudumu apjoms 1 km ūdensapgādes inženiertīklu, m³</t>
  </si>
  <si>
    <t>Vidējais pārējo attīrīto notekūdeņu (infiltrāta) apjoms 1 km pašteces inženiertīklu, m³</t>
  </si>
  <si>
    <t>Sociālās apdrošināšanas izmaksas</t>
  </si>
  <si>
    <t>Vidējais pieslēgumu blīvums 1 km kanalizācijas pašteces inženiertīklu (pieslēgumu skaits/pašteces inženiertīklu garums)</t>
  </si>
  <si>
    <t>Citiem komersantiem nodoto notekūdeņu īpatsvars kopējā centralizētajā kanalizācijas inženiertīklā nonākušajā notekūdeņu apjomā, %</t>
  </si>
  <si>
    <t>Pieslēgumu blīvums 1 km kanalizācijas pašteces inženiertīklu (pieslēgumu skaits/pašteces inženiertīklu garums)</t>
  </si>
  <si>
    <r>
      <t xml:space="preserve">Piemēram:
</t>
    </r>
    <r>
      <rPr>
        <b/>
        <i/>
        <sz val="11"/>
        <color rgb="FFA6A6A6"/>
        <rFont val="Times New Roman"/>
        <family val="1"/>
        <charset val="186"/>
      </rPr>
      <t xml:space="preserve">Ķīmiskie reaģenti
</t>
    </r>
    <r>
      <rPr>
        <i/>
        <sz val="11"/>
        <color rgb="FFA6A6A6"/>
        <rFont val="Times New Roman"/>
        <family val="1"/>
        <charset val="186"/>
      </rPr>
      <t>Pamatojumam pievienots līgums Nr.__ faktiski apmaksāti rēķini, konta Nr.__  apgrozījuma pārskats par __ .gadu, …</t>
    </r>
  </si>
  <si>
    <t>Summa, EUR</t>
  </si>
  <si>
    <t>Ūdens sagatavošanas iekārtas</t>
  </si>
  <si>
    <t>Artēziskā aka Nr.1</t>
  </si>
  <si>
    <t>Oblig. iepirk. komp.(atjaunojamie)</t>
  </si>
  <si>
    <t>Oblig. iepirk. komp.(koģenerācija)</t>
  </si>
  <si>
    <r>
      <t xml:space="preserve">Piemēram:
</t>
    </r>
    <r>
      <rPr>
        <b/>
        <i/>
        <sz val="11"/>
        <color rgb="FFA6A6A6"/>
        <rFont val="Times New Roman"/>
        <family val="1"/>
        <charset val="186"/>
      </rPr>
      <t xml:space="preserve">Administrācijas ēkas apsardze
</t>
    </r>
    <r>
      <rPr>
        <i/>
        <sz val="11"/>
        <color rgb="FFA6A6A6"/>
        <rFont val="Times New Roman"/>
        <family val="1"/>
        <charset val="186"/>
      </rPr>
      <t>Pamatojumam iesniegts līgums Nr.___, faktiski apmaksāts rēķins, konta Nr.__  apgrozījuma pārskats par __ .gadu …</t>
    </r>
  </si>
  <si>
    <t>Kopējās utilizēšanas 
izmaksas, EUR</t>
  </si>
  <si>
    <t>Kopējās utilizēšanas 
izmaksas, EUR/t</t>
  </si>
  <si>
    <r>
      <t xml:space="preserve">Piemēram:
</t>
    </r>
    <r>
      <rPr>
        <b/>
        <i/>
        <sz val="11"/>
        <color rgb="FFA6A6A6"/>
        <rFont val="Times New Roman"/>
        <family val="1"/>
        <charset val="186"/>
      </rPr>
      <t xml:space="preserve">Dabas resursu nodoklis
</t>
    </r>
    <r>
      <rPr>
        <i/>
        <sz val="11"/>
        <color rgb="FFA6A6A6"/>
        <rFont val="Times New Roman"/>
        <family val="1"/>
        <charset val="186"/>
      </rPr>
      <t>Pamatojumam pievienots Valsts ieņēmumu dienestā iesniegtais pārskats par aprēķināto DRN pēdējos četros ceturkšņos, konta Nr.__  apgrozījuma pārskats par __ .gadu, ...</t>
    </r>
  </si>
  <si>
    <r>
      <t xml:space="preserve">INFORMĀCIJAI
</t>
    </r>
    <r>
      <rPr>
        <i/>
        <sz val="11"/>
        <color rgb="FFFF0000"/>
        <rFont val="Times New Roman"/>
        <family val="1"/>
        <charset val="186"/>
      </rPr>
      <t xml:space="preserve">
</t>
    </r>
    <r>
      <rPr>
        <b/>
        <i/>
        <sz val="11"/>
        <color rgb="FFFF0000"/>
        <rFont val="Times New Roman"/>
        <family val="1"/>
        <charset val="186"/>
      </rPr>
      <t>!</t>
    </r>
    <r>
      <rPr>
        <i/>
        <sz val="11"/>
        <rFont val="Times New Roman"/>
        <family val="1"/>
        <charset val="186"/>
      </rPr>
      <t xml:space="preserve"> Ja Maznozīmīgās izmaksas (Metodikas 34.3., 34.6., 34.9., 34.10., 34.11., 34.12., 34.13., 34.15. un 34.17.apakšpunkts) kopumā nepārsniedz 3 % no tarifa projektā iekļautajām ekspluatācijas izmaksām, minēto izmaksu pamatojošos dokumentus Komersants iesniedz vienīgi pēc Regulatora pieprasījuma
</t>
    </r>
    <r>
      <rPr>
        <i/>
        <sz val="11"/>
        <color rgb="FFFF0000"/>
        <rFont val="Times New Roman"/>
        <family val="1"/>
        <charset val="186"/>
      </rPr>
      <t xml:space="preserve">
! </t>
    </r>
    <r>
      <rPr>
        <i/>
        <sz val="11"/>
        <rFont val="Times New Roman"/>
        <family val="1"/>
        <charset val="186"/>
      </rPr>
      <t xml:space="preserve">Ja izmaksu pozīcijā "Pārējās izmaksas" izmaksas (Metodikas 34.16.apakšpunkts) nepārsniedz 3 % no tarifa projektā iekļautajām ekspluatācijas izmaksām, minēto izmaksu pamatojošos dokumentus Komersants iesniedz vienīgi pēc Regulatora pieprasījuma.
</t>
    </r>
  </si>
  <si>
    <t>Cena par 
transportēšanu, EUR/t</t>
  </si>
  <si>
    <t xml:space="preserve">    rezerves netiek  nodrošinātas (ūdens ražošanas objektu skaits)</t>
  </si>
  <si>
    <t>ieņēmumi no citu pakalpojumu sniegšanas*</t>
  </si>
  <si>
    <t>*Citi pakalpojumi ietver sekojošus pakalpjumus:</t>
  </si>
  <si>
    <r>
      <t xml:space="preserve">Vidējā svērtā aprēķinātā cena par elektroenerģijas iegādi </t>
    </r>
    <r>
      <rPr>
        <b/>
        <sz val="9"/>
        <rFont val="Calibri"/>
        <family val="2"/>
        <charset val="186"/>
        <scheme val="minor"/>
      </rPr>
      <t>ūdenssaimniecībā</t>
    </r>
    <r>
      <rPr>
        <sz val="9"/>
        <rFont val="Calibri"/>
        <family val="2"/>
        <charset val="186"/>
        <scheme val="minor"/>
      </rPr>
      <t>, EUR/kWh</t>
    </r>
  </si>
  <si>
    <t>Tarifa atslēga</t>
  </si>
  <si>
    <t>Tarifa darbības zona</t>
  </si>
  <si>
    <t>Tarifa statuss</t>
  </si>
  <si>
    <t>Tarifa apstiprināšanas/ TP iesniegšanas vai atsaukšanas gads</t>
  </si>
  <si>
    <r>
      <rPr>
        <b/>
        <sz val="9"/>
        <rFont val="Calibri"/>
        <family val="2"/>
        <charset val="186"/>
        <scheme val="minor"/>
      </rPr>
      <t xml:space="preserve">Siltumapgādes </t>
    </r>
    <r>
      <rPr>
        <sz val="9"/>
        <rFont val="Calibri"/>
        <family val="2"/>
        <scheme val="minor"/>
      </rPr>
      <t xml:space="preserve">pakalpojumu </t>
    </r>
    <r>
      <rPr>
        <b/>
        <sz val="9"/>
        <rFont val="Calibri"/>
        <family val="2"/>
        <scheme val="minor"/>
      </rPr>
      <t xml:space="preserve">ieņēmumu </t>
    </r>
    <r>
      <rPr>
        <sz val="9"/>
        <rFont val="Calibri"/>
        <family val="2"/>
        <charset val="186"/>
        <scheme val="minor"/>
      </rPr>
      <t>īpatsvars kopējā darbībā (%)</t>
    </r>
  </si>
  <si>
    <r>
      <rPr>
        <b/>
        <sz val="9"/>
        <rFont val="Calibri"/>
        <family val="2"/>
        <charset val="186"/>
        <scheme val="minor"/>
      </rPr>
      <t>Ūdensapgādes</t>
    </r>
    <r>
      <rPr>
        <sz val="9"/>
        <rFont val="Calibri"/>
        <family val="2"/>
        <charset val="186"/>
        <scheme val="minor"/>
      </rPr>
      <t xml:space="preserve"> pakalpojumu</t>
    </r>
    <r>
      <rPr>
        <b/>
        <sz val="9"/>
        <rFont val="Calibri"/>
        <family val="2"/>
        <scheme val="minor"/>
      </rPr>
      <t xml:space="preserve"> ieņēmumu īpatsvars</t>
    </r>
    <r>
      <rPr>
        <sz val="9"/>
        <rFont val="Calibri"/>
        <family val="2"/>
        <charset val="186"/>
        <scheme val="minor"/>
      </rPr>
      <t xml:space="preserve"> kopējos komersanta ieņēmumos, %</t>
    </r>
  </si>
  <si>
    <r>
      <rPr>
        <b/>
        <sz val="9"/>
        <rFont val="Calibri"/>
        <family val="2"/>
        <charset val="186"/>
        <scheme val="minor"/>
      </rPr>
      <t>Kanalizācijas</t>
    </r>
    <r>
      <rPr>
        <sz val="9"/>
        <rFont val="Calibri"/>
        <family val="2"/>
        <charset val="186"/>
        <scheme val="minor"/>
      </rPr>
      <t xml:space="preserve"> pakalpojumu </t>
    </r>
    <r>
      <rPr>
        <b/>
        <sz val="9"/>
        <rFont val="Calibri"/>
        <family val="2"/>
        <scheme val="minor"/>
      </rPr>
      <t>ieņēmumu īpatsvars</t>
    </r>
    <r>
      <rPr>
        <sz val="9"/>
        <rFont val="Calibri"/>
        <family val="2"/>
        <charset val="186"/>
        <scheme val="minor"/>
      </rPr>
      <t xml:space="preserve"> kopējos komersanta ieņēmumos, %</t>
    </r>
  </si>
  <si>
    <t>Uzstādāmie uzskaites mēraparāti</t>
  </si>
  <si>
    <t>Verificējamie uzskaites mēraparāti</t>
  </si>
  <si>
    <r>
      <t>Ūdenssaimniecības</t>
    </r>
    <r>
      <rPr>
        <sz val="9"/>
        <rFont val="Calibri"/>
        <family val="2"/>
        <charset val="186"/>
        <scheme val="minor"/>
      </rPr>
      <t xml:space="preserve"> </t>
    </r>
    <r>
      <rPr>
        <b/>
        <sz val="9"/>
        <rFont val="Calibri"/>
        <family val="2"/>
        <scheme val="minor"/>
      </rPr>
      <t>visa personāla vidējā alga</t>
    </r>
    <r>
      <rPr>
        <sz val="9"/>
        <rFont val="Calibri"/>
        <family val="2"/>
        <scheme val="minor"/>
      </rPr>
      <t xml:space="preserve"> (EUR/mēn.)</t>
    </r>
  </si>
  <si>
    <r>
      <t xml:space="preserve">Ūdenssaimniecības </t>
    </r>
    <r>
      <rPr>
        <b/>
        <sz val="9"/>
        <rFont val="Calibri"/>
        <family val="2"/>
        <scheme val="minor"/>
      </rPr>
      <t xml:space="preserve">administrācijas personāla vidējā alga </t>
    </r>
    <r>
      <rPr>
        <sz val="9"/>
        <rFont val="Calibri"/>
        <family val="2"/>
        <scheme val="minor"/>
      </rPr>
      <t>(EUR/mēn.)</t>
    </r>
  </si>
  <si>
    <r>
      <rPr>
        <sz val="9"/>
        <rFont val="Calibri"/>
        <family val="2"/>
        <scheme val="minor"/>
      </rPr>
      <t xml:space="preserve">Ūdenssaimniecības </t>
    </r>
    <r>
      <rPr>
        <b/>
        <sz val="9"/>
        <rFont val="Calibri"/>
        <family val="2"/>
        <scheme val="minor"/>
      </rPr>
      <t>ražošanas personāla vidējā alga</t>
    </r>
    <r>
      <rPr>
        <sz val="9"/>
        <rFont val="Calibri"/>
        <family val="2"/>
        <scheme val="minor"/>
      </rPr>
      <t xml:space="preserve"> (EUR/mēn.)</t>
    </r>
  </si>
  <si>
    <r>
      <t>Ūdenssaimniecības administrācijas personāla</t>
    </r>
    <r>
      <rPr>
        <b/>
        <sz val="9"/>
        <rFont val="Calibri"/>
        <family val="2"/>
        <charset val="186"/>
        <scheme val="minor"/>
      </rPr>
      <t xml:space="preserve"> transporta vienību skaits</t>
    </r>
  </si>
  <si>
    <r>
      <t xml:space="preserve">Ūdenssaimniecības ražošanas personāla </t>
    </r>
    <r>
      <rPr>
        <b/>
        <sz val="9"/>
        <rFont val="Calibri"/>
        <family val="2"/>
        <charset val="186"/>
        <scheme val="minor"/>
      </rPr>
      <t>transporta vienību skaits</t>
    </r>
  </si>
  <si>
    <t>Nošķirto ūdensapgādes sistēmu skaits</t>
  </si>
  <si>
    <t>Ūdens sagatavošanas staciju skaits</t>
  </si>
  <si>
    <t xml:space="preserve">Ūdens sagatavošanas iekārtu ražība lielākajā sistēmā, m³/h </t>
  </si>
  <si>
    <t>Ūdens ieguves urbumu skaits</t>
  </si>
  <si>
    <t>Ūdensapgādes inženiertīklu garums, km</t>
  </si>
  <si>
    <t>Ūdensapgādes pieslēgumu skaits (ūdens ievadi)</t>
  </si>
  <si>
    <t>No dabīgajiem ūdens avotiem ņemtais ūdens (Komersanta paša iegūtais ūdens), m³</t>
  </si>
  <si>
    <t>Pašu iegūtais ūdens, kas padots centralizētajā ūdensapgādes inženiertīklā, m³</t>
  </si>
  <si>
    <t>No citiem ūdenssaimniecības pakalpojumu sniedzējiem iepirktais sagatavotais ūdens, kas padots centralizētajā ūdensapgādes  inženiertīklā,  m³</t>
  </si>
  <si>
    <t>Lietotājiem piegādātā ūdens apjoms, m³</t>
  </si>
  <si>
    <r>
      <t xml:space="preserve">Elektroenerģijas patēriņš ūdens </t>
    </r>
    <r>
      <rPr>
        <b/>
        <sz val="9"/>
        <rFont val="Calibri"/>
        <family val="2"/>
        <charset val="186"/>
        <scheme val="minor"/>
      </rPr>
      <t>ražošanai</t>
    </r>
    <r>
      <rPr>
        <sz val="9"/>
        <rFont val="Calibri"/>
        <family val="2"/>
        <charset val="186"/>
        <scheme val="minor"/>
      </rPr>
      <t>, kWh</t>
    </r>
  </si>
  <si>
    <r>
      <t xml:space="preserve">Elektroenerģijas patēriņš ūdens </t>
    </r>
    <r>
      <rPr>
        <b/>
        <sz val="9"/>
        <rFont val="Calibri"/>
        <family val="2"/>
        <charset val="186"/>
        <scheme val="minor"/>
      </rPr>
      <t>piegādei</t>
    </r>
    <r>
      <rPr>
        <sz val="9"/>
        <rFont val="Calibri"/>
        <family val="2"/>
        <charset val="186"/>
        <scheme val="minor"/>
      </rPr>
      <t xml:space="preserve">, kWh </t>
    </r>
  </si>
  <si>
    <t xml:space="preserve">Kopš 2000.gada ierīkoto / pārbūvēto ūdensapgādes inženiertīklu km </t>
  </si>
  <si>
    <t>Utilizējamais dūņu apjom, t</t>
  </si>
  <si>
    <t>Komersanta kopējais ūdensapgādes pamatlīdzekļu nolietojums</t>
  </si>
  <si>
    <t>Nošķirto kanalizācijas sistēmu skaits</t>
  </si>
  <si>
    <t>Notekūdeņu attīrīšanas iekārtu skaits</t>
  </si>
  <si>
    <t>Notekūdeņu attīrīšanas iekārtu ražība lielākajā sistēmā,  m³/dnn</t>
  </si>
  <si>
    <t>Kanalizācijas sūkņu staciju skaits</t>
  </si>
  <si>
    <t xml:space="preserve">Kanalizācijas pašteces inženiertīklu garums, km </t>
  </si>
  <si>
    <t xml:space="preserve">Kanalizācijas spiedvadu garums, km </t>
  </si>
  <si>
    <t xml:space="preserve">Kanalizācijas pieslēgumu skaits (kanalizācijas izvadi) </t>
  </si>
  <si>
    <t>No lietotājiem savākto notekūdeņu apjoms, m³</t>
  </si>
  <si>
    <t>Komersanta notekūdeņu attīrīšanas iekārtās attīrītie notekūdeņi, m³</t>
  </si>
  <si>
    <t>Citiem kanalizācijas pakalpojumu sniedzējiem attīrīšanai nodotie notekūdeņi, m³</t>
  </si>
  <si>
    <t>Ūdenssaimniecības pakalpojumu sniedzējs, kuram attīrīšanai tiek nodoti notekūdeņi</t>
  </si>
  <si>
    <r>
      <t xml:space="preserve">Elektroenerģijas patēriņš notekūdeņu </t>
    </r>
    <r>
      <rPr>
        <b/>
        <sz val="9"/>
        <rFont val="Calibri"/>
        <family val="2"/>
        <charset val="186"/>
        <scheme val="minor"/>
      </rPr>
      <t>savākšanai</t>
    </r>
    <r>
      <rPr>
        <sz val="9"/>
        <rFont val="Calibri"/>
        <family val="2"/>
        <charset val="186"/>
        <scheme val="minor"/>
      </rPr>
      <t xml:space="preserve">,  kWh </t>
    </r>
  </si>
  <si>
    <r>
      <t xml:space="preserve">Elektroenerģijas patēriņš notekūdeņu </t>
    </r>
    <r>
      <rPr>
        <b/>
        <sz val="9"/>
        <rFont val="Calibri"/>
        <family val="2"/>
        <charset val="186"/>
        <scheme val="minor"/>
      </rPr>
      <t>attīrīšanai</t>
    </r>
    <r>
      <rPr>
        <sz val="9"/>
        <rFont val="Calibri"/>
        <family val="2"/>
        <charset val="186"/>
        <scheme val="minor"/>
      </rPr>
      <t xml:space="preserve">,  kWh </t>
    </r>
  </si>
  <si>
    <t xml:space="preserve">Kopš 2000.gada ierīkoto / pārbūvēto kanalizācijas inženiertīklu km </t>
  </si>
  <si>
    <t>Komersanta kopējais kanalizācijas pamatlīdzekļu nolietojums</t>
  </si>
  <si>
    <t>Tarifā iekļautais PL nolietojums</t>
  </si>
  <si>
    <t>Kapitāla atdeve</t>
  </si>
  <si>
    <t>Administrācijas personāla izmaksas</t>
  </si>
  <si>
    <t>Ražošanas personāla izmaksas</t>
  </si>
  <si>
    <t xml:space="preserve">Kurināmā, siltumenerģijas, gāzes izmaksas </t>
  </si>
  <si>
    <t>Ražošanas elektroenerģijas izm.</t>
  </si>
  <si>
    <t>Administrācijas elektroenerģijas izm.</t>
  </si>
  <si>
    <t>Tr.līdz. uzturēšanas izmaksas administrācijas personāla transportam</t>
  </si>
  <si>
    <t>Tr.līdz. uzturēšanas izmaksas ražošanas personāla transportam</t>
  </si>
  <si>
    <t>Komercuskaites mēraparātu iegādes un verifikācijas izmaksas</t>
  </si>
  <si>
    <t>Lieko dūņu utilizācijas izmaksas</t>
  </si>
  <si>
    <t>Nodevas</t>
  </si>
  <si>
    <t>Ūdens RAŽ rentabilitāte, %</t>
  </si>
  <si>
    <t>Ūdens PIEG rentabilitāte, %</t>
  </si>
  <si>
    <t xml:space="preserve">Komercuskaites mēraparātu iegādes un verifikācijas </t>
  </si>
  <si>
    <t>Notekūdeņu SAV rentabilitāte, %</t>
  </si>
  <si>
    <t>Attīrīšanai nodoto notekūdeņu izmaksas</t>
  </si>
  <si>
    <t>Notekūdeņu ATT rentabilitāte, %</t>
  </si>
  <si>
    <r>
      <t xml:space="preserve">Ūdensapgādes administrācijas personāls </t>
    </r>
    <r>
      <rPr>
        <i/>
        <sz val="10"/>
        <rFont val="Times New Roman"/>
        <family val="1"/>
        <charset val="186"/>
      </rPr>
      <t>(pilnas slodzes)</t>
    </r>
  </si>
  <si>
    <r>
      <t xml:space="preserve">Ūdensapgādes ražošanas personāls </t>
    </r>
    <r>
      <rPr>
        <i/>
        <sz val="10"/>
        <rFont val="Times New Roman"/>
        <family val="1"/>
        <charset val="186"/>
      </rPr>
      <t>(pilnas slodzes)</t>
    </r>
  </si>
  <si>
    <r>
      <t xml:space="preserve">Ūdens RAŽ ražošanas personāls </t>
    </r>
    <r>
      <rPr>
        <i/>
        <sz val="10"/>
        <rFont val="Times New Roman"/>
        <family val="1"/>
        <charset val="186"/>
      </rPr>
      <t>(pilnas slodzes)</t>
    </r>
  </si>
  <si>
    <r>
      <t xml:space="preserve">Ūdens PIEG ražošanas personāls </t>
    </r>
    <r>
      <rPr>
        <i/>
        <sz val="10"/>
        <rFont val="Times New Roman"/>
        <family val="1"/>
        <charset val="186"/>
      </rPr>
      <t>(pilnas slodzes)</t>
    </r>
  </si>
  <si>
    <t>Ūdensapgādes administrācijas personāla vidējā alga, EUR/mēn.</t>
  </si>
  <si>
    <t>Ūdensapgādes ražošanas personāla vidējā alga, EUR/mēn.</t>
  </si>
  <si>
    <t>Ūdensapgādes administrācijas personāla transporta noslodze</t>
  </si>
  <si>
    <t>RAŽ ražošanas personāla transports (noslodze)</t>
  </si>
  <si>
    <t>PIEG ražošanas personāla transports (noslodze)</t>
  </si>
  <si>
    <r>
      <t xml:space="preserve">Kanalizācijas administrācijas personāls </t>
    </r>
    <r>
      <rPr>
        <i/>
        <sz val="10"/>
        <rFont val="Times New Roman"/>
        <family val="1"/>
        <charset val="186"/>
      </rPr>
      <t>(pilnas slodzes)</t>
    </r>
  </si>
  <si>
    <r>
      <t xml:space="preserve">Kanalizācijas ražošanas personāls </t>
    </r>
    <r>
      <rPr>
        <i/>
        <sz val="10"/>
        <rFont val="Times New Roman"/>
        <family val="1"/>
        <charset val="186"/>
      </rPr>
      <t>(pilnas slodzes)</t>
    </r>
  </si>
  <si>
    <r>
      <t xml:space="preserve">Notekūdeņu SAV ražošanas personāls </t>
    </r>
    <r>
      <rPr>
        <i/>
        <sz val="10"/>
        <rFont val="Times New Roman"/>
        <family val="1"/>
        <charset val="186"/>
      </rPr>
      <t>(pilnas slodzes)</t>
    </r>
  </si>
  <si>
    <r>
      <t xml:space="preserve">Notekūdeņu ATT ražošanas personāls </t>
    </r>
    <r>
      <rPr>
        <i/>
        <sz val="10"/>
        <rFont val="Times New Roman"/>
        <family val="1"/>
        <charset val="186"/>
      </rPr>
      <t>(pilnas slodzes)</t>
    </r>
  </si>
  <si>
    <t>Kanalizācijas administrācijas personāla vidējā alga, EUR/mēn.</t>
  </si>
  <si>
    <t>Kanalizācijas ražošanas personāla vidējā alga, EUR/mēn.</t>
  </si>
  <si>
    <t>Kanalizācijas administrācijas personāla transporta noslodze</t>
  </si>
  <si>
    <t>SAV ražošanas personāla transports (noslodze)</t>
  </si>
  <si>
    <t>ATT ražošanas personāla transports (noslodze)</t>
  </si>
  <si>
    <t>Ar dzeltenu fonu un zilu fontu rakstītie lauki jāaizpilda manuāli (dažiem vēl padomāsim, kā automatizēt aizpildīšanu)</t>
  </si>
  <si>
    <t>Ūraž Pers. kopā</t>
  </si>
  <si>
    <r>
      <t>K</t>
    </r>
    <r>
      <rPr>
        <i/>
        <vertAlign val="subscript"/>
        <sz val="10"/>
        <rFont val="Arial"/>
        <family val="2"/>
        <charset val="186"/>
      </rPr>
      <t>att</t>
    </r>
    <r>
      <rPr>
        <i/>
        <sz val="10"/>
        <rFont val="Arial"/>
        <family val="2"/>
        <charset val="186"/>
      </rPr>
      <t xml:space="preserve"> Pers. kopā</t>
    </r>
  </si>
  <si>
    <r>
      <t>K</t>
    </r>
    <r>
      <rPr>
        <i/>
        <vertAlign val="subscript"/>
        <sz val="10"/>
        <rFont val="Arial"/>
        <family val="2"/>
        <charset val="186"/>
      </rPr>
      <t>att</t>
    </r>
    <r>
      <rPr>
        <i/>
        <sz val="10"/>
        <rFont val="Arial"/>
        <family val="2"/>
        <charset val="186"/>
      </rPr>
      <t xml:space="preserve"> Transp.kopā</t>
    </r>
  </si>
  <si>
    <r>
      <t>K</t>
    </r>
    <r>
      <rPr>
        <i/>
        <vertAlign val="subscript"/>
        <sz val="10"/>
        <rFont val="Arial"/>
        <family val="2"/>
        <charset val="186"/>
      </rPr>
      <t>att</t>
    </r>
    <r>
      <rPr>
        <i/>
        <sz val="10"/>
        <rFont val="Arial"/>
        <family val="2"/>
        <charset val="186"/>
      </rPr>
      <t xml:space="preserve"> EL kopā</t>
    </r>
  </si>
  <si>
    <r>
      <t>K</t>
    </r>
    <r>
      <rPr>
        <i/>
        <vertAlign val="subscript"/>
        <sz val="10"/>
        <rFont val="Arial"/>
        <family val="2"/>
        <charset val="186"/>
      </rPr>
      <t>att</t>
    </r>
    <r>
      <rPr>
        <i/>
        <sz val="10"/>
        <rFont val="Arial"/>
        <family val="2"/>
        <charset val="186"/>
      </rPr>
      <t xml:space="preserve"> EL, silt. kopā</t>
    </r>
  </si>
  <si>
    <r>
      <t>K</t>
    </r>
    <r>
      <rPr>
        <i/>
        <vertAlign val="subscript"/>
        <sz val="10"/>
        <rFont val="Arial"/>
        <family val="2"/>
        <charset val="186"/>
      </rPr>
      <t>sav</t>
    </r>
    <r>
      <rPr>
        <i/>
        <sz val="10"/>
        <rFont val="Arial"/>
        <family val="2"/>
        <charset val="186"/>
      </rPr>
      <t xml:space="preserve"> Transp.kopā</t>
    </r>
  </si>
  <si>
    <r>
      <t>K</t>
    </r>
    <r>
      <rPr>
        <i/>
        <vertAlign val="subscript"/>
        <sz val="10"/>
        <rFont val="Arial"/>
        <family val="2"/>
        <charset val="186"/>
      </rPr>
      <t>sav</t>
    </r>
    <r>
      <rPr>
        <i/>
        <sz val="10"/>
        <rFont val="Arial"/>
        <family val="2"/>
        <charset val="186"/>
      </rPr>
      <t xml:space="preserve"> EL kopā</t>
    </r>
  </si>
  <si>
    <r>
      <t>K</t>
    </r>
    <r>
      <rPr>
        <i/>
        <vertAlign val="subscript"/>
        <sz val="10"/>
        <rFont val="Arial"/>
        <family val="2"/>
        <charset val="186"/>
      </rPr>
      <t>sav</t>
    </r>
    <r>
      <rPr>
        <i/>
        <sz val="10"/>
        <rFont val="Arial"/>
        <family val="2"/>
        <charset val="186"/>
      </rPr>
      <t xml:space="preserve"> EL, silt. kopā</t>
    </r>
  </si>
  <si>
    <r>
      <t>K</t>
    </r>
    <r>
      <rPr>
        <i/>
        <vertAlign val="subscript"/>
        <sz val="10"/>
        <rFont val="Arial"/>
        <family val="2"/>
        <charset val="186"/>
      </rPr>
      <t>sav</t>
    </r>
    <r>
      <rPr>
        <i/>
        <sz val="10"/>
        <rFont val="Arial"/>
        <family val="2"/>
        <charset val="186"/>
      </rPr>
      <t xml:space="preserve"> Pers. kopā</t>
    </r>
  </si>
  <si>
    <r>
      <t>Ū</t>
    </r>
    <r>
      <rPr>
        <i/>
        <vertAlign val="subscript"/>
        <sz val="10"/>
        <rFont val="Arial"/>
        <family val="2"/>
        <charset val="186"/>
      </rPr>
      <t>pieg</t>
    </r>
    <r>
      <rPr>
        <i/>
        <sz val="10"/>
        <rFont val="Arial"/>
        <family val="2"/>
        <charset val="186"/>
      </rPr>
      <t xml:space="preserve"> Transp.kopā</t>
    </r>
  </si>
  <si>
    <r>
      <t>Ū</t>
    </r>
    <r>
      <rPr>
        <i/>
        <vertAlign val="subscript"/>
        <sz val="10"/>
        <rFont val="Arial"/>
        <family val="2"/>
        <charset val="186"/>
      </rPr>
      <t>pieg</t>
    </r>
    <r>
      <rPr>
        <i/>
        <sz val="10"/>
        <rFont val="Arial"/>
        <family val="2"/>
        <charset val="186"/>
      </rPr>
      <t xml:space="preserve"> EL kopā</t>
    </r>
  </si>
  <si>
    <r>
      <t>Ū</t>
    </r>
    <r>
      <rPr>
        <i/>
        <vertAlign val="subscript"/>
        <sz val="10"/>
        <rFont val="Arial"/>
        <family val="2"/>
        <charset val="186"/>
      </rPr>
      <t>pieg</t>
    </r>
    <r>
      <rPr>
        <i/>
        <sz val="10"/>
        <rFont val="Arial"/>
        <family val="2"/>
        <charset val="186"/>
      </rPr>
      <t xml:space="preserve"> EL, silt. kopā</t>
    </r>
  </si>
  <si>
    <r>
      <t>Ū</t>
    </r>
    <r>
      <rPr>
        <i/>
        <vertAlign val="subscript"/>
        <sz val="10"/>
        <rFont val="Arial"/>
        <family val="2"/>
        <charset val="186"/>
      </rPr>
      <t>pieg</t>
    </r>
    <r>
      <rPr>
        <i/>
        <sz val="10"/>
        <rFont val="Arial"/>
        <family val="2"/>
        <charset val="186"/>
      </rPr>
      <t xml:space="preserve"> Pers. kopā</t>
    </r>
  </si>
  <si>
    <r>
      <t>Ū</t>
    </r>
    <r>
      <rPr>
        <i/>
        <vertAlign val="subscript"/>
        <sz val="10"/>
        <rFont val="Arial"/>
        <family val="2"/>
        <charset val="186"/>
      </rPr>
      <t>raž</t>
    </r>
    <r>
      <rPr>
        <i/>
        <sz val="10"/>
        <rFont val="Arial"/>
        <family val="2"/>
        <charset val="186"/>
      </rPr>
      <t xml:space="preserve"> Transp.kopā</t>
    </r>
  </si>
  <si>
    <r>
      <t>Ū</t>
    </r>
    <r>
      <rPr>
        <i/>
        <vertAlign val="subscript"/>
        <sz val="10"/>
        <rFont val="Arial"/>
        <family val="2"/>
        <charset val="186"/>
      </rPr>
      <t>raž</t>
    </r>
    <r>
      <rPr>
        <i/>
        <sz val="10"/>
        <rFont val="Arial"/>
        <family val="2"/>
        <charset val="186"/>
      </rPr>
      <t xml:space="preserve"> EL kopā</t>
    </r>
  </si>
  <si>
    <r>
      <t xml:space="preserve">Pēc trūkstošo datu aizpildīšanas datus sākot ar G kolonnu var iekopēt PowerBI ievades failā </t>
    </r>
    <r>
      <rPr>
        <b/>
        <i/>
        <sz val="10"/>
        <color rgb="FFFF0000"/>
        <rFont val="Arial"/>
        <family val="2"/>
        <charset val="186"/>
      </rPr>
      <t>tarifu_datu_ievades_fails</t>
    </r>
  </si>
  <si>
    <t xml:space="preserve">Ja komersants taisās iesniegt TP precizējumus, bet jau ir aizpildītas dzeltenās šūnas, kuras precizējumu ietvaros nemainīsies, tad komersantam var nosūtīt pēdējo Regulatora apstrādāto faila versiju, lai precizējumus veic uz šī faila bāzes </t>
  </si>
  <si>
    <t>Pirms aizpildīšanas jāpārliecinās, ka lapās ūdensapg._sist._TP_prognoze un kanalizācijas_sist._TP_prognoze tehnisko datu kopsummas atrodas 30.rindā. Ja ne - prasiet, lai Dace pielāgo TP_dati_PowerBI lapu</t>
  </si>
  <si>
    <t>Komersantam nav jāpilda.</t>
  </si>
  <si>
    <r>
      <t>Ū</t>
    </r>
    <r>
      <rPr>
        <i/>
        <vertAlign val="subscript"/>
        <sz val="10"/>
        <rFont val="Arial"/>
        <family val="2"/>
        <charset val="186"/>
      </rPr>
      <t>raž.</t>
    </r>
    <r>
      <rPr>
        <i/>
        <sz val="10"/>
        <rFont val="Arial"/>
        <family val="2"/>
        <charset val="186"/>
      </rPr>
      <t xml:space="preserve"> EL, silt. kopā</t>
    </r>
  </si>
  <si>
    <t>Datums: __.__.202_</t>
  </si>
  <si>
    <t>Cena</t>
  </si>
  <si>
    <t>Ūdens skaitītājs</t>
  </si>
  <si>
    <t>Impulsu sensors</t>
  </si>
  <si>
    <t>elektromagnētiskie un ultraskaņas ūdens patēriņa skaitītāji</t>
  </si>
  <si>
    <t>mehāniskie ūdens patēriņa skaitītāji</t>
  </si>
  <si>
    <t>Verificēšana jāveic 1x 4 gados</t>
  </si>
  <si>
    <t xml:space="preserve">Radiomod. </t>
  </si>
  <si>
    <t>! Ja kopējās izmaksas, kas norādītas šajā izmaksu pozīcijā, nepārsniedz 3 % no tarifa projektā iekļautajām ekspluatācijas izmaksām, minēto izmaksu pamatojošos dokumentus Komersants iesniedz vienīgi pēc Regulatora pieprasījuma, pēc datu ievades % pārbaudīt lapā "Maznozīmīgās un pārējās izmaksas".</t>
  </si>
  <si>
    <r>
      <t xml:space="preserve"> ! Ja Maznozīmīgās izmaksas (Metodikas 34.3., 34.6., 34.9., 34.10., 34.11., 34.12., 34.13., 34.15. un 34.17.apakšpunkts) kopumā nepārsniedz 3 % no tarifa projektā iekļautajām ekspluatācijas izmaksām, minēto izmaksu pamatojošos dokumentus Komersants iesniedz vienīgi pēc Regulatora pieprasījuma, pēc </t>
    </r>
    <r>
      <rPr>
        <i/>
        <u/>
        <sz val="10"/>
        <color rgb="FFFF0066"/>
        <rFont val="Times New Roman"/>
        <family val="1"/>
        <charset val="186"/>
      </rPr>
      <t>visu maznozīmīgo izmaksu</t>
    </r>
    <r>
      <rPr>
        <i/>
        <sz val="10"/>
        <color rgb="FFFF0066"/>
        <rFont val="Times New Roman"/>
        <family val="1"/>
        <charset val="186"/>
      </rPr>
      <t xml:space="preserve"> datu ievades % pārbaudīt lapā "Maznozīmīgās un pārējās izmaksas".</t>
    </r>
  </si>
  <si>
    <t>Uzkrātais dūņu 
apjoms, t</t>
  </si>
  <si>
    <t>ieņēmumi no siltumapgādes pakalpojumu sniegšanas</t>
  </si>
  <si>
    <t>izmaksas siltumapgādes pakalpojumu sniegšanai</t>
  </si>
  <si>
    <t>no siltumapgādes pakalpojumu sniegšanas</t>
  </si>
  <si>
    <r>
      <t xml:space="preserve">INFORMĀCIJAI
</t>
    </r>
    <r>
      <rPr>
        <i/>
        <sz val="11"/>
        <rFont val="Times New Roman"/>
        <family val="1"/>
        <charset val="186"/>
      </rPr>
      <t xml:space="preserve">
</t>
    </r>
    <r>
      <rPr>
        <i/>
        <sz val="11"/>
        <color rgb="FFFF0000"/>
        <rFont val="Times New Roman"/>
        <family val="1"/>
        <charset val="186"/>
      </rPr>
      <t>!</t>
    </r>
    <r>
      <rPr>
        <i/>
        <sz val="11"/>
        <rFont val="Times New Roman"/>
        <family val="1"/>
        <charset val="186"/>
      </rPr>
      <t xml:space="preserve"> Iekļauj </t>
    </r>
    <r>
      <rPr>
        <b/>
        <i/>
        <sz val="11"/>
        <color rgb="FF00B050"/>
        <rFont val="Times New Roman"/>
        <family val="1"/>
        <charset val="186"/>
      </rPr>
      <t>plānotos</t>
    </r>
    <r>
      <rPr>
        <i/>
        <sz val="11"/>
        <rFont val="Times New Roman"/>
        <family val="1"/>
        <charset val="186"/>
      </rPr>
      <t xml:space="preserve"> dabas resursa nodokļa maksājumus, kas saistīti ar attiecīgā ūdenssaimniecības pakalpojuma sniegšanu, </t>
    </r>
    <r>
      <rPr>
        <b/>
        <i/>
        <sz val="11"/>
        <color rgb="FF00B050"/>
        <rFont val="Times New Roman"/>
        <family val="1"/>
        <charset val="186"/>
      </rPr>
      <t>pamatojoties uz plānotajiem tarifu projektā iekļautajiem ūdenssaimniecības pakalpojumu apjomiem</t>
    </r>
    <r>
      <rPr>
        <i/>
        <sz val="11"/>
        <rFont val="Times New Roman"/>
        <family val="1"/>
        <charset val="186"/>
      </rPr>
      <t xml:space="preserve">, nekustamā īpašuma nodokļa maksājumus par Komersanta īpašumā, valdījumā un turējumā esošām ēkām, būvēm un zemi, kas tiek izmantota ūdenssaimniecības pakalpojumu sniegšanai un uzņēmuma ienākuma nodokļa maksājumus, kas gūts no attiecīgā ūdenssaimniecības pakalpojuma sniegšanas.
</t>
    </r>
  </si>
  <si>
    <t>Piemaksas vidēji mēnesī, EUR</t>
  </si>
  <si>
    <t>Degvielas patēriņa norma uz 100 km / un vai uz 1 motorstundu</t>
  </si>
  <si>
    <r>
      <rPr>
        <b/>
        <sz val="11"/>
        <rFont val="Times New Roman"/>
        <family val="1"/>
        <charset val="186"/>
      </rPr>
      <t>Tarifa</t>
    </r>
    <r>
      <rPr>
        <b/>
        <sz val="11"/>
        <color theme="1"/>
        <rFont val="Times New Roman"/>
        <family val="1"/>
        <charset val="186"/>
      </rPr>
      <t xml:space="preserve"> projektā iekļautās izmaksas, EUR</t>
    </r>
  </si>
  <si>
    <r>
      <t xml:space="preserve">INFORMĀCIJAI
</t>
    </r>
    <r>
      <rPr>
        <i/>
        <sz val="11"/>
        <rFont val="Times New Roman"/>
        <family val="1"/>
        <charset val="186"/>
      </rPr>
      <t xml:space="preserve">
</t>
    </r>
    <r>
      <rPr>
        <b/>
        <i/>
        <sz val="11"/>
        <color rgb="FFFF0000"/>
        <rFont val="Times New Roman"/>
        <family val="1"/>
        <charset val="186"/>
      </rPr>
      <t>!</t>
    </r>
    <r>
      <rPr>
        <i/>
        <sz val="11"/>
        <rFont val="Times New Roman"/>
        <family val="1"/>
        <charset val="186"/>
      </rPr>
      <t xml:space="preserve"> Iekļauj </t>
    </r>
    <r>
      <rPr>
        <b/>
        <i/>
        <sz val="11"/>
        <color rgb="FF00B050"/>
        <rFont val="Times New Roman"/>
        <family val="1"/>
        <charset val="186"/>
      </rPr>
      <t>plānotos</t>
    </r>
    <r>
      <rPr>
        <i/>
        <sz val="11"/>
        <rFont val="Times New Roman"/>
        <family val="1"/>
        <charset val="186"/>
      </rPr>
      <t xml:space="preserve"> nodevas maksājumus par sabiedrisko pakalpojumu regulēšanu, uzņēmējdarbības riska valsts nodevas maksājumus, </t>
    </r>
    <r>
      <rPr>
        <b/>
        <i/>
        <sz val="11"/>
        <color rgb="FF00B050"/>
        <rFont val="Times New Roman"/>
        <family val="1"/>
        <charset val="186"/>
      </rPr>
      <t>plānotos</t>
    </r>
    <r>
      <rPr>
        <i/>
        <sz val="11"/>
        <rFont val="Times New Roman"/>
        <family val="1"/>
        <charset val="186"/>
      </rPr>
      <t xml:space="preserve"> nodevas maksājumus par ūdens resursu lietošanas un piesārņojošās darbības atļauju izsniegšanu un citas līdzīga veida valsts nodevas.
</t>
    </r>
  </si>
  <si>
    <t>Vidējā darba samaksa, EUR</t>
  </si>
  <si>
    <t>kanalizācija</t>
  </si>
  <si>
    <t>Darba devēja sociālais nodoklis (23,59%)</t>
  </si>
  <si>
    <t>Kurināmā iegādes un tālāk pārdošanai iepirktās siltumenerģijas izmaksas 202_.gadā, EUR</t>
  </si>
  <si>
    <t>Pamat-līdzekļa Nr. (kods)</t>
  </si>
  <si>
    <t>Profesijas (aroda, amata, specialitātes) kods atbilstoši Profesiju klasifikatoram</t>
  </si>
  <si>
    <r>
      <t>Neparedzētās izmaksas un ieņēmumi saskaņā ar metodikas 17.</t>
    </r>
    <r>
      <rPr>
        <b/>
        <i/>
        <vertAlign val="superscript"/>
        <sz val="11"/>
        <rFont val="Times New Roman"/>
        <family val="1"/>
        <charset val="186"/>
      </rPr>
      <t>1</t>
    </r>
    <r>
      <rPr>
        <b/>
        <i/>
        <sz val="11"/>
        <rFont val="Times New Roman"/>
        <family val="1"/>
        <charset val="186"/>
      </rPr>
      <t xml:space="preserve"> punktu</t>
    </r>
  </si>
  <si>
    <r>
      <t>Neparedzētās izmaksas un ieņēmumi saskaņā ar metodikas 17.</t>
    </r>
    <r>
      <rPr>
        <b/>
        <i/>
        <vertAlign val="superscript"/>
        <sz val="10"/>
        <rFont val="Times New Roman"/>
        <family val="1"/>
        <charset val="186"/>
      </rPr>
      <t>1</t>
    </r>
    <r>
      <rPr>
        <b/>
        <i/>
        <sz val="10"/>
        <rFont val="Times New Roman"/>
        <family val="1"/>
        <charset val="186"/>
      </rPr>
      <t xml:space="preserve"> punktu</t>
    </r>
  </si>
  <si>
    <t>Neparedzēto izdevumu pamatojuma pozīcijas</t>
  </si>
  <si>
    <t>Neparedzētās izmaksas un ieņēmumi KOPĀ, EUR:</t>
  </si>
  <si>
    <t>Izmaksas, EUR/m³ tai skaitā neparedzētās izmaksas/ieņēmumi EUR</t>
  </si>
  <si>
    <t>Uz tarifu projektu attiecinātās izmaksas gadā</t>
  </si>
  <si>
    <t>Ieņēmumi no pakalpojumu sniegšanas, tajā skaitā:</t>
  </si>
  <si>
    <t>ieņēmumi no ūdensapgādes pakalpojumu sniegšanas</t>
  </si>
  <si>
    <t>ieņēmumi no kanalizācijas pakalpojumu sniegšanas</t>
  </si>
  <si>
    <t>ieņēmumi no citu pakalpojumu sniegšanas</t>
  </si>
  <si>
    <t>Saimnieciskās darbības izmaksas</t>
  </si>
  <si>
    <t>Elektroenerģijas izmaksas (ražošana)</t>
  </si>
  <si>
    <t>Elektroenerģijas izmaksas (administrācija)</t>
  </si>
  <si>
    <t>Administrācijas transporta līdzekļi</t>
  </si>
  <si>
    <t>Ūdenssaimniecības ražošanas transportlīdzekļi</t>
  </si>
  <si>
    <t>Izmanto valdes loceklis administratīvo funkciju veikšanai</t>
  </si>
  <si>
    <t>Piemēram:
Mitsubishi L200, LZ9582</t>
  </si>
  <si>
    <t>Ierīces</t>
  </si>
  <si>
    <t>ūdensapgāde</t>
  </si>
  <si>
    <t xml:space="preserve">kanalizācija </t>
  </si>
  <si>
    <t>Vidējā alga kopā (administrācija un ražošanas personāls)</t>
  </si>
  <si>
    <t>ūdens ražošana</t>
  </si>
  <si>
    <t>ūdens piegāde</t>
  </si>
  <si>
    <t>Ūdenssaimniecība kopā</t>
  </si>
  <si>
    <t>Darbinieku noslodze tarifā</t>
  </si>
  <si>
    <t>Mēnesis</t>
  </si>
  <si>
    <t>% dalījums atbilstoši energoresursu izmaksu dalījumam tarifā</t>
  </si>
  <si>
    <t>Gads</t>
  </si>
  <si>
    <r>
      <t>RAŽ Neparedzētās izmaksas un ieņēmumi saskaņā ar Metodikas 17.</t>
    </r>
    <r>
      <rPr>
        <vertAlign val="superscript"/>
        <sz val="9"/>
        <color rgb="FFFF0000"/>
        <rFont val="Calibri"/>
        <family val="2"/>
        <charset val="186"/>
        <scheme val="minor"/>
      </rPr>
      <t>1</t>
    </r>
    <r>
      <rPr>
        <sz val="9"/>
        <color rgb="FFFF0000"/>
        <rFont val="Calibri"/>
        <family val="2"/>
        <charset val="186"/>
        <scheme val="minor"/>
      </rPr>
      <t xml:space="preserve"> punktu</t>
    </r>
  </si>
  <si>
    <r>
      <t>PIEG Neparedzētās izmaksas un ieņēmumi saskaņā ar Metodikas 17.</t>
    </r>
    <r>
      <rPr>
        <vertAlign val="superscript"/>
        <sz val="9"/>
        <color rgb="FFFF0000"/>
        <rFont val="Calibri"/>
        <family val="2"/>
        <charset val="186"/>
        <scheme val="minor"/>
      </rPr>
      <t>1</t>
    </r>
    <r>
      <rPr>
        <sz val="9"/>
        <color rgb="FFFF0000"/>
        <rFont val="Calibri"/>
        <family val="2"/>
        <charset val="186"/>
        <scheme val="minor"/>
      </rPr>
      <t xml:space="preserve"> punktu</t>
    </r>
  </si>
  <si>
    <r>
      <t>SAV Neparedzētās izmaksas un ieņēmumi saskaņā ar Metodikas 17.</t>
    </r>
    <r>
      <rPr>
        <vertAlign val="superscript"/>
        <sz val="9"/>
        <color rgb="FFFF0000"/>
        <rFont val="Calibri"/>
        <family val="2"/>
        <charset val="186"/>
        <scheme val="minor"/>
      </rPr>
      <t>1</t>
    </r>
    <r>
      <rPr>
        <sz val="9"/>
        <color rgb="FFFF0000"/>
        <rFont val="Calibri"/>
        <family val="2"/>
        <charset val="186"/>
        <scheme val="minor"/>
      </rPr>
      <t xml:space="preserve"> punktu</t>
    </r>
  </si>
  <si>
    <r>
      <t>ATT Neparedzētās izmaksas un ieņēmumi saskaņā ar Metodikas 17.</t>
    </r>
    <r>
      <rPr>
        <vertAlign val="superscript"/>
        <sz val="9"/>
        <color rgb="FFFF0000"/>
        <rFont val="Calibri"/>
        <family val="2"/>
        <charset val="186"/>
        <scheme val="minor"/>
      </rPr>
      <t>1</t>
    </r>
    <r>
      <rPr>
        <sz val="9"/>
        <color rgb="FFFF0000"/>
        <rFont val="Calibri"/>
        <family val="2"/>
        <charset val="186"/>
        <scheme val="minor"/>
      </rPr>
      <t xml:space="preserve"> punktu</t>
    </r>
  </si>
  <si>
    <t>Neparedzētie izdevumi/ ieņēmumi saistībā ar energoresursu cenu svārstībām tarifu periodā:</t>
  </si>
  <si>
    <r>
      <rPr>
        <b/>
        <sz val="10"/>
        <rFont val="Times New Roman"/>
        <family val="1"/>
        <charset val="186"/>
      </rPr>
      <t>KOPĒJĀS energoresursu izmaksas</t>
    </r>
    <r>
      <rPr>
        <sz val="10"/>
        <rFont val="Times New Roman"/>
        <family val="1"/>
        <charset val="186"/>
      </rPr>
      <t>, kas attiecināmas uz kanalizācijas pak.</t>
    </r>
  </si>
  <si>
    <t>Dati no tarifu aprēķina ieņēmumu noteikšanai</t>
  </si>
  <si>
    <t>Ieņēmumi no pakalpojumu sniegšanas __.gadā (EUR)</t>
  </si>
  <si>
    <t>Ieņēmumi, kas koriģēti ar kurināmā iegādes izmaksu summu __.gadā (EUR)</t>
  </si>
  <si>
    <t>Ūdenssaimniecības pakalpojumu sniegšanai nepieciešamo aktīvu klasifikācija un minimālie lietderīgās lietošanas laiki noteikti Kapitāla izmaksu uzskaites un aprēķināšanas metodikas 5.pielikumā, kas piemērojams, izstrādājot tarifu aprēķina projektu pēc 2024.gada 1.janvāra.</t>
  </si>
  <si>
    <t>Elektroenerģijas izmaksas KOPĀ</t>
  </si>
  <si>
    <t>202_.gads</t>
  </si>
  <si>
    <t>Utilizējamais dūņu 
apjoms, t</t>
  </si>
  <si>
    <r>
      <t>Spēkā esošais tarifs*, EUR/m</t>
    </r>
    <r>
      <rPr>
        <vertAlign val="superscript"/>
        <sz val="9"/>
        <color theme="1"/>
        <rFont val="Times New Roman"/>
        <family val="1"/>
        <charset val="186"/>
      </rPr>
      <t>3</t>
    </r>
  </si>
  <si>
    <r>
      <t>Iesniegtais tarifu projekts, EUR/m</t>
    </r>
    <r>
      <rPr>
        <vertAlign val="superscript"/>
        <sz val="9"/>
        <color theme="1"/>
        <rFont val="Times New Roman"/>
        <family val="1"/>
        <charset val="186"/>
      </rPr>
      <t>3</t>
    </r>
  </si>
  <si>
    <r>
      <t>Izmaiņas, EUR/m</t>
    </r>
    <r>
      <rPr>
        <vertAlign val="superscript"/>
        <sz val="9"/>
        <color theme="1"/>
        <rFont val="Times New Roman"/>
        <family val="1"/>
        <charset val="186"/>
      </rPr>
      <t>3</t>
    </r>
  </si>
  <si>
    <t>Izmaiņas, %</t>
  </si>
  <si>
    <r>
      <rPr>
        <i/>
        <sz val="8"/>
        <color theme="0"/>
        <rFont val="Times New Roman"/>
        <family val="1"/>
        <charset val="186"/>
      </rPr>
      <t>`</t>
    </r>
    <r>
      <rPr>
        <i/>
        <sz val="8"/>
        <color theme="1"/>
        <rFont val="Times New Roman"/>
        <family val="1"/>
        <charset val="186"/>
      </rPr>
      <t>=3-1</t>
    </r>
  </si>
  <si>
    <r>
      <rPr>
        <i/>
        <sz val="8"/>
        <color theme="0"/>
        <rFont val="Times New Roman"/>
        <family val="1"/>
        <charset val="186"/>
      </rPr>
      <t>`</t>
    </r>
    <r>
      <rPr>
        <i/>
        <sz val="8"/>
        <color theme="1"/>
        <rFont val="Times New Roman"/>
        <family val="1"/>
        <charset val="186"/>
      </rPr>
      <t>=3-2</t>
    </r>
  </si>
  <si>
    <r>
      <rPr>
        <i/>
        <sz val="8"/>
        <color theme="0"/>
        <rFont val="Times New Roman"/>
        <family val="1"/>
        <charset val="186"/>
      </rPr>
      <t>`</t>
    </r>
    <r>
      <rPr>
        <i/>
        <sz val="8"/>
        <color theme="1"/>
        <rFont val="Times New Roman"/>
        <family val="1"/>
        <charset val="186"/>
      </rPr>
      <t>=3/1</t>
    </r>
  </si>
  <si>
    <r>
      <rPr>
        <i/>
        <sz val="8"/>
        <color theme="0"/>
        <rFont val="Times New Roman"/>
        <family val="1"/>
        <charset val="186"/>
      </rPr>
      <t>`</t>
    </r>
    <r>
      <rPr>
        <i/>
        <sz val="8"/>
        <color theme="1"/>
        <rFont val="Times New Roman"/>
        <family val="1"/>
        <charset val="186"/>
      </rPr>
      <t>=3/2</t>
    </r>
  </si>
  <si>
    <r>
      <t>Izmaksas, EUR/m</t>
    </r>
    <r>
      <rPr>
        <vertAlign val="superscript"/>
        <sz val="10"/>
        <rFont val="Times New Roman"/>
        <family val="1"/>
        <charset val="186"/>
      </rPr>
      <t>3</t>
    </r>
  </si>
  <si>
    <t>% no kopējām tarifa izmaksām (ar peļņu)</t>
  </si>
  <si>
    <t>Izmaksas, EUR</t>
  </si>
  <si>
    <r>
      <t>Izmaksu pozīcija “Pārējās izmaksas” saskaņā ar Metodikas 34.</t>
    </r>
    <r>
      <rPr>
        <b/>
        <vertAlign val="superscript"/>
        <sz val="12"/>
        <rFont val="Times New Roman"/>
        <family val="1"/>
        <charset val="186"/>
      </rPr>
      <t>2</t>
    </r>
    <r>
      <rPr>
        <b/>
        <sz val="12"/>
        <rFont val="Times New Roman"/>
        <family val="1"/>
        <charset val="186"/>
      </rPr>
      <t xml:space="preserve">punktu </t>
    </r>
  </si>
  <si>
    <t>% no ekspluatācijas izmaksām</t>
  </si>
  <si>
    <r>
      <t>Izmaksu pozīcijas saskaņā ar Metodikas 34.</t>
    </r>
    <r>
      <rPr>
        <b/>
        <vertAlign val="superscript"/>
        <sz val="12"/>
        <rFont val="Times New Roman"/>
        <family val="1"/>
        <charset val="186"/>
      </rPr>
      <t>1</t>
    </r>
    <r>
      <rPr>
        <b/>
        <sz val="12"/>
        <rFont val="Times New Roman"/>
        <family val="1"/>
        <charset val="186"/>
      </rPr>
      <t>punktu</t>
    </r>
  </si>
  <si>
    <t xml:space="preserve">pārbaudei (ūdens zudumu izmaksu noapaļošana var radīt 1 EUR starpību </t>
  </si>
  <si>
    <r>
      <t>Izmaksu pozīcijas saskaņā ar Metodikas 34.</t>
    </r>
    <r>
      <rPr>
        <i/>
        <vertAlign val="superscript"/>
        <sz val="10"/>
        <rFont val="Times New Roman"/>
        <family val="1"/>
        <charset val="186"/>
      </rPr>
      <t>1</t>
    </r>
    <r>
      <rPr>
        <i/>
        <sz val="10"/>
        <rFont val="Times New Roman"/>
        <family val="1"/>
        <charset val="186"/>
      </rPr>
      <t xml:space="preserve">punktu </t>
    </r>
  </si>
  <si>
    <t>Transportlīdzekļu uzturēšanas izmaksas KOPĀ, EUR:</t>
  </si>
  <si>
    <t xml:space="preserve">    kombinēti – otrā pacēluma sūkņu stacija un ūdenstornis (ūdens ražošanas objektu skaits)</t>
  </si>
  <si>
    <t>22.1.</t>
  </si>
  <si>
    <t>22.2.</t>
  </si>
  <si>
    <t>22.3.</t>
  </si>
  <si>
    <t>22.4.</t>
  </si>
  <si>
    <t>23.</t>
  </si>
  <si>
    <r>
      <rPr>
        <b/>
        <sz val="10"/>
        <rFont val="Times New Roman"/>
        <family val="1"/>
        <charset val="186"/>
      </rPr>
      <t>KOPĒJĀS energoresursu izmaksas</t>
    </r>
    <r>
      <rPr>
        <sz val="10"/>
        <rFont val="Times New Roman"/>
        <family val="1"/>
        <charset val="186"/>
      </rPr>
      <t>, kas attiecināmas uz ūdensapgādes pak., EUR</t>
    </r>
  </si>
  <si>
    <r>
      <rPr>
        <b/>
        <sz val="10"/>
        <rFont val="Times New Roman"/>
        <family val="1"/>
        <charset val="186"/>
      </rPr>
      <t>Neparedzētie izdevumi/ieņēmumi</t>
    </r>
    <r>
      <rPr>
        <sz val="10"/>
        <rFont val="Times New Roman"/>
        <family val="1"/>
        <charset val="186"/>
      </rPr>
      <t>, kas attiecināmi uz ūdensapgādes pak.</t>
    </r>
    <r>
      <rPr>
        <b/>
        <sz val="10"/>
        <rFont val="Times New Roman"/>
        <family val="1"/>
        <charset val="186"/>
      </rPr>
      <t xml:space="preserve"> </t>
    </r>
    <r>
      <rPr>
        <i/>
        <sz val="10"/>
        <rFont val="Times New Roman"/>
        <family val="1"/>
        <charset val="186"/>
      </rPr>
      <t>(ieņēmumi - energoresursu izmaksas)</t>
    </r>
    <r>
      <rPr>
        <sz val="10"/>
        <rFont val="Times New Roman"/>
        <family val="1"/>
        <charset val="186"/>
      </rPr>
      <t>, EUR</t>
    </r>
  </si>
  <si>
    <r>
      <rPr>
        <b/>
        <sz val="10"/>
        <rFont val="Times New Roman"/>
        <family val="1"/>
        <charset val="186"/>
      </rPr>
      <t>Neparedzētie izdevumi/ieņēmumi</t>
    </r>
    <r>
      <rPr>
        <sz val="10"/>
        <rFont val="Times New Roman"/>
        <family val="1"/>
        <charset val="186"/>
      </rPr>
      <t>, kas attiecināmi uz kanalizācijas pak.</t>
    </r>
    <r>
      <rPr>
        <b/>
        <sz val="10"/>
        <rFont val="Times New Roman"/>
        <family val="1"/>
        <charset val="186"/>
      </rPr>
      <t xml:space="preserve"> </t>
    </r>
    <r>
      <rPr>
        <i/>
        <sz val="10"/>
        <rFont val="Times New Roman"/>
        <family val="1"/>
        <charset val="186"/>
      </rPr>
      <t>(ieņēmumi - energoresursu izmaksas), EUR</t>
    </r>
  </si>
  <si>
    <t>Neparedzētie izdevumi/ieņēmumi KOPĀ, EUR</t>
  </si>
  <si>
    <t>Ūdensapgādes pak. tarifā iekļautās energoresursu izmaksas, EUR</t>
  </si>
  <si>
    <t>Kanalizācijas pak. tarifā iekļautās energoresursu izmaksas, EUR</t>
  </si>
  <si>
    <r>
      <t xml:space="preserve">Vidējā svērtā aprēķinātā </t>
    </r>
    <r>
      <rPr>
        <b/>
        <sz val="9"/>
        <rFont val="Times New Roman"/>
        <family val="1"/>
        <charset val="186"/>
      </rPr>
      <t>cena</t>
    </r>
    <r>
      <rPr>
        <sz val="9"/>
        <rFont val="Times New Roman"/>
        <family val="1"/>
        <charset val="186"/>
      </rPr>
      <t xml:space="preserve"> par elektroenerģijas iegādi ūdenssaimniecībā, </t>
    </r>
    <r>
      <rPr>
        <b/>
        <sz val="9"/>
        <color theme="5" tint="-0.499984740745262"/>
        <rFont val="Times New Roman"/>
        <family val="1"/>
        <charset val="186"/>
      </rPr>
      <t>tai skaitā tirgotāja uzcenojums</t>
    </r>
    <r>
      <rPr>
        <sz val="9"/>
        <rFont val="Times New Roman"/>
        <family val="1"/>
        <charset val="186"/>
      </rPr>
      <t>, EUR/kWh</t>
    </r>
  </si>
  <si>
    <r>
      <rPr>
        <b/>
        <sz val="11"/>
        <rFont val="Times New Roman"/>
        <family val="1"/>
        <charset val="186"/>
      </rPr>
      <t>Tarifa</t>
    </r>
    <r>
      <rPr>
        <b/>
        <sz val="11"/>
        <color theme="1"/>
        <rFont val="Times New Roman"/>
        <family val="1"/>
        <charset val="186"/>
      </rPr>
      <t xml:space="preserve"> projektā iekļautais  mēraparātu skaits</t>
    </r>
  </si>
  <si>
    <t>Kopējais ierīkoto mēraparātu skaits</t>
  </si>
  <si>
    <t>Tarifa projektā iekļauto ierīču izmaksas kopā, EUR</t>
  </si>
  <si>
    <t>Plānojot izmaksas tarifu projektā, jāņem vērā komercuzskaites mēraparātu paredzamais kalpošanas ilgums (2 verificēšanas periodi, vai cits periods, ja tādu ir garantējis iekārtu ražotājs).</t>
  </si>
  <si>
    <r>
      <t xml:space="preserve">Dn (mm vai </t>
    </r>
    <r>
      <rPr>
        <b/>
        <i/>
        <sz val="11"/>
        <color theme="1"/>
        <rFont val="Times New Roman"/>
        <family val="1"/>
        <charset val="186"/>
      </rPr>
      <t>"</t>
    </r>
    <r>
      <rPr>
        <b/>
        <sz val="11"/>
        <color theme="1"/>
        <rFont val="Times New Roman"/>
        <family val="1"/>
        <charset val="186"/>
      </rPr>
      <t>)</t>
    </r>
  </si>
  <si>
    <t>1. Ūdens uzskaites mēraparātu iegādes izmaksas</t>
  </si>
  <si>
    <t>3. Ūdens uzskaites mēraparātu verifikācija / kalibrēšana</t>
  </si>
  <si>
    <t>4. Notekūdeņu uzskaites mēraparātu iegādes izmaksas</t>
  </si>
  <si>
    <t>Saskaņā ar MK 09.01.2007. noteikumiem Nr.40 "Noteikumi par valsts metroloģiskajai kontrolei pakļauto mērīšanas līdzekļu sarakstu":</t>
  </si>
  <si>
    <r>
      <t xml:space="preserve">INFORMĀCIJAI
</t>
    </r>
    <r>
      <rPr>
        <i/>
        <sz val="11"/>
        <color rgb="FFFF0000"/>
        <rFont val="Times New Roman"/>
        <family val="1"/>
        <charset val="186"/>
      </rPr>
      <t xml:space="preserve">! </t>
    </r>
    <r>
      <rPr>
        <i/>
        <sz val="11"/>
        <rFont val="Times New Roman"/>
        <family val="1"/>
        <charset val="186"/>
      </rPr>
      <t>Iekļauj  izmaksas ūdens un notekūdeņu komercuzskaites mēraparātu un ūdens un notekūdeņu uzskaites kontroles mēraparātu iegādei (ja minētie uzskaites mēraparāti nav iekļauti izmaksu pozīcijā “Pamatlīdzekļu nolietojums”), uzstādīšanai (ja uzstādīšanu neveic Komersanta personāls), verificēšanai / kalibrēšanai un komercuzskaites mēraparātu attālinātas nolasīšanas abonēšanas maksu.</t>
    </r>
    <r>
      <rPr>
        <i/>
        <u/>
        <sz val="11"/>
        <color rgb="FFFF0000"/>
        <rFont val="Times New Roman"/>
        <family val="1"/>
        <charset val="186"/>
      </rPr>
      <t xml:space="preserve">
</t>
    </r>
  </si>
  <si>
    <r>
      <rPr>
        <b/>
        <i/>
        <sz val="11"/>
        <color rgb="FFA6A6A6"/>
        <rFont val="Times New Roman"/>
        <family val="1"/>
        <charset val="186"/>
      </rPr>
      <t xml:space="preserve">Ūdens uzskaites mēraparātu iegādes izmaksas
</t>
    </r>
    <r>
      <rPr>
        <i/>
        <sz val="11"/>
        <color rgb="FFA6A6A6"/>
        <rFont val="Times New Roman"/>
        <family val="1"/>
        <charset val="186"/>
      </rPr>
      <t>Pamatojumam pievienots konta Nr.__  apgrozījuma pārskats par __ .gadu</t>
    </r>
  </si>
  <si>
    <r>
      <rPr>
        <b/>
        <i/>
        <sz val="11"/>
        <color rgb="FFA6A6A6"/>
        <rFont val="Times New Roman"/>
        <family val="1"/>
        <charset val="186"/>
      </rPr>
      <t xml:space="preserve">Radiomoduļu un impulsu sensoru iegādes izmaksas
</t>
    </r>
    <r>
      <rPr>
        <i/>
        <sz val="11"/>
        <color rgb="FFA6A6A6"/>
        <rFont val="Times New Roman"/>
        <family val="1"/>
        <charset val="186"/>
      </rPr>
      <t>Pamatojumam pievienots konta Nr.__  apgrozījuma pārskats par __ .gadu</t>
    </r>
  </si>
  <si>
    <r>
      <rPr>
        <b/>
        <i/>
        <sz val="11"/>
        <color rgb="FFA6A6A6"/>
        <rFont val="Times New Roman"/>
        <family val="1"/>
        <charset val="186"/>
      </rPr>
      <t xml:space="preserve">Ūdens uzskaites mēraparātu verifikācija / kalibrēšana
</t>
    </r>
    <r>
      <rPr>
        <i/>
        <sz val="11"/>
        <color rgb="FFA6A6A6"/>
        <rFont val="Times New Roman"/>
        <family val="1"/>
        <charset val="186"/>
      </rPr>
      <t>Pamatojumam pievienots konta Nr.__  apgrozījuma pārskats par __ .gadu</t>
    </r>
  </si>
  <si>
    <r>
      <rPr>
        <b/>
        <i/>
        <sz val="11"/>
        <color rgb="FFA6A6A6"/>
        <rFont val="Times New Roman"/>
        <family val="1"/>
        <charset val="186"/>
      </rPr>
      <t xml:space="preserve">Notekūdeņu uzskaites mēraparātu iegādes izmaksas
</t>
    </r>
    <r>
      <rPr>
        <i/>
        <sz val="11"/>
        <color rgb="FFA6A6A6"/>
        <rFont val="Times New Roman"/>
        <family val="1"/>
        <charset val="186"/>
      </rPr>
      <t>Pamatojumam pievienots konta Nr.__  apgrozījuma pārskats par __ .gadu</t>
    </r>
  </si>
  <si>
    <t>5. Notekūdeņu uzskaites mēraparātu verifikācija / kalibrēšana</t>
  </si>
  <si>
    <r>
      <rPr>
        <b/>
        <i/>
        <sz val="11"/>
        <color rgb="FFA6A6A6"/>
        <rFont val="Times New Roman"/>
        <family val="1"/>
        <charset val="186"/>
      </rPr>
      <t xml:space="preserve">Notekūdeņu uzskaites mēraparātu verifikācija / kalibrēšana
</t>
    </r>
    <r>
      <rPr>
        <i/>
        <sz val="11"/>
        <color rgb="FFA6A6A6"/>
        <rFont val="Times New Roman"/>
        <family val="1"/>
        <charset val="186"/>
      </rPr>
      <t>Pamatojumam pievienots konta Nr.__  apgrozījuma pārskats par __ .gadu</t>
    </r>
  </si>
  <si>
    <t>Ūdens uzskaites mēraparātu iegādes izmaksas KOPĀ:</t>
  </si>
  <si>
    <t>Notekūdeņu skaitītājs</t>
  </si>
  <si>
    <t>Signālu novadīšanas antena</t>
  </si>
  <si>
    <t>Verificēšana / kalibrēšana jāveic 1x 6 gados</t>
  </si>
  <si>
    <t>2. Radiomoduļu, impulsu sensoru, signālu novadīšanas antenu u.c. attālinātajai datu nolasīšanai nepieciešamā aprīkojuma iegādes izmaksas</t>
  </si>
  <si>
    <t>Ūdensapgādes sistēmu raksturojums pārskata gadā (202_.gads)</t>
  </si>
  <si>
    <t>Kanalizācijas sistēmu raksturojums pārskata gadā (202_.gads)</t>
  </si>
  <si>
    <r>
      <t xml:space="preserve">Ūdensapgādes sistēmu raksturojums </t>
    </r>
    <r>
      <rPr>
        <sz val="16"/>
        <color rgb="FFFF0000"/>
        <rFont val="Times New Roman"/>
        <family val="1"/>
        <charset val="186"/>
      </rPr>
      <t>(tarifu projekta aprēķinam izmantotie prognozētie dati)</t>
    </r>
  </si>
  <si>
    <r>
      <t xml:space="preserve">Kanalizācijas sistēmu raksturojums </t>
    </r>
    <r>
      <rPr>
        <sz val="16"/>
        <color rgb="FFFF0000"/>
        <rFont val="Times New Roman"/>
        <family val="1"/>
        <charset val="186"/>
      </rPr>
      <t>(tarifu projekta aprēķinam izmantotie prognozētie dati)</t>
    </r>
  </si>
  <si>
    <r>
      <rPr>
        <b/>
        <i/>
        <sz val="11"/>
        <color rgb="FFA6A6A6"/>
        <rFont val="Times New Roman"/>
        <family val="1"/>
        <charset val="186"/>
      </rPr>
      <t xml:space="preserve">Komercuzskaites mēraparātu attālinātas nolasīšanas abonēšanas maksa
</t>
    </r>
    <r>
      <rPr>
        <i/>
        <sz val="11"/>
        <color rgb="FFA6A6A6"/>
        <rFont val="Times New Roman"/>
        <family val="1"/>
        <charset val="186"/>
      </rPr>
      <t>Pamatojumam pievienots konta Nr.__  apgrozījuma pārskats par __ .gadu</t>
    </r>
  </si>
  <si>
    <t>Tarifu projekta aprēķinam izmantotais administrācijas izmaksu attiecināšanas
īpatsvars (%)</t>
  </si>
  <si>
    <r>
      <t xml:space="preserve">Piemēram:
</t>
    </r>
    <r>
      <rPr>
        <b/>
        <i/>
        <sz val="11"/>
        <color rgb="FFA6A6A6"/>
        <rFont val="Times New Roman"/>
        <family val="1"/>
        <charset val="186"/>
      </rPr>
      <t xml:space="preserve">Latvijas Ūdensapgādes un kanalizācijas uzņēmumu asociācijas biedra nauda
</t>
    </r>
    <r>
      <rPr>
        <i/>
        <sz val="11"/>
        <color rgb="FFA6A6A6"/>
        <rFont val="Times New Roman"/>
        <family val="1"/>
        <charset val="186"/>
      </rPr>
      <t>Pamatojumam pievienots konta Nr.__  apgrozījuma pārskats par __ .gadu</t>
    </r>
  </si>
  <si>
    <r>
      <t>Neparedzētās izmaksas un ieņēmumi saskaņā ar metodikas 17.</t>
    </r>
    <r>
      <rPr>
        <b/>
        <vertAlign val="superscript"/>
        <sz val="16"/>
        <color rgb="FF000000"/>
        <rFont val="Tahoma"/>
        <family val="2"/>
        <charset val="186"/>
      </rPr>
      <t>1</t>
    </r>
    <r>
      <rPr>
        <b/>
        <sz val="16"/>
        <color rgb="FF000000"/>
        <rFont val="Tahoma"/>
        <family val="2"/>
        <charset val="186"/>
      </rPr>
      <t xml:space="preserve"> punktu</t>
    </r>
  </si>
  <si>
    <t>Neparedzētās izmaksas/ieņēmumi saistībā ar energoresursu cenas izmaiņām, ūdensapgādes pak.</t>
  </si>
  <si>
    <t>Neparedzētās izmaksas/ieņēmumi saistībā ar energoresursu cenas izmaiņām, kanalizācijas pak.</t>
  </si>
  <si>
    <r>
      <t>Apstiprināšanai virzītais tarifu projekts ar neparedzētajām izmaksām/ieņēmumiem, EUR/m</t>
    </r>
    <r>
      <rPr>
        <vertAlign val="superscript"/>
        <sz val="9"/>
        <color rgb="FF000000"/>
        <rFont val="Times New Roman"/>
        <family val="1"/>
        <charset val="186"/>
      </rPr>
      <t>3</t>
    </r>
  </si>
  <si>
    <r>
      <t>Apstiprināšanai virzītais tarifu projekts bez neparedzētajām izmaksām/ieņēmumiem, EUR/m</t>
    </r>
    <r>
      <rPr>
        <vertAlign val="superscript"/>
        <sz val="9"/>
        <color rgb="FF000000"/>
        <rFont val="Times New Roman"/>
        <family val="1"/>
        <charset val="186"/>
      </rPr>
      <t>3</t>
    </r>
  </si>
  <si>
    <t>Kopā 202_.gads</t>
  </si>
  <si>
    <t>Ūdenssaimniecības pakalpojuma tarifa projekta aprēķins no __.__.20__ - __.__.20__</t>
  </si>
  <si>
    <t>Ūdenssaimniecības pakalpojuma tarifa projekta aprēķins no __.__.20__</t>
  </si>
  <si>
    <t>Izmaksas, EUR/m³ bez neparedzētajām izmaksām/ieņēmumiem</t>
  </si>
  <si>
    <t>Kapitāla izmaksas (1.+2.)</t>
  </si>
  <si>
    <t>Kapitāla atdeves aprēķins</t>
  </si>
  <si>
    <t>Posteņi</t>
  </si>
  <si>
    <t>Nemateriālie ieguldījumi</t>
  </si>
  <si>
    <t>Koncesijas, patenti, licences, preču zīmes un tamlīdzīgas tiesības</t>
  </si>
  <si>
    <t xml:space="preserve">Pamatlīdzekļi </t>
  </si>
  <si>
    <t>Zeme</t>
  </si>
  <si>
    <t xml:space="preserve">Ēkas un būves </t>
  </si>
  <si>
    <t>2.3.</t>
  </si>
  <si>
    <t>Iekārtas un mašīnas</t>
  </si>
  <si>
    <t>2.4.</t>
  </si>
  <si>
    <t>Pārējie pamatlīdzekļi un inventārs</t>
  </si>
  <si>
    <t xml:space="preserve">Regulējamo aktīvu bāzes vērtība (RAB)  (1.+2.) </t>
  </si>
  <si>
    <t xml:space="preserve">Vidējā svērtā kapitāla atdeves likme (wacc)
</t>
  </si>
  <si>
    <t xml:space="preserve">Kapitāla atdeve P=RAB*wacc (4.*5.) </t>
  </si>
  <si>
    <t xml:space="preserve">                                                     paraksts</t>
  </si>
  <si>
    <t>Pilnās izmaksas tai skaitā neparedzētās izmaksas/ieņēmumi, EUR</t>
  </si>
  <si>
    <t>Pilnās izmaksas bez neparedzētajām izmaksām/ieņēmumiem, EUR</t>
  </si>
  <si>
    <r>
      <rPr>
        <b/>
        <sz val="10"/>
        <rFont val="Times New Roman"/>
        <family val="1"/>
        <charset val="186"/>
      </rPr>
      <t>Ieņēmumi</t>
    </r>
    <r>
      <rPr>
        <sz val="10"/>
        <rFont val="Times New Roman"/>
        <family val="1"/>
        <charset val="186"/>
      </rPr>
      <t xml:space="preserve"> no ūdensapgādes pak. tarifa energoresursu izmaksu segšanai </t>
    </r>
    <r>
      <rPr>
        <i/>
        <sz val="10"/>
        <rFont val="Times New Roman"/>
        <family val="1"/>
        <charset val="186"/>
      </rPr>
      <t>(pakalp.apjoms x energoresursu izm. tarifā EUR/m</t>
    </r>
    <r>
      <rPr>
        <i/>
        <vertAlign val="superscript"/>
        <sz val="10"/>
        <rFont val="Times New Roman"/>
        <family val="1"/>
        <charset val="186"/>
      </rPr>
      <t>3</t>
    </r>
    <r>
      <rPr>
        <i/>
        <sz val="10"/>
        <rFont val="Times New Roman"/>
        <family val="1"/>
        <charset val="186"/>
      </rPr>
      <t>), EUR</t>
    </r>
  </si>
  <si>
    <r>
      <rPr>
        <b/>
        <sz val="10"/>
        <rFont val="Times New Roman"/>
        <family val="1"/>
        <charset val="186"/>
      </rPr>
      <t>Ieņēmumi</t>
    </r>
    <r>
      <rPr>
        <sz val="10"/>
        <rFont val="Times New Roman"/>
        <family val="1"/>
        <charset val="186"/>
      </rPr>
      <t xml:space="preserve"> no kanalizācijas pak. tarifa energoresursu izmaksu segšanai </t>
    </r>
    <r>
      <rPr>
        <i/>
        <sz val="10"/>
        <rFont val="Times New Roman"/>
        <family val="1"/>
        <charset val="186"/>
      </rPr>
      <t>(pakalp.apjoms x energoresursu izm. tarifā EUR/m</t>
    </r>
    <r>
      <rPr>
        <i/>
        <vertAlign val="superscript"/>
        <sz val="10"/>
        <rFont val="Times New Roman"/>
        <family val="1"/>
        <charset val="186"/>
      </rPr>
      <t>3</t>
    </r>
    <r>
      <rPr>
        <i/>
        <sz val="10"/>
        <rFont val="Times New Roman"/>
        <family val="1"/>
        <charset val="186"/>
      </rPr>
      <t>)</t>
    </r>
    <r>
      <rPr>
        <sz val="10"/>
        <rFont val="Times New Roman"/>
        <family val="1"/>
        <charset val="186"/>
      </rPr>
      <t>, EUR</t>
    </r>
  </si>
  <si>
    <t>Neparedzētās izmaksas/ ieņēmumi saistībā ar tarifu izmaiņām citam komersantam, no kura tiek iepirkts ūdens</t>
  </si>
  <si>
    <t>Neparedzētās izmaksas/ ieņēmumi saistībā ar tarifu izmaiņām citam komersantam, kuram tiek nodoti notekūdeņi</t>
  </si>
  <si>
    <t>Neparedzētās izmaksas / ieņēmumi kopā*</t>
  </si>
  <si>
    <t>Uz ūdenssaimniecības nozari attiecināmās izmaksas / ieņēmumi</t>
  </si>
  <si>
    <t>Uz tarifa projektu attiecinātās neparedzētās izmaksas / ieņēmumi, sadalījumā pa pakalpojumu veidiem</t>
  </si>
  <si>
    <t xml:space="preserve">* Ja neparedzēto izmaksu / ieņēmumu aprēķins jau tiek veikts Regulatora izveidotā failā datu mākonī (OneDrive), tad C kolonnā datus no OneDrive esošā aprēķinu faila var ievadīt manuāli. Tādā gadījumā šajā tarifu pieteikuma failā turpmākās ar neparedzēto izmaksu / ieņēmumu aprēķinu saistītās lapas (Nep_izm_ieņ_Kopsavilkums; Izm.ieņ._T_no___.__.__ (1) (...)) nav nepieciešams aizpildīt. Savukārt OneDrive esošo failu jāpievieno tarifu projektam kā pamatojošo dokumentu. </t>
  </si>
  <si>
    <r>
      <rPr>
        <b/>
        <u/>
        <sz val="12"/>
        <color rgb="FFFF0000"/>
        <rFont val="Times New Roman"/>
        <family val="1"/>
        <charset val="186"/>
      </rPr>
      <t xml:space="preserve">SVARĪGI: </t>
    </r>
    <r>
      <rPr>
        <b/>
        <sz val="12"/>
        <color rgb="FFFF0000"/>
        <rFont val="Times New Roman"/>
        <family val="1"/>
        <charset val="186"/>
      </rPr>
      <t xml:space="preserve">tarifu projekta aprēķinā ņem vērā neparedzētos </t>
    </r>
    <r>
      <rPr>
        <b/>
        <u/>
        <sz val="12"/>
        <color rgb="FFFF0000"/>
        <rFont val="Times New Roman"/>
        <family val="1"/>
        <charset val="186"/>
      </rPr>
      <t>ieņēmumus</t>
    </r>
    <r>
      <rPr>
        <b/>
        <sz val="12"/>
        <color rgb="FFFF0000"/>
        <rFont val="Times New Roman"/>
        <family val="1"/>
        <charset val="186"/>
      </rPr>
      <t xml:space="preserve">, kas radušies </t>
    </r>
    <r>
      <rPr>
        <b/>
        <u/>
        <sz val="12"/>
        <color rgb="FFFF0000"/>
        <rFont val="Times New Roman"/>
        <family val="1"/>
        <charset val="186"/>
      </rPr>
      <t>pēc Regulatora lēmuma par ūdenssaimniecības pakalpojumu tarifu (pilno tarifu) apstiprināšanu pieņemšanas</t>
    </r>
    <r>
      <rPr>
        <b/>
        <sz val="12"/>
        <color rgb="FFFF0000"/>
        <rFont val="Times New Roman"/>
        <family val="1"/>
        <charset val="186"/>
      </rPr>
      <t xml:space="preserve"> līdz tarifa projekta izvērtēšanas procesa pabeigšanai Regulatorā. Savukārt neparedzētās </t>
    </r>
    <r>
      <rPr>
        <b/>
        <u/>
        <sz val="12"/>
        <color rgb="FFFF0000"/>
        <rFont val="Times New Roman"/>
        <family val="1"/>
        <charset val="186"/>
      </rPr>
      <t>izmaksas</t>
    </r>
    <r>
      <rPr>
        <b/>
        <sz val="12"/>
        <color rgb="FFFF0000"/>
        <rFont val="Times New Roman"/>
        <family val="1"/>
        <charset val="186"/>
      </rPr>
      <t xml:space="preserve"> ņem no iepriekšējā </t>
    </r>
    <r>
      <rPr>
        <b/>
        <u/>
        <sz val="12"/>
        <color rgb="FFFF0000"/>
        <rFont val="Times New Roman"/>
        <family val="1"/>
        <charset val="186"/>
      </rPr>
      <t>perioda, kurš nav ilgāks par 2 gadiem</t>
    </r>
    <r>
      <rPr>
        <b/>
        <sz val="12"/>
        <color rgb="FFFF0000"/>
        <rFont val="Times New Roman"/>
        <family val="1"/>
        <charset val="186"/>
      </rPr>
      <t>!!! (Metodikas 17.</t>
    </r>
    <r>
      <rPr>
        <b/>
        <vertAlign val="superscript"/>
        <sz val="12"/>
        <color rgb="FFFF0000"/>
        <rFont val="Times New Roman"/>
        <family val="1"/>
        <charset val="186"/>
      </rPr>
      <t>1</t>
    </r>
    <r>
      <rPr>
        <b/>
        <sz val="12"/>
        <color rgb="FFFF0000"/>
        <rFont val="Times New Roman"/>
        <family val="1"/>
        <charset val="186"/>
      </rPr>
      <t xml:space="preserve"> punkts)</t>
    </r>
  </si>
  <si>
    <t>Neparedzētie izdevumi/ ieņēmumi saistībā ar energoresursu cenu svārstībām</t>
  </si>
  <si>
    <t>Tarifa periods no</t>
  </si>
  <si>
    <t>Tarifa periods līdz</t>
  </si>
  <si>
    <t xml:space="preserve">Elektroenerģijas izmaksas, kas attiecināmas uz ūdensapgādes pakalpojumiem, Ū (EUR) </t>
  </si>
  <si>
    <t xml:space="preserve">Gāzes izmaksas, kas attiecināmas uz ūdensapgādes pakalpojumiem, Ū (EUR) </t>
  </si>
  <si>
    <t xml:space="preserve">Siltumapgādes izmaksas, kas attiecināmas uz ūdensapgādes pakalpojumiem, Ū (EUR) </t>
  </si>
  <si>
    <t xml:space="preserve">Kurināmā izmaksas , kas attiecināmas uz ūdensapgādes pakalpojumiem, Ū (EUR) </t>
  </si>
  <si>
    <t xml:space="preserve">Elektroenerģijas izmaksas, kas attiecināmas uz kanalizācijas pakalpojumiem, K (EUR) </t>
  </si>
  <si>
    <t xml:space="preserve">Gāzes izmaksas, kas attiecināmas uz kanalizācijas pakalpojumiem, K (EUR) </t>
  </si>
  <si>
    <t xml:space="preserve">Siltumapgādes izmaksas, kas attiecināmas uz kanalizācijas pakalpojumiem, K (EUR) </t>
  </si>
  <si>
    <t xml:space="preserve">Kurināmā izmaksas , kas attiecināmas uz kanalizācijas pakalpojumiem, K (EUR) </t>
  </si>
  <si>
    <t>Neparedzētie izdevumi/ ieņēmumi saistībā ar tarifu izmaiņām citam komersantam, no kura tiek iepirkts ūdens vai kuram tiek nodoti notekūdeņi</t>
  </si>
  <si>
    <t>Faktiskais lietotājiem piegādātā ūdens apjoms, m³</t>
  </si>
  <si>
    <r>
      <rPr>
        <b/>
        <sz val="10"/>
        <rFont val="Times New Roman"/>
        <family val="1"/>
        <charset val="186"/>
      </rPr>
      <t>Ieņēmumi</t>
    </r>
    <r>
      <rPr>
        <sz val="10"/>
        <rFont val="Times New Roman"/>
        <family val="1"/>
        <charset val="186"/>
      </rPr>
      <t xml:space="preserve"> no ūdensapgādes pak. tarifa iepirktā ūdens izmaksu segšanai </t>
    </r>
    <r>
      <rPr>
        <i/>
        <sz val="10"/>
        <rFont val="Times New Roman"/>
        <family val="1"/>
        <charset val="186"/>
      </rPr>
      <t>(pakalp.apjoms x iepirktā ūdens izm. tarifā EUR/m</t>
    </r>
    <r>
      <rPr>
        <i/>
        <vertAlign val="superscript"/>
        <sz val="10"/>
        <rFont val="Times New Roman"/>
        <family val="1"/>
        <charset val="186"/>
      </rPr>
      <t>3</t>
    </r>
    <r>
      <rPr>
        <i/>
        <sz val="10"/>
        <rFont val="Times New Roman"/>
        <family val="1"/>
        <charset val="186"/>
      </rPr>
      <t>), EUR</t>
    </r>
  </si>
  <si>
    <r>
      <rPr>
        <b/>
        <sz val="10"/>
        <rFont val="Times New Roman"/>
        <family val="1"/>
        <charset val="186"/>
      </rPr>
      <t>Faktiskās ūdens iepirkšanas</t>
    </r>
    <r>
      <rPr>
        <sz val="10"/>
        <rFont val="Times New Roman"/>
        <family val="1"/>
        <charset val="186"/>
      </rPr>
      <t xml:space="preserve"> </t>
    </r>
    <r>
      <rPr>
        <b/>
        <sz val="10"/>
        <rFont val="Times New Roman"/>
        <family val="1"/>
        <charset val="186"/>
      </rPr>
      <t xml:space="preserve"> izmaksas, </t>
    </r>
    <r>
      <rPr>
        <sz val="10"/>
        <rFont val="Times New Roman"/>
        <family val="1"/>
        <charset val="186"/>
      </rPr>
      <t>kas attiecināmas uz ūdensapgādes pak., EUR</t>
    </r>
  </si>
  <si>
    <r>
      <rPr>
        <b/>
        <sz val="10"/>
        <rFont val="Times New Roman"/>
        <family val="1"/>
        <charset val="186"/>
      </rPr>
      <t>Neparedzētie izdevumi/ieņēmumi</t>
    </r>
    <r>
      <rPr>
        <sz val="10"/>
        <rFont val="Times New Roman"/>
        <family val="1"/>
        <charset val="186"/>
      </rPr>
      <t>, kas attiecināmi uz ūdensapgādes pak.</t>
    </r>
    <r>
      <rPr>
        <b/>
        <sz val="10"/>
        <rFont val="Times New Roman"/>
        <family val="1"/>
        <charset val="186"/>
      </rPr>
      <t xml:space="preserve"> </t>
    </r>
    <r>
      <rPr>
        <i/>
        <sz val="10"/>
        <rFont val="Times New Roman"/>
        <family val="1"/>
        <charset val="186"/>
      </rPr>
      <t>(ieņēmumi - iepirktā ūdens izmaksas)</t>
    </r>
    <r>
      <rPr>
        <sz val="10"/>
        <rFont val="Times New Roman"/>
        <family val="1"/>
        <charset val="186"/>
      </rPr>
      <t>, EUR</t>
    </r>
  </si>
  <si>
    <r>
      <t>Faktiskais no lietotājiem savākto notekūdeņu apjoms, m</t>
    </r>
    <r>
      <rPr>
        <vertAlign val="superscript"/>
        <sz val="10"/>
        <rFont val="Times New Roman"/>
        <family val="1"/>
        <charset val="186"/>
      </rPr>
      <t>3</t>
    </r>
  </si>
  <si>
    <r>
      <t xml:space="preserve">Ieņēmumi no kanalizācijas pak. tarifa </t>
    </r>
    <r>
      <rPr>
        <sz val="10"/>
        <rFont val="Times New Roman"/>
        <family val="1"/>
        <charset val="186"/>
      </rPr>
      <t>nodoto notekūdeņu</t>
    </r>
    <r>
      <rPr>
        <b/>
        <sz val="10"/>
        <rFont val="Times New Roman"/>
        <family val="1"/>
        <charset val="186"/>
      </rPr>
      <t xml:space="preserve"> </t>
    </r>
    <r>
      <rPr>
        <sz val="10"/>
        <rFont val="Times New Roman"/>
        <family val="1"/>
        <charset val="186"/>
      </rPr>
      <t>izmaksu segšanai (pakalp.apjoms x iepirktā ūdens izm. tarifā EUR/m³), EU</t>
    </r>
    <r>
      <rPr>
        <b/>
        <sz val="10"/>
        <rFont val="Times New Roman"/>
        <family val="1"/>
        <charset val="186"/>
      </rPr>
      <t>R</t>
    </r>
  </si>
  <si>
    <r>
      <rPr>
        <b/>
        <sz val="10"/>
        <rFont val="Times New Roman"/>
        <family val="1"/>
        <charset val="186"/>
      </rPr>
      <t xml:space="preserve">Faktiskās notekūdeņu nodošanas izmaksas, </t>
    </r>
    <r>
      <rPr>
        <sz val="10"/>
        <rFont val="Times New Roman"/>
        <family val="1"/>
        <charset val="186"/>
      </rPr>
      <t>kas attiecināmas uz kanalizācijas pak., EUR</t>
    </r>
  </si>
  <si>
    <r>
      <rPr>
        <b/>
        <sz val="10"/>
        <rFont val="Times New Roman"/>
        <family val="1"/>
        <charset val="186"/>
      </rPr>
      <t>Neparedzētie izdevumi/ieņēmumi</t>
    </r>
    <r>
      <rPr>
        <sz val="10"/>
        <rFont val="Times New Roman"/>
        <family val="1"/>
        <charset val="186"/>
      </rPr>
      <t>, kas attiecināmi uz kanalizācijas pak.</t>
    </r>
    <r>
      <rPr>
        <b/>
        <sz val="10"/>
        <rFont val="Times New Roman"/>
        <family val="1"/>
        <charset val="186"/>
      </rPr>
      <t xml:space="preserve"> </t>
    </r>
    <r>
      <rPr>
        <i/>
        <sz val="10"/>
        <rFont val="Times New Roman"/>
        <family val="1"/>
        <charset val="186"/>
      </rPr>
      <t>(ieņēmumi - nodoto notekūdeņu izmaksas)</t>
    </r>
    <r>
      <rPr>
        <sz val="10"/>
        <rFont val="Times New Roman"/>
        <family val="1"/>
        <charset val="186"/>
      </rPr>
      <t>, EUR</t>
    </r>
  </si>
  <si>
    <t>Ūdensapgādes pakalpojumu neparedzētie izdevumi/ieņēmumi KOPĀ, EUR</t>
  </si>
  <si>
    <t>Kanalizācijas pakalpojumu neparedzētie izdevumi/ieņēmumi KOPĀ, EUR</t>
  </si>
  <si>
    <t>Ūdenssaimniecības pakalpojumu neparedzētie izdevumi/ieņēmumi KOPĀ, EUR</t>
  </si>
  <si>
    <t>Kontrole:</t>
  </si>
  <si>
    <t xml:space="preserve">tarifs no </t>
  </si>
  <si>
    <t>__.__.____.</t>
  </si>
  <si>
    <t>līdz</t>
  </si>
  <si>
    <t>tarifa aprēķinā iekļautā cena EUR/MWh</t>
  </si>
  <si>
    <t>xxx,xx</t>
  </si>
  <si>
    <t xml:space="preserve">Attiecīgā mēneša faktiskās elektroenerģijas izmaksas, kas attiecināmas uz ūdensapgādes pakalpojumiem, Ū (EUR) </t>
  </si>
  <si>
    <t xml:space="preserve">Attiecīgā mēneša faktiskās gāzes izmaksas, kas attiecināmas uz ūdensapgādes pakalpojumiem, Ū (EUR) </t>
  </si>
  <si>
    <t xml:space="preserve">Attiecīgā mēneša faktiskās siltumapgādes izmaksas, kas attiecināmas uz ūdensapgādes pakalpojumiem, Ū (EUR) </t>
  </si>
  <si>
    <t xml:space="preserve">Attiecīgā mēneša faktiskās kurināmā izmaksas , kas attiecināmas uz ūdensapgādes pakalpojumiem, Ū (EUR) </t>
  </si>
  <si>
    <t xml:space="preserve">Attiecīgā mēneša faktiskās elektroenerģijas izmaksas, kas attiecināmas uz kanalizācijas pakalpojumiem, K (EUR) </t>
  </si>
  <si>
    <t xml:space="preserve">Attiecīgā mēneša faktiskās gāzes izmaksas, kas attiecināmas uz kanalizācijas pakalpojumiem, K (EUR) </t>
  </si>
  <si>
    <t xml:space="preserve">Attiecīgā mēneša faktiskās siltumapgādes izmaksas, kas attiecināmas uz kanalizācijas pakalpojumiem, K (EUR) </t>
  </si>
  <si>
    <t xml:space="preserve">Attiecīgā mēneša faktiskās kurināmā izmaksas , kas attiecināmas uz kanalizācijas pakalpojumiem, K (EUR) </t>
  </si>
  <si>
    <t>Ūdensapgādes tarifā iekļautais lietotājiem piegādātais ūdens apjoms, m³</t>
  </si>
  <si>
    <t>Energoresursu izmaksas ūdensapgādes tarifā, EUR/m³</t>
  </si>
  <si>
    <t>Ūdensapgādes pak. tarifā iekļautās no citiem iepirktā ūdens izmaksas, EUR</t>
  </si>
  <si>
    <t>No citiem iepirktā ūdens izmaksas ūdensapgādes tarifā, EUR/m³</t>
  </si>
  <si>
    <t>Kanalizācijas pakalpojumu tarifā iekļautais no lietotājiem savāktais notekūdeņu apjoms, m³</t>
  </si>
  <si>
    <t>Energoresursu izmaksas kanalizācijas pak. tarifā, EUR/m³</t>
  </si>
  <si>
    <t>Kanalizācijas pak. tarifā iekļautās citiem attīrīšanai nodoto notekūdeņu izmaksas, EUR</t>
  </si>
  <si>
    <t>Citiem attīrīšanai nodoto notekūdeņu izmaksas kanalizācijas pak. tarifā, EUR/m³</t>
  </si>
  <si>
    <t>Faktiskais no cita komersanta iepirktā ūdens apjoms, m³</t>
  </si>
  <si>
    <t>Faktiskais cita komersanta tarifs ūdensapgādes pakalpojumiem, EUR/m³</t>
  </si>
  <si>
    <r>
      <rPr>
        <b/>
        <sz val="10"/>
        <rFont val="Times New Roman"/>
        <family val="1"/>
        <charset val="186"/>
      </rPr>
      <t>Ieņēmumi no ūdensapgādes pak. tarifa</t>
    </r>
    <r>
      <rPr>
        <sz val="10"/>
        <rFont val="Times New Roman"/>
        <family val="1"/>
        <charset val="186"/>
      </rPr>
      <t xml:space="preserve"> iepirktā ūdens izmaksu segšanai </t>
    </r>
    <r>
      <rPr>
        <i/>
        <sz val="10"/>
        <rFont val="Times New Roman"/>
        <family val="1"/>
        <charset val="186"/>
      </rPr>
      <t>(pakalp.apjoms x iepirktā ūdens izm. tarifā EUR/m³)</t>
    </r>
    <r>
      <rPr>
        <sz val="10"/>
        <rFont val="Times New Roman"/>
        <family val="1"/>
        <charset val="186"/>
      </rPr>
      <t>, EUR</t>
    </r>
  </si>
  <si>
    <r>
      <rPr>
        <b/>
        <sz val="10"/>
        <rFont val="Times New Roman"/>
        <family val="1"/>
        <charset val="186"/>
      </rPr>
      <t>Faktiskās ūdens iepirkšanas  izmaksa</t>
    </r>
    <r>
      <rPr>
        <sz val="10"/>
        <rFont val="Times New Roman"/>
        <family val="1"/>
        <charset val="186"/>
      </rPr>
      <t>s, kas attiecināmas uz ūdensapgādes pak., EUR</t>
    </r>
  </si>
  <si>
    <r>
      <rPr>
        <b/>
        <sz val="10"/>
        <rFont val="Times New Roman"/>
        <family val="1"/>
        <charset val="186"/>
      </rPr>
      <t>Neparedzētie izdevumi/ieņēmumi</t>
    </r>
    <r>
      <rPr>
        <sz val="10"/>
        <rFont val="Times New Roman"/>
        <family val="1"/>
        <charset val="186"/>
      </rPr>
      <t xml:space="preserve">, kas attiecināmi uz ūdensapgādes pak. </t>
    </r>
    <r>
      <rPr>
        <i/>
        <sz val="10"/>
        <rFont val="Times New Roman"/>
        <family val="1"/>
        <charset val="186"/>
      </rPr>
      <t>(ieņēmumi - iepirktā ūdens izmaksas)</t>
    </r>
    <r>
      <rPr>
        <sz val="10"/>
        <rFont val="Times New Roman"/>
        <family val="1"/>
        <charset val="186"/>
      </rPr>
      <t>, EUR</t>
    </r>
  </si>
  <si>
    <t>Faktiskais no lietotājiem savākto  notekūdeņu apjoms, m³</t>
  </si>
  <si>
    <t>Faktiskais citam komersantam attīrīšanai nodoto notekūdeņu apjoms, m³</t>
  </si>
  <si>
    <t>Faktiskais cita komersanta tarifs kanalizācijas pakalpojumiem, EUR/m³</t>
  </si>
  <si>
    <r>
      <t xml:space="preserve">Ieņēmumi no kanalizācijas pak. tarifa </t>
    </r>
    <r>
      <rPr>
        <sz val="10"/>
        <rFont val="Times New Roman"/>
        <family val="1"/>
        <charset val="186"/>
      </rPr>
      <t>nodoto notekūdeņu</t>
    </r>
    <r>
      <rPr>
        <b/>
        <sz val="10"/>
        <rFont val="Times New Roman"/>
        <family val="1"/>
        <charset val="186"/>
      </rPr>
      <t xml:space="preserve"> </t>
    </r>
    <r>
      <rPr>
        <sz val="10"/>
        <rFont val="Times New Roman"/>
        <family val="1"/>
        <charset val="186"/>
      </rPr>
      <t xml:space="preserve">izmaksu segšanai </t>
    </r>
    <r>
      <rPr>
        <i/>
        <sz val="10"/>
        <rFont val="Times New Roman"/>
        <family val="1"/>
        <charset val="186"/>
      </rPr>
      <t>(pakalp.apjoms x iepirktā ūdens izm. tarifā EUR/m³)</t>
    </r>
    <r>
      <rPr>
        <sz val="10"/>
        <rFont val="Times New Roman"/>
        <family val="1"/>
        <charset val="186"/>
      </rPr>
      <t>, EU</t>
    </r>
    <r>
      <rPr>
        <b/>
        <sz val="10"/>
        <rFont val="Times New Roman"/>
        <family val="1"/>
        <charset val="186"/>
      </rPr>
      <t>R</t>
    </r>
  </si>
  <si>
    <r>
      <rPr>
        <b/>
        <sz val="10"/>
        <rFont val="Times New Roman"/>
        <family val="1"/>
        <charset val="186"/>
      </rPr>
      <t>Faktiskās notekūdeņu nodošanas izmaksas</t>
    </r>
    <r>
      <rPr>
        <sz val="10"/>
        <rFont val="Times New Roman"/>
        <family val="1"/>
        <charset val="186"/>
      </rPr>
      <t>, kas attiecināmas uz kanalizācijas pak., EUR</t>
    </r>
  </si>
  <si>
    <r>
      <rPr>
        <b/>
        <sz val="10"/>
        <rFont val="Times New Roman"/>
        <family val="1"/>
        <charset val="186"/>
      </rPr>
      <t>Neparedzētie izdevumi/ieņēmumi</t>
    </r>
    <r>
      <rPr>
        <sz val="10"/>
        <rFont val="Times New Roman"/>
        <family val="1"/>
        <charset val="186"/>
      </rPr>
      <t xml:space="preserve">, kas attiecināmi uz kanalizācijas pak. </t>
    </r>
    <r>
      <rPr>
        <i/>
        <sz val="10"/>
        <rFont val="Times New Roman"/>
        <family val="1"/>
        <charset val="186"/>
      </rPr>
      <t>(ieņēmumi - nodoto notekūdeņu izmaksas)</t>
    </r>
    <r>
      <rPr>
        <sz val="10"/>
        <rFont val="Times New Roman"/>
        <family val="1"/>
        <charset val="186"/>
      </rPr>
      <t>, EUR</t>
    </r>
  </si>
  <si>
    <t>Neparedzētās izmaksas saistībā ar realizētajiem energoefektivitātes uzlabošanas pasākumiem</t>
  </si>
  <si>
    <t>Neparedzētās izmaksas saistībā ar realizētajiem energoneitralitātes veicināšanas pasākumiem</t>
  </si>
  <si>
    <r>
      <t xml:space="preserve">INFORMĀCIJAI
</t>
    </r>
    <r>
      <rPr>
        <i/>
        <sz val="11"/>
        <rFont val="Times New Roman"/>
        <family val="1"/>
        <charset val="186"/>
      </rPr>
      <t xml:space="preserve">
</t>
    </r>
    <r>
      <rPr>
        <b/>
        <i/>
        <sz val="11"/>
        <color rgb="FFFF0000"/>
        <rFont val="Times New Roman"/>
        <family val="1"/>
        <charset val="186"/>
      </rPr>
      <t>!</t>
    </r>
    <r>
      <rPr>
        <i/>
        <sz val="11"/>
        <rFont val="Times New Roman"/>
        <family val="1"/>
        <charset val="186"/>
      </rPr>
      <t xml:space="preserve"> Iekļauj </t>
    </r>
    <r>
      <rPr>
        <b/>
        <i/>
        <sz val="11"/>
        <color rgb="FF00B050"/>
        <rFont val="Times New Roman"/>
        <family val="1"/>
        <charset val="186"/>
      </rPr>
      <t>plānotos</t>
    </r>
    <r>
      <rPr>
        <i/>
        <sz val="11"/>
        <rFont val="Times New Roman"/>
        <family val="1"/>
        <charset val="186"/>
      </rPr>
      <t xml:space="preserve"> nodevas maksājumus par sabiedrisko pakalpojumu regulēšanu, uzņēmējdarbības riska valsts nodevas maksājumus, </t>
    </r>
    <r>
      <rPr>
        <b/>
        <i/>
        <sz val="11"/>
        <color rgb="FF00B050"/>
        <rFont val="Times New Roman"/>
        <family val="1"/>
        <charset val="186"/>
      </rPr>
      <t>plānotos</t>
    </r>
    <r>
      <rPr>
        <i/>
        <sz val="11"/>
        <rFont val="Times New Roman"/>
        <family val="1"/>
        <charset val="186"/>
      </rPr>
      <t xml:space="preserve"> nodevas maksājumus par ūdens resursu lietošanas un piesārņojošās darbības atļauju izsniegšanu un citas līdzīga veida valsts nodevas.
</t>
    </r>
    <r>
      <rPr>
        <b/>
        <i/>
        <sz val="11"/>
        <color rgb="FFFF0000"/>
        <rFont val="Times New Roman"/>
        <family val="1"/>
        <charset val="186"/>
      </rPr>
      <t>!</t>
    </r>
    <r>
      <rPr>
        <i/>
        <sz val="11"/>
        <color rgb="FFFF0000"/>
        <rFont val="Times New Roman"/>
        <family val="1"/>
        <charset val="186"/>
      </rPr>
      <t xml:space="preserve"> </t>
    </r>
    <r>
      <rPr>
        <i/>
        <u/>
        <sz val="11"/>
        <rFont val="Times New Roman"/>
        <family val="1"/>
        <charset val="186"/>
      </rPr>
      <t>Ja tiek aprēķināts arī tarifu projekts ar neparedzētajām izmaksām / ieņēmumiem</t>
    </r>
    <r>
      <rPr>
        <i/>
        <sz val="11"/>
        <rFont val="Times New Roman"/>
        <family val="1"/>
        <charset val="186"/>
      </rPr>
      <t xml:space="preserve">, tad tam nodevas maksājumus par  sabiedrisko pakalpojumu regulēšanu aprēķina atsevišķi atbilstoši attiecīgajā periodā plānotajiem maksājumiem.
</t>
    </r>
  </si>
  <si>
    <t>Ekspluatācijas izmaksas (3.+4.+5.)</t>
  </si>
  <si>
    <t>3.1.</t>
  </si>
  <si>
    <t>3.2.</t>
  </si>
  <si>
    <t>5.6.</t>
  </si>
  <si>
    <t>5.7.</t>
  </si>
  <si>
    <t>5.8.</t>
  </si>
  <si>
    <t>5.9.</t>
  </si>
  <si>
    <t>5.10.</t>
  </si>
  <si>
    <t>5.11.</t>
  </si>
  <si>
    <t>5.12.</t>
  </si>
  <si>
    <t>5.13.</t>
  </si>
  <si>
    <t>5.14.</t>
  </si>
  <si>
    <t>5.15.</t>
  </si>
  <si>
    <r>
      <t>5.15.</t>
    </r>
    <r>
      <rPr>
        <vertAlign val="superscript"/>
        <sz val="10"/>
        <rFont val="Times New Roman"/>
        <family val="1"/>
        <charset val="186"/>
      </rPr>
      <t>1</t>
    </r>
  </si>
  <si>
    <t>5.16.</t>
  </si>
  <si>
    <r>
      <t>5.15.</t>
    </r>
    <r>
      <rPr>
        <vertAlign val="superscript"/>
        <sz val="10"/>
        <rFont val="Times New Roman"/>
        <family val="1"/>
        <charset val="186"/>
      </rPr>
      <t>2</t>
    </r>
  </si>
  <si>
    <t>5.17.</t>
  </si>
  <si>
    <r>
      <t>7.</t>
    </r>
    <r>
      <rPr>
        <vertAlign val="superscript"/>
        <sz val="10"/>
        <rFont val="Times New Roman"/>
        <family val="1"/>
        <charset val="186"/>
      </rPr>
      <t>1</t>
    </r>
  </si>
  <si>
    <r>
      <t>Pilnās izmaksas, EUR (1.+2.+3.+4.+5.+6.+7.-8.+7.</t>
    </r>
    <r>
      <rPr>
        <b/>
        <vertAlign val="superscript"/>
        <sz val="14"/>
        <rFont val="Times New Roman"/>
        <family val="1"/>
        <charset val="186"/>
      </rPr>
      <t>1</t>
    </r>
    <r>
      <rPr>
        <b/>
        <sz val="14"/>
        <rFont val="Times New Roman"/>
        <family val="1"/>
        <charset val="186"/>
      </rPr>
      <t>)</t>
    </r>
  </si>
  <si>
    <t>Pilnās izmaksas, EUR (1.+2.+3.+4.+5.+6.+7.-8.)</t>
  </si>
  <si>
    <r>
      <t>*) Ūdens zudumu izmaksas aprēķina, reizinot ūdens zudumu apjomu ar ūdens ražošanas tarifa projektu (EUR/m</t>
    </r>
    <r>
      <rPr>
        <vertAlign val="superscript"/>
        <sz val="12"/>
        <rFont val="Times New Roman"/>
        <family val="1"/>
        <charset val="186"/>
      </rPr>
      <t>3</t>
    </r>
    <r>
      <rPr>
        <sz val="12"/>
        <rFont val="Times New Roman"/>
        <family val="1"/>
        <charset val="186"/>
      </rPr>
      <t>)</t>
    </r>
  </si>
  <si>
    <r>
      <t>Ūdens ražošanas tarifa projekts (EUR/m</t>
    </r>
    <r>
      <rPr>
        <vertAlign val="superscript"/>
        <sz val="12"/>
        <rFont val="Times New Roman"/>
        <family val="1"/>
        <charset val="186"/>
      </rPr>
      <t>3</t>
    </r>
    <r>
      <rPr>
        <sz val="12"/>
        <rFont val="Times New Roman"/>
        <family val="1"/>
        <charset val="186"/>
      </rPr>
      <t>)</t>
    </r>
  </si>
  <si>
    <r>
      <t xml:space="preserve">INFORMĀCIJAI
</t>
    </r>
    <r>
      <rPr>
        <i/>
        <sz val="11"/>
        <color rgb="FFFF0000"/>
        <rFont val="Times New Roman"/>
        <family val="1"/>
        <charset val="186"/>
      </rPr>
      <t xml:space="preserve">
</t>
    </r>
    <r>
      <rPr>
        <b/>
        <i/>
        <sz val="11"/>
        <color rgb="FFFF0000"/>
        <rFont val="Times New Roman"/>
        <family val="1"/>
        <charset val="186"/>
      </rPr>
      <t>!</t>
    </r>
    <r>
      <rPr>
        <i/>
        <sz val="11"/>
        <color rgb="FFFF0000"/>
        <rFont val="Times New Roman"/>
        <family val="1"/>
        <charset val="186"/>
      </rPr>
      <t xml:space="preserve"> </t>
    </r>
    <r>
      <rPr>
        <i/>
        <sz val="11"/>
        <rFont val="Times New Roman"/>
        <family val="1"/>
        <charset val="186"/>
      </rPr>
      <t xml:space="preserve">Ja kapitālieguldījumiem pamatlīdzekļos un nemateriālajos ieguldījumos ir izmantoti kredīta līdzekļi un attiecīgā kredīta pamatsumma iekļauta Regulatora apstiprināto tarifu aprēķinā (pirms pārejas uz kapitāla atdeves piemērošanu), tad šo pamatlīdzekļu un nemateriālo ieguldījumu vērtības daļu, kas atgūta, piemērojot tarifus, neiekļauj regulējamo aktīvu bāzes vērtības aprēķinā un tai nepiemēro kapitāla atdeves likmi.
</t>
    </r>
  </si>
  <si>
    <r>
      <rPr>
        <b/>
        <u/>
        <sz val="14"/>
        <rFont val="Times New Roman"/>
        <family val="1"/>
        <charset val="186"/>
      </rPr>
      <t xml:space="preserve">                       </t>
    </r>
    <r>
      <rPr>
        <b/>
        <sz val="14"/>
        <rFont val="Times New Roman"/>
        <family val="1"/>
        <charset val="186"/>
      </rPr>
      <t>.gada faktiskās izmaksas (EUR)</t>
    </r>
  </si>
  <si>
    <t>Tarifa projekts (ar neparedzētajiem ieņēmumiem / izdevumiem)  (EUR)</t>
  </si>
  <si>
    <t>Regulatora noteiktā kapitāla atdeves likme ūdenssaimniecības pakalpojumu tarifu projektiem</t>
  </si>
  <si>
    <t>plānotais tarifu spēkā stāšanās gads</t>
  </si>
  <si>
    <t>2026</t>
  </si>
  <si>
    <t>Komersanta skaidrojumi:</t>
  </si>
  <si>
    <t>Reģistrācijas numurs</t>
  </si>
  <si>
    <t>No iepriekšējā tarifa pārceļamās faktiski vēl neatgūtās neparedzētās izmaksas/ lietotājiem faktiski vēl neatgrieztie neparedzētie ieņēmumi, ūdensapgādes pak.</t>
  </si>
  <si>
    <t>No iepriekšējā tarifa pārceļamās faktiski vēl neatgūtās neparedzētās izmaksas/ lietotājiem faktiski vēl neatgrieztie neparedzētie ieņēmumi, kanalizācijas pak.</t>
  </si>
  <si>
    <r>
      <t xml:space="preserve">INFORMĀCIJAI
</t>
    </r>
    <r>
      <rPr>
        <i/>
        <sz val="11"/>
        <color rgb="FFFF0000"/>
        <rFont val="Times New Roman"/>
        <family val="1"/>
        <charset val="186"/>
      </rPr>
      <t xml:space="preserve">
</t>
    </r>
    <r>
      <rPr>
        <b/>
        <i/>
        <sz val="11"/>
        <color rgb="FFFF0000"/>
        <rFont val="Times New Roman"/>
        <family val="1"/>
        <charset val="186"/>
      </rPr>
      <t>!</t>
    </r>
    <r>
      <rPr>
        <i/>
        <sz val="11"/>
        <rFont val="Times New Roman"/>
        <family val="1"/>
        <charset val="186"/>
      </rPr>
      <t xml:space="preserve"> Ja Maznozīmīgās izmaksas (Metodikas 34.3., 34.6., 34.9., 34.10., 34.11., 34.12., 34.13., 34.15. un 34.17.apakšpunkts) kopumā nepārsniedz 3 % no tarifa projektā iekļautajām ekspluatācijas izmaksām, minēto izmaksu pamatojošos dokumentus Komersants iesniedz vienīgi pēc Regulatora pieprasījuma
</t>
    </r>
    <r>
      <rPr>
        <b/>
        <i/>
        <sz val="11"/>
        <color rgb="FFFF0000"/>
        <rFont val="Times New Roman"/>
        <family val="1"/>
        <charset val="186"/>
      </rPr>
      <t>!!</t>
    </r>
    <r>
      <rPr>
        <i/>
        <sz val="11"/>
        <rFont val="Times New Roman"/>
        <family val="1"/>
        <charset val="186"/>
      </rPr>
      <t xml:space="preserve"> Ja izmaksu pozīcijā "Pārējās izmaksas" izmaksas (Metodikas 34.16.apakšpunkts) nepārsniedz 3 % no tarifa projektā iekļautajām ekspluatācijas izmaksām, minēto izmaksu pamatojošos dokumentus Komersants iesniedz vienīgi pēc Regulatora pieprasījuma.
</t>
    </r>
    <r>
      <rPr>
        <b/>
        <i/>
        <sz val="11"/>
        <color rgb="FFFF0000"/>
        <rFont val="Times New Roman"/>
        <family val="1"/>
        <charset val="186"/>
      </rPr>
      <t>!!!</t>
    </r>
    <r>
      <rPr>
        <i/>
        <sz val="11"/>
        <rFont val="Times New Roman"/>
        <family val="1"/>
        <charset val="186"/>
      </rPr>
      <t xml:space="preserve"> Ja tarifu projektā (izmaksu pozīcijā "Pārējās izmaksas") tiek iekļautas izmaksas, kas rodas starp Komersanta uzskaitē nodalītajiem ūdenssaimniecības pakalpojumiem par patēriņu tehnoloģisko procesu nodrošināšanai, un tiek aprēķināts arī tarifu projekts ar neparedzētajām izmaksām / ieņēmumiem, tad šīs izmaksas jāaprēķina katram tarifu projektam (ar neparedzētajām izmaksām / ieņēmumiem un bez) atsevišķi atbilstoši aprēķinātajiem ūdensapgādes un kanalizācijas pakalpojumu tarifiem. Lai pielāgotu tarifu projekta pieteikuma veidni, lūdzam sazināties ar Regulatora Ūdenssaimniecības nodaļas ekspertēm.
</t>
    </r>
  </si>
  <si>
    <r>
      <t xml:space="preserve">Kredīta procentu maksājumi un pamatsummas atmaksa </t>
    </r>
    <r>
      <rPr>
        <i/>
        <sz val="11"/>
        <rFont val="Times New Roman"/>
        <family val="1"/>
        <charset val="186"/>
      </rPr>
      <t>(ja spēkā esošais tarifs aprēķināts ar apgrozījuma rentabilitātes pieeju)</t>
    </r>
  </si>
  <si>
    <r>
      <t xml:space="preserve">Apgrozījuma rentabilitāte, % </t>
    </r>
    <r>
      <rPr>
        <i/>
        <sz val="11"/>
        <rFont val="Times New Roman"/>
        <family val="1"/>
        <charset val="186"/>
      </rPr>
      <t>(ja spēkā esošais tarifs aprēķināts ar apgrozījuma rentabilitātes pieeju)</t>
    </r>
  </si>
  <si>
    <r>
      <t xml:space="preserve">Kapitāla izmaksas (1.+2.) </t>
    </r>
    <r>
      <rPr>
        <i/>
        <sz val="11"/>
        <rFont val="Times New Roman"/>
        <family val="1"/>
        <charset val="186"/>
      </rPr>
      <t>(ja spēkā esošais tarifs aprēķināts ar kapitāla atdeves pieeju)</t>
    </r>
  </si>
  <si>
    <t>7.a</t>
  </si>
  <si>
    <t>Izmaksas kopā EUR (1+2+3+4+5+6+7+7.a-8)</t>
  </si>
  <si>
    <t>Pilnās izmaksas, EUR (9+10)</t>
  </si>
  <si>
    <r>
      <t>Kapitāla atdeve</t>
    </r>
    <r>
      <rPr>
        <i/>
        <sz val="11"/>
        <rFont val="Times New Roman"/>
        <family val="1"/>
        <charset val="186"/>
      </rPr>
      <t xml:space="preserve"> (ja spēkā esošais tarifs aprēķināts ar kapitāla atdeves pieeju)</t>
    </r>
  </si>
  <si>
    <t xml:space="preserve">Kapitāla izmaksas </t>
  </si>
  <si>
    <r>
      <t xml:space="preserve">Kredīta procentu maksājumi un pamatsummas atmaksa </t>
    </r>
    <r>
      <rPr>
        <i/>
        <sz val="10"/>
        <rFont val="Times New Roman"/>
        <family val="1"/>
        <charset val="186"/>
      </rPr>
      <t>(ja spēkā esošais tarifs aprēķināts ar apgrozījuma rentabilitātes pieeju)</t>
    </r>
  </si>
  <si>
    <r>
      <t>Kopējais centralizētajā ūdensapgādes inženiertīklā padotā ūdens apjoms, m</t>
    </r>
    <r>
      <rPr>
        <vertAlign val="superscript"/>
        <sz val="10"/>
        <rFont val="Times New Roman"/>
        <family val="1"/>
        <charset val="186"/>
      </rPr>
      <t>3</t>
    </r>
  </si>
  <si>
    <r>
      <t>Lietotājiem piegādātā ūdens apjoms, m</t>
    </r>
    <r>
      <rPr>
        <vertAlign val="superscript"/>
        <sz val="10"/>
        <rFont val="Times New Roman"/>
        <family val="1"/>
        <charset val="186"/>
      </rPr>
      <t>3</t>
    </r>
  </si>
  <si>
    <r>
      <t>No lietotājiem savākto notekūdeņu apjoms,  m</t>
    </r>
    <r>
      <rPr>
        <vertAlign val="superscript"/>
        <sz val="10"/>
        <rFont val="Times New Roman"/>
        <family val="1"/>
        <charset val="186"/>
      </rPr>
      <t>3</t>
    </r>
  </si>
  <si>
    <r>
      <t>Pilnās izmaksas, tai skaitā neparedzētās izmaksas/ieņēmumi EUR/m</t>
    </r>
    <r>
      <rPr>
        <b/>
        <vertAlign val="superscript"/>
        <sz val="10"/>
        <rFont val="Times New Roman"/>
        <family val="1"/>
        <charset val="186"/>
      </rPr>
      <t>3</t>
    </r>
  </si>
  <si>
    <r>
      <t>Pilnās izmaksas, bez neparedzētajām izmaksām/ieņēmumiem EUR/m</t>
    </r>
    <r>
      <rPr>
        <b/>
        <vertAlign val="superscript"/>
        <sz val="10"/>
        <rFont val="Times New Roman"/>
        <family val="1"/>
        <charset val="186"/>
      </rPr>
      <t>3</t>
    </r>
  </si>
  <si>
    <t>Neparedzētās izmaksas un ieņēmumi saskaņā ar metodikas 17.¹ punktu</t>
  </si>
  <si>
    <t>Ieņēmumi, kas koriģēti ar kurināmā iegādes izmaksu summu periodā (EUR)</t>
  </si>
  <si>
    <t>Ieņēmumi no pakalpojumu sniegšanas 202_.gadā
 (EUR)</t>
  </si>
  <si>
    <t>ieņēmumi no citu pakalpojumu  sniegšanas</t>
  </si>
  <si>
    <t>Tarifu projekta aprēķinam izmantotais administrācijas izmaksu attiecināšanas īpatsvars (%)</t>
  </si>
  <si>
    <r>
      <t xml:space="preserve">INFORMĀCIJAI
</t>
    </r>
    <r>
      <rPr>
        <i/>
        <sz val="11"/>
        <rFont val="Times New Roman"/>
        <family val="1"/>
        <charset val="186"/>
      </rPr>
      <t xml:space="preserve">
</t>
    </r>
    <r>
      <rPr>
        <b/>
        <i/>
        <sz val="11"/>
        <color rgb="FFFF0000"/>
        <rFont val="Times New Roman"/>
        <family val="1"/>
        <charset val="186"/>
      </rPr>
      <t>!</t>
    </r>
    <r>
      <rPr>
        <b/>
        <i/>
        <sz val="11"/>
        <rFont val="Times New Roman"/>
        <family val="1"/>
        <charset val="186"/>
      </rPr>
      <t xml:space="preserve"> </t>
    </r>
    <r>
      <rPr>
        <i/>
        <sz val="11"/>
        <rFont val="Times New Roman"/>
        <family val="1"/>
        <charset val="186"/>
      </rPr>
      <t xml:space="preserve"> Pamatlīdzekļu nolietojuma un nemateriālo ieguldījumu vērtības norakstījuma aprēķins jāveic saskaņā ar Metodikas 3.1. nodaļas prasībām (t. i. saskaņā ar Regulatora noteikto Kapitāla izmaksu uzskaites un aprēķināšanas metodiku).
</t>
    </r>
    <r>
      <rPr>
        <b/>
        <i/>
        <sz val="11"/>
        <color rgb="FFFF0000"/>
        <rFont val="Times New Roman"/>
        <family val="1"/>
        <charset val="186"/>
      </rPr>
      <t>!</t>
    </r>
    <r>
      <rPr>
        <i/>
        <sz val="11"/>
        <rFont val="Times New Roman"/>
        <family val="1"/>
        <charset val="186"/>
      </rPr>
      <t xml:space="preserve"> Ja pamatlīdzeklis iegādāts, izmantojot valsts, pašvaldības, ārvalsts, Eiropas Savienības, citas starptautiskas organizācijas finanšu palīdzību vai finanšu atbalstu, atskaitē norādāmo pamatlīdzekļa nolietojuma vērtību samazina par tādu vērtības apmēru, kas norādīts komersanta atskaites perioda bilances postenī “Nākamo periodu ieņēmumi” un noteikta atbilstoši Ministru kabineta noteiktajai kārtībai, kādā finanšu pārskatos atspoguļojams valsts, pašvaldību, ārvalstu, Eiropas Savienības, citu starptautisko organizāciju un institūciju finansiālais atbalsts (finanšu palīdzība), ziedojumi un dāvinājumi naudā vai natūrā (Kapitāla izmaksu uzskaites un aprēķināšanas metodikas 21. punkts).
</t>
    </r>
    <r>
      <rPr>
        <b/>
        <i/>
        <sz val="11"/>
        <color rgb="FFFF0000"/>
        <rFont val="Times New Roman"/>
        <family val="1"/>
        <charset val="186"/>
      </rPr>
      <t>!</t>
    </r>
    <r>
      <rPr>
        <i/>
        <sz val="11"/>
        <color rgb="FFFF0000"/>
        <rFont val="Times New Roman"/>
        <family val="1"/>
        <charset val="186"/>
      </rPr>
      <t xml:space="preserve"> </t>
    </r>
    <r>
      <rPr>
        <i/>
        <sz val="11"/>
        <rFont val="Times New Roman"/>
        <family val="1"/>
        <charset val="186"/>
      </rPr>
      <t xml:space="preserve"> Pamatlīdzekļiem, kas finansēti, izmantojot starptautisko finanšu institūciju, Eiropas Savienības vai tās dalībvalstu finanšu līdzekļus, aprēķināto nolietojumu var iekļaut tarifa projektā tikai tādā apmērā, kas nepārsniedz konkrētā projekta atbildīgās iestādes vai tās sadarbības iestādes akceptētajā projekta dokumentācijā attiecīgajam gadam plānoto līmeni (Kapitāla izmaksu uzskaites un aprēķināšanas metodikas 22. punkts).
</t>
    </r>
    <r>
      <rPr>
        <b/>
        <i/>
        <sz val="11"/>
        <color rgb="FFFF0000"/>
        <rFont val="Times New Roman"/>
        <family val="1"/>
        <charset val="186"/>
      </rPr>
      <t>!</t>
    </r>
    <r>
      <rPr>
        <i/>
        <sz val="11"/>
        <rFont val="Times New Roman"/>
        <family val="1"/>
        <charset val="186"/>
      </rPr>
      <t xml:space="preserve"> Tiek iekļauts arī administrācijas un starpnozaru attiecināmo pamatlīdzekļu nolietojums, atbilstoši grāmatvedības politikā ietvertajai izmaksu proporcijai.
</t>
    </r>
  </si>
  <si>
    <t>Dāvinājumi (Eiropas Savienības fondu, Latvijas Valsts u. c. finansiālais atbalsts)</t>
  </si>
  <si>
    <t>Sadaļā "Ekspluatācijā nodošanas laiks" jāpārliecinās, ka tiešām ir norādīts pamatlīdzekļa ekspluatācijā nodošanas laiks nevis pārņemšanas laiks no pašvaldības / cita komersanta u. tml.</t>
  </si>
  <si>
    <r>
      <t xml:space="preserve">INFORMĀCIJAI
</t>
    </r>
    <r>
      <rPr>
        <i/>
        <sz val="11"/>
        <rFont val="Times New Roman"/>
        <family val="1"/>
        <charset val="186"/>
      </rPr>
      <t xml:space="preserve">
</t>
    </r>
    <r>
      <rPr>
        <b/>
        <i/>
        <sz val="11"/>
        <color rgb="FFFF0000"/>
        <rFont val="Times New Roman"/>
        <family val="1"/>
        <charset val="186"/>
      </rPr>
      <t>!</t>
    </r>
    <r>
      <rPr>
        <i/>
        <sz val="11"/>
        <rFont val="Times New Roman"/>
        <family val="1"/>
        <charset val="186"/>
      </rPr>
      <t xml:space="preserve"> Iekļauj izmaksas dzeramā ūdens, notekūdeņu un notekūdeņu dūņu analīžu veikšanai.
</t>
    </r>
  </si>
  <si>
    <r>
      <t xml:space="preserve">INFORMĀCIJAI
</t>
    </r>
    <r>
      <rPr>
        <i/>
        <sz val="11"/>
        <rFont val="Times New Roman"/>
        <family val="1"/>
        <charset val="186"/>
      </rPr>
      <t xml:space="preserve">
</t>
    </r>
    <r>
      <rPr>
        <b/>
        <i/>
        <sz val="11"/>
        <color rgb="FFFF0000"/>
        <rFont val="Times New Roman"/>
        <family val="1"/>
        <charset val="186"/>
      </rPr>
      <t>!</t>
    </r>
    <r>
      <rPr>
        <i/>
        <sz val="11"/>
        <rFont val="Times New Roman"/>
        <family val="1"/>
        <charset val="186"/>
      </rPr>
      <t xml:space="preserve"> Iekļauj izmaksas, kas noteiktas metodikas 11.punktā, izmaksas mazvērtīgā inventāra iegādei, izmaksas darba aizsardzībai, biedra naudu nozares asociācijās, izmaksas ūdenssaimniecības objektu teritoriju uzturēšanai (tostarp iepirktajiem ārpakalpojumiem - zāles pļaušana, novadgrāvju sakārtošana u.tml.), izmaksas, kas rodas starp Komersanta uzskaitē nodalītajiem ūdenssaimniecības pakalpojumiem par patēriņu tehnoloģisko procesu nodrošināšanai atbilstoši aprēķinātajiem ūdensapgādes un kanalizācijas pakalpojumu tarifiem, izmaksas sadzīves atkritumu izvešanai, automatizēto datu vadības sistēmu uzturēšanai un apkopei, datorprogrammu, datoru un biroja iekārtu uzturēšanai un citas līdzīga veida izmaksas.
</t>
    </r>
    <r>
      <rPr>
        <b/>
        <i/>
        <sz val="11"/>
        <color rgb="FFFF0000"/>
        <rFont val="Times New Roman"/>
        <family val="1"/>
        <charset val="186"/>
      </rPr>
      <t>!!</t>
    </r>
    <r>
      <rPr>
        <i/>
        <sz val="11"/>
        <rFont val="Times New Roman"/>
        <family val="1"/>
        <charset val="186"/>
      </rPr>
      <t xml:space="preserve"> Ja tarifu projektā tiek iekļautas izmaksas, </t>
    </r>
    <r>
      <rPr>
        <b/>
        <i/>
        <sz val="11"/>
        <rFont val="Times New Roman"/>
        <family val="1"/>
        <charset val="186"/>
      </rPr>
      <t xml:space="preserve">kas rodas starp Komersanta uzskaitē nodalītajiem ūdenssaimniecības pakalpojumiem par patēriņu tehnoloģisko procesu nodrošināšanai, </t>
    </r>
    <r>
      <rPr>
        <i/>
        <sz val="11"/>
        <rFont val="Times New Roman"/>
        <family val="1"/>
        <charset val="186"/>
      </rPr>
      <t xml:space="preserve">un tiek aprēķināts arī tarifu projekts ar neparedzētajām izmaksām / ieņēmumiem, tad šīs izmaksas jāaprēķina katram tarifu projektam (ar neparedzētajām izmaksām / ieņēmumiem un bez) atsevišķi atbilstoši aprēķinātajiem ūdensapgādes un kanalizācijas pakalpojumu tarifiem. </t>
    </r>
    <r>
      <rPr>
        <b/>
        <i/>
        <sz val="11"/>
        <rFont val="Times New Roman"/>
        <family val="1"/>
        <charset val="186"/>
      </rPr>
      <t>Lai pielāgotu tarifu projekta pieteikuma veidni, lūdzam sazināties ar Regulatora Ūdenssaimniecības nodaļas ekspertēm.</t>
    </r>
    <r>
      <rPr>
        <i/>
        <sz val="11"/>
        <rFont val="Times New Roman"/>
        <family val="1"/>
        <charset val="186"/>
      </rPr>
      <t xml:space="preserve">
</t>
    </r>
  </si>
  <si>
    <r>
      <t xml:space="preserve">INFORMĀCIJAI
</t>
    </r>
    <r>
      <rPr>
        <i/>
        <sz val="11"/>
        <rFont val="Times New Roman"/>
        <family val="1"/>
        <charset val="186"/>
      </rPr>
      <t xml:space="preserve">
</t>
    </r>
    <r>
      <rPr>
        <b/>
        <i/>
        <sz val="11"/>
        <color rgb="FFFF0000"/>
        <rFont val="Times New Roman"/>
        <family val="1"/>
        <charset val="186"/>
      </rPr>
      <t>!</t>
    </r>
    <r>
      <rPr>
        <i/>
        <sz val="11"/>
        <rFont val="Times New Roman"/>
        <family val="1"/>
        <charset val="186"/>
      </rPr>
      <t xml:space="preserve"> Komersants tarifa projektā iekļautās izmaksas samazina par neparedzētajiem ieņēmumiem, kas radušies periodā pēc Regulatora spēkā esošā lēmuma par ūdenssaimniecības pakalpojumu tarifu apstiprināšanu pieņemšanas līdz tarifa projekta izvērtēšanas procesa pabeigšanai Regulatorā. 
</t>
    </r>
    <r>
      <rPr>
        <b/>
        <i/>
        <sz val="11"/>
        <color rgb="FFFF0000"/>
        <rFont val="Times New Roman"/>
        <family val="1"/>
        <charset val="186"/>
      </rPr>
      <t>!</t>
    </r>
    <r>
      <rPr>
        <i/>
        <sz val="11"/>
        <rFont val="Times New Roman"/>
        <family val="1"/>
        <charset val="186"/>
      </rPr>
      <t xml:space="preserve"> Komersants ir tiesīgs tarifa projektā iekļautās izmaksas palielināt par neparedzētajām izmaksām, kas radušās iepriekšējā periodā, kurš nav ilgāks par diviem gadiem, ja neparedzētie ieņēmumi vai neparedzētās izmaksas saistītas ar pakalpojumu nodrošināšanu apstiprināto tarifu aprēķinā iekļautajās centralizētajās ūdensapgādes un kanalizācijas sistēmās. 
</t>
    </r>
    <r>
      <rPr>
        <b/>
        <i/>
        <sz val="11"/>
        <color rgb="FFFF0000"/>
        <rFont val="Times New Roman"/>
        <family val="1"/>
        <charset val="186"/>
      </rPr>
      <t>!</t>
    </r>
    <r>
      <rPr>
        <b/>
        <i/>
        <sz val="11"/>
        <rFont val="Times New Roman"/>
        <family val="1"/>
        <charset val="186"/>
      </rPr>
      <t xml:space="preserve"> Tuvojoties tarifu projekta izvērtēšanas procesa pabeigšanai, neparedzēto izmaksu un ieņēmumu aprēķinu jāaktualizē, </t>
    </r>
    <r>
      <rPr>
        <i/>
        <sz val="11"/>
        <rFont val="Times New Roman"/>
        <family val="1"/>
        <charset val="186"/>
      </rPr>
      <t xml:space="preserve">ietverot izvērtēšanas laikā papildus saņemtos rēķinus. Neparedzēto izmaksu rašanās 2 gadu (24 mēnešu) periods ir jāpārrēķina, lai tā beigas saskanētu ar pēdējo mēnesi, par kuru aktualizācijas ietvaros papildus saņemti pamatojošie rēķini.
</t>
    </r>
    <r>
      <rPr>
        <b/>
        <i/>
        <sz val="11"/>
        <color rgb="FFFF0000"/>
        <rFont val="Times New Roman"/>
        <family val="1"/>
        <charset val="186"/>
      </rPr>
      <t>!</t>
    </r>
    <r>
      <rPr>
        <i/>
        <sz val="11"/>
        <rFont val="Times New Roman"/>
        <family val="1"/>
        <charset val="186"/>
      </rPr>
      <t xml:space="preserve"> Neparedzētās izmaksas un ieņēmumus veido izmaiņas maksājumos, ja ūdenssaimniecības pakalpojumi tiek iepirkti no cita sabiedrisko ūdenssaimniecības pakalpojumu sniedzēja, un izmaiņas maksājumos par elektroenerģijas, kurināmā, siltumenerģijas un gāzes iegādi. Neparedzētajās izmaksās var iekļaut ar energoefektivitātes uzlabošanas un energoneitralitātes veicināšanas pasākumiem saistītās iepriekšējā perioda, kurš nav ilgāks par diviem gadiem, izmaksas pozīcijā "Kredīta procentu maksājumi un pamatsummas atmaksa" un "Pamatlīdzekļu nolietojums un nemateriālo ieguldījumu vērtības norakstījums".
</t>
    </r>
    <r>
      <rPr>
        <b/>
        <i/>
        <sz val="11"/>
        <color rgb="FFFF0000"/>
        <rFont val="Times New Roman"/>
        <family val="1"/>
        <charset val="186"/>
      </rPr>
      <t>!</t>
    </r>
    <r>
      <rPr>
        <i/>
        <sz val="11"/>
        <rFont val="Times New Roman"/>
        <family val="1"/>
        <charset val="186"/>
      </rPr>
      <t xml:space="preserve"> Iepriekšējā perioda neparedzētās izmaksas vai ieņēmumus Komersants sadala uz laika periodu, ne ilgāku par diviem gadiem, aprēķinot tarifa projektu uz attiecīgo laika posmu. Vienlaicīgi Komersants aprēķina tarifa projektu bez neparedzētajām izmaksām vai ieņēmumiem.</t>
    </r>
  </si>
  <si>
    <t>TP veids</t>
  </si>
  <si>
    <t>EAD analīzei</t>
  </si>
  <si>
    <t>Ūdensapgāde OPEX (bez nomas, bez kredītiem, bez ūdens zudumu izmaksām)</t>
  </si>
  <si>
    <t>Kanalizācija OPEX (bez nomas, bez kredītiem)</t>
  </si>
  <si>
    <t>Ūdensapgāde energoresursu izmaksas</t>
  </si>
  <si>
    <t>Kanalizācija energoresursu izmaksas</t>
  </si>
  <si>
    <t>Ūdensapgāde ieņēmumi, kas samazina izmaksas</t>
  </si>
  <si>
    <t xml:space="preserve">Kanalizācija ieņēmumi, kas samazina izmaksas </t>
  </si>
  <si>
    <t>No citiem komersantiem iepirktā ūdens īpatsvars, %</t>
  </si>
  <si>
    <t>Citiem komersantiem nodoto notekūdeņu īpatsvars, %</t>
  </si>
  <si>
    <r>
      <t xml:space="preserve">TP </t>
    </r>
    <r>
      <rPr>
        <b/>
        <u/>
        <sz val="10"/>
        <color rgb="FFFF0000"/>
        <rFont val="Arial"/>
        <family val="2"/>
        <charset val="186"/>
      </rPr>
      <t>ar</t>
    </r>
    <r>
      <rPr>
        <b/>
        <sz val="10"/>
        <color rgb="FFFF0000"/>
        <rFont val="Arial"/>
        <family val="2"/>
        <charset val="186"/>
      </rPr>
      <t xml:space="preserve"> neparedzētajām izmaksām, terminēts</t>
    </r>
  </si>
  <si>
    <r>
      <t xml:space="preserve">TP </t>
    </r>
    <r>
      <rPr>
        <b/>
        <u/>
        <sz val="10"/>
        <color rgb="FF7030A0"/>
        <rFont val="Arial"/>
        <family val="2"/>
        <charset val="186"/>
      </rPr>
      <t>bez</t>
    </r>
    <r>
      <rPr>
        <b/>
        <sz val="10"/>
        <color rgb="FF7030A0"/>
        <rFont val="Arial"/>
        <family val="2"/>
        <charset val="186"/>
      </rPr>
      <t xml:space="preserve"> neparedzētajām izmaksām</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</si>
</sst>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8" formatCode="#,##0.00\ &quot;€&quot;;[Red]\-#,##0.00\ &quot;€&quot;"/>
    <numFmt numFmtId="43" formatCode="_-* #,##0.00_-;\-* #,##0.00_-;_-* &quot;-&quot;??_-;_-@_-"/>
    <numFmt numFmtId="164" formatCode="_-&quot;Ls &quot;* #,##0.00_-;&quot;-Ls &quot;* #,##0.00_-;_-&quot;Ls &quot;* \-??_-;_-@_-"/>
    <numFmt numFmtId="165" formatCode="#,##0.000"/>
    <numFmt numFmtId="166" formatCode="0.000"/>
    <numFmt numFmtId="167" formatCode="0.0%"/>
    <numFmt numFmtId="168" formatCode="0.0"/>
    <numFmt numFmtId="169" formatCode="_-* #,##0.00_-;\-* #,##0.00_-;_-* \-??_-;_-@_-"/>
    <numFmt numFmtId="170" formatCode="yyyy/mm/dd"/>
    <numFmt numFmtId="171" formatCode="#,##0.0"/>
    <numFmt numFmtId="172" formatCode="0.00000"/>
    <numFmt numFmtId="173" formatCode="#,##0_ ;\-#,##0\ "/>
    <numFmt numFmtId="174" formatCode="0.000%"/>
    <numFmt numFmtId="175" formatCode="_-* #,##0_-;\-* #,##0_-;_-* &quot;-&quot;??_-;_-@_-"/>
  </numFmts>
  <fonts count="169">
    <font>
      <sz val="10"/>
      <name val="Arial"/>
      <charset val="186"/>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0"/>
      <name val="Arial"/>
      <family val="2"/>
      <charset val="186"/>
    </font>
    <font>
      <sz val="10"/>
      <name val="Arial"/>
      <family val="2"/>
      <charset val="186"/>
    </font>
    <font>
      <sz val="10"/>
      <name val="Arial"/>
      <family val="2"/>
      <charset val="1"/>
    </font>
    <font>
      <sz val="11"/>
      <color rgb="FF000000"/>
      <name val="Calibri"/>
      <family val="2"/>
      <charset val="186"/>
    </font>
    <font>
      <sz val="10"/>
      <name val="Tahoma"/>
      <family val="2"/>
      <charset val="186"/>
    </font>
    <font>
      <sz val="16"/>
      <name val="Times New Roman"/>
      <family val="1"/>
      <charset val="186"/>
    </font>
    <font>
      <b/>
      <sz val="20"/>
      <color rgb="FFFF0000"/>
      <name val="Arial"/>
      <family val="2"/>
      <charset val="186"/>
    </font>
    <font>
      <sz val="10"/>
      <color rgb="FF414142"/>
      <name val="Times New Roman"/>
      <family val="1"/>
      <charset val="186"/>
    </font>
    <font>
      <sz val="12"/>
      <name val="Times New Roman"/>
      <family val="1"/>
      <charset val="186"/>
    </font>
    <font>
      <sz val="10"/>
      <name val="Times New Roman"/>
      <family val="1"/>
      <charset val="186"/>
    </font>
    <font>
      <vertAlign val="superscript"/>
      <sz val="10"/>
      <name val="Times New Roman"/>
      <family val="1"/>
      <charset val="186"/>
    </font>
    <font>
      <b/>
      <sz val="10"/>
      <name val="Times New Roman"/>
      <family val="1"/>
      <charset val="186"/>
    </font>
    <font>
      <sz val="10"/>
      <color rgb="FFFF0000"/>
      <name val="Arial"/>
      <family val="2"/>
      <charset val="186"/>
    </font>
    <font>
      <sz val="10"/>
      <color rgb="FF000000"/>
      <name val="Times New Roman"/>
      <family val="1"/>
      <charset val="186"/>
    </font>
    <font>
      <sz val="16"/>
      <color rgb="FFFF0000"/>
      <name val="Times New Roman"/>
      <family val="1"/>
      <charset val="186"/>
    </font>
    <font>
      <b/>
      <i/>
      <sz val="10"/>
      <color rgb="FFFF0000"/>
      <name val="Arial"/>
      <family val="2"/>
      <charset val="186"/>
    </font>
    <font>
      <b/>
      <sz val="14"/>
      <name val="Times New Roman"/>
      <family val="1"/>
      <charset val="186"/>
    </font>
    <font>
      <b/>
      <sz val="10"/>
      <name val="Arial"/>
      <family val="2"/>
      <charset val="186"/>
    </font>
    <font>
      <b/>
      <sz val="12"/>
      <name val="Times New Roman"/>
      <family val="1"/>
      <charset val="186"/>
    </font>
    <font>
      <b/>
      <sz val="11"/>
      <name val="Times New Roman"/>
      <family val="1"/>
      <charset val="186"/>
    </font>
    <font>
      <sz val="10"/>
      <color rgb="FFFF0000"/>
      <name val="Times New Roman"/>
      <family val="1"/>
      <charset val="186"/>
    </font>
    <font>
      <i/>
      <sz val="10"/>
      <name val="Times New Roman"/>
      <family val="1"/>
      <charset val="186"/>
    </font>
    <font>
      <i/>
      <sz val="10"/>
      <color rgb="FFFF0000"/>
      <name val="Times New Roman"/>
      <family val="1"/>
      <charset val="186"/>
    </font>
    <font>
      <i/>
      <sz val="9"/>
      <name val="Times New Roman"/>
      <family val="1"/>
      <charset val="186"/>
    </font>
    <font>
      <i/>
      <u/>
      <sz val="11"/>
      <color rgb="FFFF0000"/>
      <name val="Times New Roman"/>
      <family val="1"/>
      <charset val="186"/>
    </font>
    <font>
      <i/>
      <sz val="11"/>
      <name val="Times New Roman"/>
      <family val="1"/>
      <charset val="186"/>
    </font>
    <font>
      <b/>
      <i/>
      <sz val="11"/>
      <color rgb="FFFF0000"/>
      <name val="Times New Roman"/>
      <family val="1"/>
      <charset val="186"/>
    </font>
    <font>
      <b/>
      <i/>
      <sz val="11"/>
      <name val="Times New Roman"/>
      <family val="1"/>
      <charset val="186"/>
    </font>
    <font>
      <sz val="11"/>
      <name val="Times New Roman"/>
      <family val="1"/>
      <charset val="186"/>
    </font>
    <font>
      <sz val="14"/>
      <name val="Times New Roman"/>
      <family val="1"/>
      <charset val="186"/>
    </font>
    <font>
      <sz val="14"/>
      <color rgb="FFFF0000"/>
      <name val="Times New Roman"/>
      <family val="1"/>
      <charset val="186"/>
    </font>
    <font>
      <vertAlign val="superscript"/>
      <sz val="12"/>
      <name val="Times New Roman"/>
      <family val="1"/>
      <charset val="186"/>
    </font>
    <font>
      <b/>
      <sz val="20"/>
      <name val="Times New Roman"/>
      <family val="1"/>
      <charset val="186"/>
    </font>
    <font>
      <b/>
      <vertAlign val="superscript"/>
      <sz val="10"/>
      <name val="Times New Roman"/>
      <family val="1"/>
      <charset val="186"/>
    </font>
    <font>
      <b/>
      <i/>
      <sz val="10"/>
      <name val="Times New Roman"/>
      <family val="1"/>
      <charset val="186"/>
    </font>
    <font>
      <sz val="9"/>
      <name val="Times New Roman"/>
      <family val="1"/>
      <charset val="186"/>
    </font>
    <font>
      <b/>
      <sz val="10"/>
      <color rgb="FF000000"/>
      <name val="Times New Roman"/>
      <family val="1"/>
      <charset val="186"/>
    </font>
    <font>
      <b/>
      <sz val="10"/>
      <color rgb="FFFF0000"/>
      <name val="Times New Roman"/>
      <family val="1"/>
      <charset val="186"/>
    </font>
    <font>
      <i/>
      <sz val="10"/>
      <name val="Arial"/>
      <family val="2"/>
      <charset val="186"/>
    </font>
    <font>
      <i/>
      <sz val="11"/>
      <color rgb="FFFF0000"/>
      <name val="Tahoma"/>
      <family val="2"/>
      <charset val="186"/>
    </font>
    <font>
      <b/>
      <sz val="16"/>
      <name val="Tahoma"/>
      <family val="2"/>
      <charset val="186"/>
    </font>
    <font>
      <sz val="11"/>
      <name val="Arial"/>
      <family val="2"/>
      <charset val="186"/>
    </font>
    <font>
      <b/>
      <sz val="10"/>
      <color rgb="FFFF0000"/>
      <name val="Arial"/>
      <family val="2"/>
      <charset val="186"/>
    </font>
    <font>
      <i/>
      <sz val="11"/>
      <color rgb="FFFF0000"/>
      <name val="Times New Roman"/>
      <family val="1"/>
      <charset val="186"/>
    </font>
    <font>
      <b/>
      <sz val="16"/>
      <color rgb="FFFF0000"/>
      <name val="Tahoma"/>
      <family val="2"/>
      <charset val="186"/>
    </font>
    <font>
      <sz val="10"/>
      <color rgb="FFFF0000"/>
      <name val="Tahoma"/>
      <family val="2"/>
      <charset val="186"/>
    </font>
    <font>
      <sz val="11"/>
      <color rgb="FF000000"/>
      <name val="Times New Roman"/>
      <family val="1"/>
      <charset val="186"/>
    </font>
    <font>
      <b/>
      <sz val="11"/>
      <color rgb="FF000000"/>
      <name val="Times New Roman"/>
      <family val="1"/>
      <charset val="186"/>
    </font>
    <font>
      <sz val="8"/>
      <name val="Tahoma"/>
      <family val="2"/>
      <charset val="186"/>
    </font>
    <font>
      <b/>
      <sz val="11"/>
      <name val="Tahoma"/>
      <family val="2"/>
      <charset val="186"/>
    </font>
    <font>
      <sz val="10"/>
      <color rgb="FFC0C0C0"/>
      <name val="Tahoma"/>
      <family val="2"/>
      <charset val="186"/>
    </font>
    <font>
      <sz val="11"/>
      <color rgb="FFC0C0C0"/>
      <name val="Tahoma"/>
      <family val="2"/>
      <charset val="186"/>
    </font>
    <font>
      <i/>
      <sz val="10"/>
      <name val="Tahoma"/>
      <family val="2"/>
      <charset val="186"/>
    </font>
    <font>
      <b/>
      <sz val="10"/>
      <color rgb="FFFF0000"/>
      <name val="Tahoma"/>
      <family val="2"/>
      <charset val="186"/>
    </font>
    <font>
      <b/>
      <sz val="14"/>
      <name val="Tahoma"/>
      <family val="2"/>
      <charset val="186"/>
    </font>
    <font>
      <sz val="12"/>
      <name val="Tahoma"/>
      <family val="2"/>
      <charset val="186"/>
    </font>
    <font>
      <i/>
      <sz val="11"/>
      <color rgb="FFA6A6A6"/>
      <name val="Times New Roman"/>
      <family val="1"/>
      <charset val="186"/>
    </font>
    <font>
      <b/>
      <i/>
      <sz val="11"/>
      <color rgb="FFA6A6A6"/>
      <name val="Times New Roman"/>
      <family val="1"/>
      <charset val="186"/>
    </font>
    <font>
      <b/>
      <sz val="16"/>
      <name val="Times New Roman"/>
      <family val="1"/>
      <charset val="186"/>
    </font>
    <font>
      <b/>
      <sz val="16"/>
      <color rgb="FF000000"/>
      <name val="Tahoma"/>
      <family val="2"/>
      <charset val="186"/>
    </font>
    <font>
      <sz val="11"/>
      <name val="Calibri"/>
      <family val="2"/>
      <charset val="186"/>
    </font>
    <font>
      <sz val="11"/>
      <color rgb="FFFF0000"/>
      <name val="Calibri"/>
      <family val="2"/>
      <charset val="186"/>
    </font>
    <font>
      <i/>
      <sz val="12"/>
      <name val="Calibri"/>
      <family val="2"/>
      <charset val="186"/>
    </font>
    <font>
      <b/>
      <i/>
      <sz val="16"/>
      <color rgb="FFFF0000"/>
      <name val="Tahoma"/>
      <family val="2"/>
      <charset val="186"/>
    </font>
    <font>
      <b/>
      <sz val="11"/>
      <name val="Calibri"/>
      <family val="2"/>
      <charset val="186"/>
    </font>
    <font>
      <sz val="9"/>
      <name val="Arial"/>
      <family val="2"/>
      <charset val="1"/>
    </font>
    <font>
      <sz val="8"/>
      <name val="Arial"/>
      <family val="2"/>
      <charset val="1"/>
    </font>
    <font>
      <b/>
      <sz val="8"/>
      <name val="Arial"/>
      <family val="2"/>
      <charset val="186"/>
    </font>
    <font>
      <b/>
      <sz val="9"/>
      <name val="Arial"/>
      <family val="2"/>
      <charset val="1"/>
    </font>
    <font>
      <sz val="9"/>
      <color rgb="FF000000"/>
      <name val="Calibri"/>
      <family val="2"/>
      <charset val="186"/>
    </font>
    <font>
      <sz val="10"/>
      <color rgb="FF00B050"/>
      <name val="Arial"/>
      <family val="2"/>
      <charset val="1"/>
    </font>
    <font>
      <sz val="10"/>
      <color rgb="FFFF0000"/>
      <name val="Arial"/>
      <family val="2"/>
      <charset val="1"/>
    </font>
    <font>
      <b/>
      <sz val="10"/>
      <name val="Arial"/>
      <family val="2"/>
      <charset val="1"/>
    </font>
    <font>
      <b/>
      <sz val="10"/>
      <color rgb="FF000000"/>
      <name val="Calibri"/>
      <family val="2"/>
      <charset val="186"/>
    </font>
    <font>
      <i/>
      <sz val="10"/>
      <color rgb="FFA6A6A6"/>
      <name val="Tahoma"/>
      <family val="2"/>
      <charset val="186"/>
    </font>
    <font>
      <sz val="16"/>
      <color rgb="FFFF0000"/>
      <name val="Tahoma"/>
      <family val="2"/>
      <charset val="186"/>
    </font>
    <font>
      <sz val="11"/>
      <color rgb="FFFF0000"/>
      <name val="Times New Roman"/>
      <family val="1"/>
      <charset val="186"/>
    </font>
    <font>
      <i/>
      <sz val="11"/>
      <color rgb="FF000000"/>
      <name val="Times New Roman"/>
      <family val="1"/>
      <charset val="186"/>
    </font>
    <font>
      <b/>
      <i/>
      <sz val="11"/>
      <color rgb="FF000000"/>
      <name val="Times New Roman"/>
      <family val="1"/>
      <charset val="186"/>
    </font>
    <font>
      <i/>
      <sz val="10"/>
      <color rgb="FF414142"/>
      <name val="Times New Roman"/>
      <family val="1"/>
      <charset val="186"/>
    </font>
    <font>
      <i/>
      <sz val="9"/>
      <color rgb="FF000000"/>
      <name val="Times New Roman"/>
      <family val="1"/>
      <charset val="186"/>
    </font>
    <font>
      <sz val="9"/>
      <color rgb="FF000000"/>
      <name val="Times New Roman"/>
      <family val="1"/>
      <charset val="186"/>
    </font>
    <font>
      <i/>
      <vertAlign val="superscript"/>
      <sz val="9"/>
      <color rgb="FF000000"/>
      <name val="Times New Roman"/>
      <family val="1"/>
      <charset val="186"/>
    </font>
    <font>
      <vertAlign val="superscript"/>
      <sz val="9"/>
      <color rgb="FF000000"/>
      <name val="Times New Roman"/>
      <family val="1"/>
      <charset val="186"/>
    </font>
    <font>
      <b/>
      <i/>
      <vertAlign val="superscript"/>
      <sz val="11"/>
      <name val="Times New Roman"/>
      <family val="1"/>
      <charset val="186"/>
    </font>
    <font>
      <sz val="9"/>
      <name val="Calibri"/>
      <family val="2"/>
      <charset val="186"/>
      <scheme val="minor"/>
    </font>
    <font>
      <b/>
      <sz val="9"/>
      <name val="Calibri"/>
      <family val="2"/>
      <charset val="186"/>
      <scheme val="minor"/>
    </font>
    <font>
      <sz val="9"/>
      <color rgb="FFFF0000"/>
      <name val="Calibri"/>
      <family val="2"/>
      <charset val="186"/>
      <scheme val="minor"/>
    </font>
    <font>
      <sz val="9"/>
      <name val="Calibri"/>
      <family val="2"/>
      <scheme val="minor"/>
    </font>
    <font>
      <b/>
      <sz val="9"/>
      <name val="Calibri"/>
      <family val="2"/>
      <scheme val="minor"/>
    </font>
    <font>
      <sz val="10"/>
      <name val="Arial"/>
      <family val="2"/>
    </font>
    <font>
      <b/>
      <sz val="9"/>
      <color rgb="FF00B0F0"/>
      <name val="Calibri"/>
      <family val="2"/>
      <charset val="186"/>
      <scheme val="minor"/>
    </font>
    <font>
      <sz val="9"/>
      <color rgb="FF7030A0"/>
      <name val="Calibri"/>
      <family val="2"/>
      <charset val="186"/>
      <scheme val="minor"/>
    </font>
    <font>
      <b/>
      <sz val="10"/>
      <color rgb="FF00B0F0"/>
      <name val="Arial"/>
      <family val="2"/>
      <charset val="186"/>
    </font>
    <font>
      <b/>
      <i/>
      <sz val="10"/>
      <name val="Arial"/>
      <family val="2"/>
      <charset val="186"/>
    </font>
    <font>
      <sz val="9"/>
      <color indexed="81"/>
      <name val="Tahoma"/>
      <family val="2"/>
      <charset val="186"/>
    </font>
    <font>
      <b/>
      <sz val="9"/>
      <color indexed="81"/>
      <name val="Tahoma"/>
      <family val="2"/>
      <charset val="186"/>
    </font>
    <font>
      <i/>
      <vertAlign val="subscript"/>
      <sz val="10"/>
      <name val="Arial"/>
      <family val="2"/>
      <charset val="186"/>
    </font>
    <font>
      <sz val="14"/>
      <name val="Arial"/>
      <family val="2"/>
      <charset val="186"/>
    </font>
    <font>
      <b/>
      <sz val="18"/>
      <color rgb="FFFF0000"/>
      <name val="Arial"/>
      <family val="2"/>
      <charset val="186"/>
    </font>
    <font>
      <b/>
      <sz val="11"/>
      <color theme="1"/>
      <name val="Calibri"/>
      <family val="2"/>
      <charset val="186"/>
      <scheme val="minor"/>
    </font>
    <font>
      <i/>
      <sz val="10"/>
      <color rgb="FFFF0066"/>
      <name val="Times New Roman"/>
      <family val="1"/>
      <charset val="186"/>
    </font>
    <font>
      <b/>
      <sz val="9"/>
      <name val="Times New Roman"/>
      <family val="1"/>
      <charset val="186"/>
    </font>
    <font>
      <i/>
      <u/>
      <sz val="10"/>
      <color rgb="FFFF0066"/>
      <name val="Times New Roman"/>
      <family val="1"/>
      <charset val="186"/>
    </font>
    <font>
      <sz val="11"/>
      <color rgb="FF0000FF"/>
      <name val="Calibri"/>
      <family val="2"/>
      <charset val="186"/>
      <scheme val="minor"/>
    </font>
    <font>
      <i/>
      <sz val="11"/>
      <color theme="1"/>
      <name val="Calibri"/>
      <family val="2"/>
      <charset val="186"/>
      <scheme val="minor"/>
    </font>
    <font>
      <sz val="11"/>
      <color theme="1"/>
      <name val="Times New Roman"/>
      <family val="1"/>
      <charset val="186"/>
    </font>
    <font>
      <b/>
      <sz val="11"/>
      <color theme="1"/>
      <name val="Times New Roman"/>
      <family val="1"/>
      <charset val="186"/>
    </font>
    <font>
      <b/>
      <sz val="11"/>
      <color rgb="FF0000FF"/>
      <name val="Times New Roman"/>
      <family val="1"/>
      <charset val="186"/>
    </font>
    <font>
      <b/>
      <sz val="12"/>
      <color rgb="FF0000FF"/>
      <name val="Times New Roman"/>
      <family val="1"/>
      <charset val="186"/>
    </font>
    <font>
      <sz val="11"/>
      <color rgb="FF0000FF"/>
      <name val="Times New Roman"/>
      <family val="1"/>
      <charset val="186"/>
    </font>
    <font>
      <i/>
      <sz val="11"/>
      <color theme="1"/>
      <name val="Times New Roman"/>
      <family val="1"/>
      <charset val="186"/>
    </font>
    <font>
      <b/>
      <i/>
      <sz val="12"/>
      <color theme="1"/>
      <name val="Times New Roman"/>
      <family val="1"/>
      <charset val="186"/>
    </font>
    <font>
      <b/>
      <i/>
      <sz val="11"/>
      <color rgb="FF00B050"/>
      <name val="Times New Roman"/>
      <family val="1"/>
      <charset val="186"/>
    </font>
    <font>
      <b/>
      <i/>
      <vertAlign val="superscript"/>
      <sz val="10"/>
      <name val="Times New Roman"/>
      <family val="1"/>
      <charset val="186"/>
    </font>
    <font>
      <b/>
      <vertAlign val="superscript"/>
      <sz val="16"/>
      <color rgb="FF000000"/>
      <name val="Tahoma"/>
      <family val="2"/>
      <charset val="186"/>
    </font>
    <font>
      <sz val="8"/>
      <name val="Arial"/>
      <family val="2"/>
      <charset val="186"/>
    </font>
    <font>
      <b/>
      <sz val="10"/>
      <name val="Tahoma"/>
      <family val="2"/>
      <charset val="186"/>
    </font>
    <font>
      <sz val="10"/>
      <color rgb="FF000000"/>
      <name val="Arial"/>
      <family val="2"/>
      <charset val="186"/>
    </font>
    <font>
      <sz val="10"/>
      <color rgb="FF000000"/>
      <name val="Arial"/>
      <family val="2"/>
      <charset val="186"/>
    </font>
    <font>
      <sz val="8"/>
      <name val="Arial"/>
      <family val="2"/>
      <charset val="186"/>
    </font>
    <font>
      <vertAlign val="superscript"/>
      <sz val="9"/>
      <color rgb="FFFF0000"/>
      <name val="Calibri"/>
      <family val="2"/>
      <charset val="186"/>
      <scheme val="minor"/>
    </font>
    <font>
      <i/>
      <vertAlign val="superscript"/>
      <sz val="10"/>
      <name val="Times New Roman"/>
      <family val="1"/>
      <charset val="186"/>
    </font>
    <font>
      <u/>
      <sz val="10"/>
      <color theme="10"/>
      <name val="Arial"/>
      <family val="2"/>
      <charset val="186"/>
    </font>
    <font>
      <b/>
      <sz val="14"/>
      <color rgb="FFFF0000"/>
      <name val="Tahoma"/>
      <family val="2"/>
      <charset val="186"/>
    </font>
    <font>
      <sz val="9"/>
      <color theme="1"/>
      <name val="Times New Roman"/>
      <family val="1"/>
      <charset val="186"/>
    </font>
    <font>
      <vertAlign val="superscript"/>
      <sz val="9"/>
      <color theme="1"/>
      <name val="Times New Roman"/>
      <family val="1"/>
      <charset val="186"/>
    </font>
    <font>
      <sz val="10"/>
      <color theme="1"/>
      <name val="Times New Roman"/>
      <family val="1"/>
      <charset val="186"/>
    </font>
    <font>
      <i/>
      <sz val="8"/>
      <color theme="1"/>
      <name val="Times New Roman"/>
      <family val="1"/>
      <charset val="186"/>
    </font>
    <font>
      <i/>
      <sz val="8"/>
      <color rgb="FF000000"/>
      <name val="Times New Roman"/>
      <family val="1"/>
      <charset val="186"/>
    </font>
    <font>
      <i/>
      <sz val="8"/>
      <color theme="0"/>
      <name val="Times New Roman"/>
      <family val="1"/>
      <charset val="186"/>
    </font>
    <font>
      <b/>
      <vertAlign val="superscript"/>
      <sz val="12"/>
      <name val="Times New Roman"/>
      <family val="1"/>
      <charset val="186"/>
    </font>
    <font>
      <sz val="10"/>
      <name val="Calibri"/>
      <family val="2"/>
      <charset val="186"/>
    </font>
    <font>
      <i/>
      <sz val="10"/>
      <color rgb="FFA6A6A6"/>
      <name val="Times New Roman"/>
      <family val="1"/>
      <charset val="186"/>
    </font>
    <font>
      <i/>
      <sz val="10"/>
      <color theme="0" tint="-0.34998626667073579"/>
      <name val="Times New Roman"/>
      <family val="1"/>
      <charset val="186"/>
    </font>
    <font>
      <sz val="10"/>
      <color indexed="8"/>
      <name val="Times New Roman"/>
      <family val="1"/>
      <charset val="186"/>
    </font>
    <font>
      <b/>
      <sz val="9"/>
      <color theme="5" tint="-0.499984740745262"/>
      <name val="Times New Roman"/>
      <family val="1"/>
      <charset val="186"/>
    </font>
    <font>
      <b/>
      <i/>
      <sz val="11"/>
      <color theme="1"/>
      <name val="Times New Roman"/>
      <family val="1"/>
      <charset val="186"/>
    </font>
    <font>
      <b/>
      <i/>
      <sz val="11"/>
      <color rgb="FFC00000"/>
      <name val="Times New Roman"/>
      <family val="1"/>
      <charset val="186"/>
    </font>
    <font>
      <i/>
      <sz val="11"/>
      <color rgb="FFC00000"/>
      <name val="Times New Roman"/>
      <family val="1"/>
      <charset val="186"/>
    </font>
    <font>
      <b/>
      <sz val="9"/>
      <color indexed="8"/>
      <name val="Tahoma"/>
      <family val="2"/>
      <charset val="186"/>
    </font>
    <font>
      <sz val="9"/>
      <color indexed="8"/>
      <name val="Tahoma"/>
      <family val="2"/>
      <charset val="186"/>
    </font>
    <font>
      <vertAlign val="superscript"/>
      <sz val="9"/>
      <color indexed="8"/>
      <name val="Tahoma"/>
      <family val="2"/>
      <charset val="186"/>
    </font>
    <font>
      <i/>
      <sz val="9"/>
      <color indexed="8"/>
      <name val="Tahoma"/>
      <family val="2"/>
      <charset val="186"/>
    </font>
    <font>
      <u/>
      <sz val="12"/>
      <color theme="10"/>
      <name val="Times New Roman"/>
      <family val="1"/>
      <charset val="186"/>
    </font>
    <font>
      <sz val="12"/>
      <color rgb="FFC00000"/>
      <name val="Times New Roman"/>
      <family val="1"/>
      <charset val="186"/>
    </font>
    <font>
      <b/>
      <i/>
      <sz val="9"/>
      <color indexed="8"/>
      <name val="Tahoma"/>
      <family val="2"/>
      <charset val="186"/>
    </font>
    <font>
      <sz val="10"/>
      <name val="BaltPalatino"/>
      <charset val="186"/>
    </font>
    <font>
      <b/>
      <sz val="12"/>
      <color rgb="FFFF0000"/>
      <name val="Times New Roman"/>
      <family val="1"/>
      <charset val="186"/>
    </font>
    <font>
      <b/>
      <u/>
      <sz val="12"/>
      <color rgb="FFFF0000"/>
      <name val="Times New Roman"/>
      <family val="1"/>
      <charset val="186"/>
    </font>
    <font>
      <b/>
      <vertAlign val="superscript"/>
      <sz val="12"/>
      <color rgb="FFFF0000"/>
      <name val="Times New Roman"/>
      <family val="1"/>
      <charset val="186"/>
    </font>
    <font>
      <i/>
      <u/>
      <sz val="11"/>
      <name val="Times New Roman"/>
      <family val="1"/>
      <charset val="186"/>
    </font>
    <font>
      <b/>
      <vertAlign val="superscript"/>
      <sz val="14"/>
      <name val="Times New Roman"/>
      <family val="1"/>
      <charset val="186"/>
    </font>
    <font>
      <b/>
      <u/>
      <sz val="14"/>
      <name val="Times New Roman"/>
      <family val="1"/>
      <charset val="186"/>
    </font>
    <font>
      <b/>
      <i/>
      <u/>
      <sz val="10"/>
      <color theme="4" tint="-0.249977111117893"/>
      <name val="Arial"/>
      <family val="2"/>
      <charset val="186"/>
    </font>
    <font>
      <b/>
      <u/>
      <sz val="9"/>
      <color indexed="8"/>
      <name val="Tahoma"/>
      <family val="2"/>
      <charset val="186"/>
    </font>
    <font>
      <b/>
      <u/>
      <sz val="10"/>
      <name val="Times New Roman"/>
      <family val="1"/>
      <charset val="186"/>
    </font>
    <font>
      <b/>
      <u/>
      <sz val="11"/>
      <color rgb="FF000000"/>
      <name val="Times New Roman"/>
      <family val="1"/>
      <charset val="186"/>
    </font>
    <font>
      <b/>
      <u/>
      <sz val="10"/>
      <color rgb="FFFF0000"/>
      <name val="Arial"/>
      <family val="2"/>
      <charset val="186"/>
    </font>
    <font>
      <b/>
      <sz val="10"/>
      <color rgb="FF7030A0"/>
      <name val="Arial"/>
      <family val="2"/>
      <charset val="186"/>
    </font>
    <font>
      <b/>
      <u/>
      <sz val="10"/>
      <color rgb="FF7030A0"/>
      <name val="Arial"/>
      <family val="2"/>
      <charset val="186"/>
    </font>
    <font>
      <i/>
      <sz val="9"/>
      <color rgb="FF00B050"/>
      <name val="Calibri"/>
      <family val="2"/>
      <charset val="186"/>
      <scheme val="minor"/>
    </font>
    <font>
      <b/>
      <sz val="9"/>
      <color rgb="FF00B050"/>
      <name val="Calibri"/>
      <family val="2"/>
      <charset val="186"/>
      <scheme val="minor"/>
    </font>
    <font>
      <b/>
      <i/>
      <sz val="9"/>
      <color rgb="FF00B050"/>
      <name val="Calibri"/>
      <family val="2"/>
      <charset val="186"/>
      <scheme val="minor"/>
    </font>
    <font>
      <b/>
      <i/>
      <sz val="14"/>
      <name val="Times New Roman"/>
      <family val="1"/>
      <charset val="186"/>
    </font>
  </fonts>
  <fills count="34">
    <fill>
      <patternFill patternType="none"/>
    </fill>
    <fill>
      <patternFill patternType="gray125"/>
    </fill>
    <fill>
      <patternFill patternType="solid">
        <fgColor rgb="FFECF2FA"/>
        <bgColor rgb="FFDCE6F2"/>
      </patternFill>
    </fill>
    <fill>
      <patternFill patternType="solid">
        <fgColor rgb="FFFFFFFF"/>
        <bgColor rgb="FFECF2FA"/>
      </patternFill>
    </fill>
    <fill>
      <patternFill patternType="solid">
        <fgColor rgb="FFB9CDE5"/>
        <bgColor rgb="FFC0C0C0"/>
      </patternFill>
    </fill>
    <fill>
      <patternFill patternType="solid">
        <fgColor rgb="FFE6B9B8"/>
        <bgColor rgb="FFC0C0C0"/>
      </patternFill>
    </fill>
    <fill>
      <patternFill patternType="solid">
        <fgColor rgb="FFDCE6F2"/>
        <bgColor rgb="FFECF2FA"/>
      </patternFill>
    </fill>
    <fill>
      <patternFill patternType="solid">
        <fgColor rgb="FFECF2FA"/>
        <bgColor indexed="64"/>
      </patternFill>
    </fill>
    <fill>
      <patternFill patternType="solid">
        <fgColor theme="5" tint="0.59999389629810485"/>
        <bgColor rgb="FFDCE6F2"/>
      </patternFill>
    </fill>
    <fill>
      <patternFill patternType="solid">
        <fgColor rgb="FFFFFF00"/>
        <bgColor indexed="64"/>
      </patternFill>
    </fill>
    <fill>
      <patternFill patternType="solid">
        <fgColor rgb="FFFFC000"/>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rgb="FFFFFFCC"/>
        <bgColor indexed="64"/>
      </patternFill>
    </fill>
    <fill>
      <patternFill patternType="solid">
        <fgColor rgb="FFB9CDE5"/>
        <bgColor indexed="64"/>
      </patternFill>
    </fill>
    <fill>
      <patternFill patternType="solid">
        <fgColor rgb="FFEFF5FB"/>
        <bgColor indexed="64"/>
      </patternFill>
    </fill>
    <fill>
      <patternFill patternType="solid">
        <fgColor theme="4" tint="0.79998168889431442"/>
        <bgColor indexed="64"/>
      </patternFill>
    </fill>
    <fill>
      <patternFill patternType="solid">
        <fgColor theme="0"/>
        <bgColor indexed="64"/>
      </patternFill>
    </fill>
    <fill>
      <patternFill patternType="solid">
        <fgColor theme="4" tint="0.79998168889431442"/>
        <bgColor rgb="FFDCE6F2"/>
      </patternFill>
    </fill>
    <fill>
      <patternFill patternType="solid">
        <fgColor rgb="FF00B0F0"/>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theme="7" tint="0.79998168889431442"/>
        <bgColor rgb="FFDCE6F2"/>
      </patternFill>
    </fill>
    <fill>
      <patternFill patternType="solid">
        <fgColor rgb="FFF2F2F2"/>
        <bgColor indexed="64"/>
      </patternFill>
    </fill>
    <fill>
      <patternFill patternType="solid">
        <fgColor rgb="FFD9E1F2"/>
        <bgColor rgb="FF000000"/>
      </patternFill>
    </fill>
    <fill>
      <patternFill patternType="solid">
        <fgColor rgb="FF92D050"/>
        <bgColor indexed="64"/>
      </patternFill>
    </fill>
    <fill>
      <patternFill patternType="solid">
        <fgColor rgb="FFE2EFDA"/>
        <bgColor rgb="FF000000"/>
      </patternFill>
    </fill>
    <fill>
      <patternFill patternType="solid">
        <fgColor theme="0" tint="-4.9989318521683403E-2"/>
        <bgColor indexed="64"/>
      </patternFill>
    </fill>
    <fill>
      <patternFill patternType="solid">
        <fgColor rgb="FFCCECFF"/>
        <bgColor rgb="FFDCE6F2"/>
      </patternFill>
    </fill>
    <fill>
      <patternFill patternType="solid">
        <fgColor rgb="FFCC99FF"/>
        <bgColor indexed="64"/>
      </patternFill>
    </fill>
    <fill>
      <patternFill patternType="solid">
        <fgColor rgb="FF66FF33"/>
        <bgColor indexed="64"/>
      </patternFill>
    </fill>
    <fill>
      <patternFill patternType="solid">
        <fgColor rgb="FFFFEFFF"/>
        <bgColor indexed="64"/>
      </patternFill>
    </fill>
    <fill>
      <patternFill patternType="solid">
        <fgColor rgb="FFFF0066"/>
        <bgColor indexed="64"/>
      </patternFill>
    </fill>
    <fill>
      <patternFill patternType="solid">
        <fgColor rgb="FFD7E4BD"/>
        <bgColor indexed="64"/>
      </patternFill>
    </fill>
  </fills>
  <borders count="8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right style="thin">
        <color auto="1"/>
      </right>
      <top/>
      <bottom/>
      <diagonal/>
    </border>
    <border>
      <left style="thin">
        <color auto="1"/>
      </left>
      <right style="thin">
        <color auto="1"/>
      </right>
      <top/>
      <bottom style="thin">
        <color auto="1"/>
      </bottom>
      <diagonal/>
    </border>
    <border>
      <left style="thin">
        <color auto="1"/>
      </left>
      <right/>
      <top/>
      <bottom style="thin">
        <color auto="1"/>
      </bottom>
      <diagonal/>
    </border>
    <border>
      <left/>
      <right/>
      <top/>
      <bottom style="thin">
        <color auto="1"/>
      </bottom>
      <diagonal/>
    </border>
    <border>
      <left style="medium">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thin">
        <color auto="1"/>
      </left>
      <right style="medium">
        <color auto="1"/>
      </right>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thin">
        <color auto="1"/>
      </right>
      <top style="medium">
        <color auto="1"/>
      </top>
      <bottom/>
      <diagonal/>
    </border>
    <border>
      <left/>
      <right style="thin">
        <color auto="1"/>
      </right>
      <top style="medium">
        <color auto="1"/>
      </top>
      <bottom/>
      <diagonal/>
    </border>
    <border>
      <left style="thin">
        <color auto="1"/>
      </left>
      <right style="medium">
        <color auto="1"/>
      </right>
      <top style="medium">
        <color auto="1"/>
      </top>
      <bottom/>
      <diagonal/>
    </border>
    <border>
      <left style="medium">
        <color auto="1"/>
      </left>
      <right style="thin">
        <color auto="1"/>
      </right>
      <top style="thin">
        <color auto="1"/>
      </top>
      <bottom/>
      <diagonal/>
    </border>
    <border>
      <left style="thin">
        <color auto="1"/>
      </left>
      <right style="medium">
        <color auto="1"/>
      </right>
      <top style="thin">
        <color auto="1"/>
      </top>
      <bottom/>
      <diagonal/>
    </border>
    <border>
      <left style="medium">
        <color auto="1"/>
      </left>
      <right style="thin">
        <color auto="1"/>
      </right>
      <top/>
      <bottom/>
      <diagonal/>
    </border>
    <border>
      <left style="thin">
        <color auto="1"/>
      </left>
      <right style="thin">
        <color auto="1"/>
      </right>
      <top/>
      <bottom/>
      <diagonal/>
    </border>
    <border>
      <left style="thin">
        <color auto="1"/>
      </left>
      <right/>
      <top style="medium">
        <color auto="1"/>
      </top>
      <bottom style="thin">
        <color auto="1"/>
      </bottom>
      <diagonal/>
    </border>
    <border>
      <left/>
      <right/>
      <top style="medium">
        <color auto="1"/>
      </top>
      <bottom style="thin">
        <color auto="1"/>
      </bottom>
      <diagonal/>
    </border>
    <border>
      <left style="medium">
        <color auto="1"/>
      </left>
      <right/>
      <top/>
      <bottom style="thin">
        <color auto="1"/>
      </bottom>
      <diagonal/>
    </border>
    <border>
      <left style="thin">
        <color auto="1"/>
      </left>
      <right style="thin">
        <color auto="1"/>
      </right>
      <top style="medium">
        <color auto="1"/>
      </top>
      <bottom style="thin">
        <color auto="1"/>
      </bottom>
      <diagonal/>
    </border>
    <border>
      <left/>
      <right style="thin">
        <color auto="1"/>
      </right>
      <top style="medium">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medium">
        <color auto="1"/>
      </bottom>
      <diagonal/>
    </border>
    <border>
      <left style="medium">
        <color auto="1"/>
      </left>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medium">
        <color auto="1"/>
      </left>
      <right style="medium">
        <color auto="1"/>
      </right>
      <top style="thin">
        <color auto="1"/>
      </top>
      <bottom style="thin">
        <color auto="1"/>
      </bottom>
      <diagonal/>
    </border>
    <border>
      <left style="thin">
        <color auto="1"/>
      </left>
      <right/>
      <top style="thin">
        <color auto="1"/>
      </top>
      <bottom style="double">
        <color auto="1"/>
      </bottom>
      <diagonal/>
    </border>
    <border>
      <left style="medium">
        <color auto="1"/>
      </left>
      <right style="medium">
        <color auto="1"/>
      </right>
      <top style="thin">
        <color auto="1"/>
      </top>
      <bottom style="double">
        <color auto="1"/>
      </bottom>
      <diagonal/>
    </border>
    <border>
      <left style="medium">
        <color auto="1"/>
      </left>
      <right style="thin">
        <color auto="1"/>
      </right>
      <top style="thin">
        <color auto="1"/>
      </top>
      <bottom style="double">
        <color auto="1"/>
      </bottom>
      <diagonal/>
    </border>
    <border>
      <left style="thin">
        <color auto="1"/>
      </left>
      <right style="medium">
        <color auto="1"/>
      </right>
      <top style="thin">
        <color auto="1"/>
      </top>
      <bottom style="double">
        <color auto="1"/>
      </bottom>
      <diagonal/>
    </border>
    <border>
      <left style="thin">
        <color auto="1"/>
      </left>
      <right style="thin">
        <color auto="1"/>
      </right>
      <top style="thin">
        <color auto="1"/>
      </top>
      <bottom style="double">
        <color auto="1"/>
      </bottom>
      <diagonal/>
    </border>
    <border>
      <left style="medium">
        <color auto="1"/>
      </left>
      <right style="medium">
        <color auto="1"/>
      </right>
      <top/>
      <bottom style="medium">
        <color auto="1"/>
      </bottom>
      <diagonal/>
    </border>
    <border>
      <left style="medium">
        <color auto="1"/>
      </left>
      <right style="medium">
        <color auto="1"/>
      </right>
      <top style="thin">
        <color auto="1"/>
      </top>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style="thin">
        <color auto="1"/>
      </right>
      <top style="thin">
        <color auto="1"/>
      </top>
      <bottom style="hair">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style="hair">
        <color auto="1"/>
      </left>
      <right style="hair">
        <color auto="1"/>
      </right>
      <top/>
      <bottom style="hair">
        <color auto="1"/>
      </bottom>
      <diagonal/>
    </border>
    <border>
      <left style="hair">
        <color auto="1"/>
      </left>
      <right style="hair">
        <color auto="1"/>
      </right>
      <top style="hair">
        <color auto="1"/>
      </top>
      <bottom style="hair">
        <color auto="1"/>
      </bottom>
      <diagonal/>
    </border>
    <border>
      <left style="hair">
        <color auto="1"/>
      </left>
      <right style="hair">
        <color auto="1"/>
      </right>
      <top style="hair">
        <color auto="1"/>
      </top>
      <bottom/>
      <diagonal/>
    </border>
    <border>
      <left style="thin">
        <color auto="1"/>
      </left>
      <right style="hair">
        <color auto="1"/>
      </right>
      <top style="thin">
        <color auto="1"/>
      </top>
      <bottom style="thin">
        <color auto="1"/>
      </bottom>
      <diagonal/>
    </border>
    <border>
      <left style="hair">
        <color auto="1"/>
      </left>
      <right style="hair">
        <color auto="1"/>
      </right>
      <top style="thin">
        <color auto="1"/>
      </top>
      <bottom style="thin">
        <color auto="1"/>
      </bottom>
      <diagonal/>
    </border>
    <border>
      <left style="hair">
        <color auto="1"/>
      </left>
      <right style="thin">
        <color auto="1"/>
      </right>
      <top style="thin">
        <color auto="1"/>
      </top>
      <bottom style="thin">
        <color auto="1"/>
      </bottom>
      <diagonal/>
    </border>
    <border>
      <left style="hair">
        <color auto="1"/>
      </left>
      <right style="hair">
        <color auto="1"/>
      </right>
      <top/>
      <bottom style="thin">
        <color auto="1"/>
      </bottom>
      <diagonal/>
    </border>
    <border>
      <left/>
      <right/>
      <top style="thin">
        <color auto="1"/>
      </top>
      <bottom style="thin">
        <color auto="1"/>
      </bottom>
      <diagonal/>
    </border>
    <border>
      <left/>
      <right/>
      <top/>
      <bottom style="medium">
        <color auto="1"/>
      </bottom>
      <diagonal/>
    </border>
    <border>
      <left/>
      <right/>
      <top style="thin">
        <color auto="1"/>
      </top>
      <bottom style="medium">
        <color auto="1"/>
      </bottom>
      <diagonal/>
    </border>
    <border>
      <left style="thin">
        <color auto="1"/>
      </left>
      <right/>
      <top/>
      <bottom style="medium">
        <color auto="1"/>
      </bottom>
      <diagonal/>
    </border>
    <border>
      <left style="thin">
        <color auto="1"/>
      </left>
      <right style="thin">
        <color auto="1"/>
      </right>
      <top style="double">
        <color auto="1"/>
      </top>
      <bottom style="medium">
        <color indexed="64"/>
      </bottom>
      <diagonal/>
    </border>
    <border>
      <left style="thin">
        <color auto="1"/>
      </left>
      <right/>
      <top style="double">
        <color auto="1"/>
      </top>
      <bottom style="medium">
        <color indexed="64"/>
      </bottom>
      <diagonal/>
    </border>
    <border>
      <left/>
      <right/>
      <top style="double">
        <color auto="1"/>
      </top>
      <bottom style="medium">
        <color indexed="64"/>
      </bottom>
      <diagonal/>
    </border>
    <border>
      <left/>
      <right style="thin">
        <color auto="1"/>
      </right>
      <top style="double">
        <color auto="1"/>
      </top>
      <bottom style="medium">
        <color indexed="64"/>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medium">
        <color auto="1"/>
      </right>
      <top/>
      <bottom style="thin">
        <color auto="1"/>
      </bottom>
      <diagonal/>
    </border>
    <border>
      <left/>
      <right style="medium">
        <color auto="1"/>
      </right>
      <top style="thin">
        <color auto="1"/>
      </top>
      <bottom style="thin">
        <color auto="1"/>
      </bottom>
      <diagonal/>
    </border>
    <border>
      <left style="medium">
        <color indexed="64"/>
      </left>
      <right style="medium">
        <color indexed="64"/>
      </right>
      <top style="thin">
        <color auto="1"/>
      </top>
      <bottom style="medium">
        <color indexed="64"/>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medium">
        <color indexed="64"/>
      </left>
      <right/>
      <top/>
      <bottom/>
      <diagonal/>
    </border>
    <border>
      <left style="medium">
        <color auto="1"/>
      </left>
      <right/>
      <top/>
      <bottom style="medium">
        <color auto="1"/>
      </bottom>
      <diagonal/>
    </border>
    <border>
      <left/>
      <right style="medium">
        <color auto="1"/>
      </right>
      <top/>
      <bottom style="medium">
        <color auto="1"/>
      </bottom>
      <diagonal/>
    </border>
    <border>
      <left/>
      <right style="thin">
        <color auto="1"/>
      </right>
      <top style="thin">
        <color auto="1"/>
      </top>
      <bottom style="medium">
        <color auto="1"/>
      </bottom>
      <diagonal/>
    </border>
    <border>
      <left style="medium">
        <color indexed="64"/>
      </left>
      <right style="medium">
        <color indexed="64"/>
      </right>
      <top style="medium">
        <color indexed="64"/>
      </top>
      <bottom/>
      <diagonal/>
    </border>
  </borders>
  <cellStyleXfs count="19">
    <xf numFmtId="0" fontId="0" fillId="0" borderId="0"/>
    <xf numFmtId="169" fontId="4" fillId="0" borderId="0" applyBorder="0" applyProtection="0"/>
    <xf numFmtId="9" fontId="4" fillId="0" borderId="0" applyBorder="0" applyProtection="0"/>
    <xf numFmtId="164" fontId="4" fillId="0" borderId="0" applyBorder="0" applyProtection="0"/>
    <xf numFmtId="0" fontId="4" fillId="0" borderId="0"/>
    <xf numFmtId="0" fontId="8" fillId="0" borderId="0"/>
    <xf numFmtId="0" fontId="4" fillId="0" borderId="0"/>
    <xf numFmtId="0" fontId="94" fillId="0" borderId="0"/>
    <xf numFmtId="0" fontId="3" fillId="0" borderId="0"/>
    <xf numFmtId="0" fontId="1" fillId="0" borderId="0"/>
    <xf numFmtId="9" fontId="1" fillId="0" borderId="0" applyFont="0" applyFill="0" applyBorder="0" applyAlignment="0" applyProtection="0"/>
    <xf numFmtId="0" fontId="122" fillId="0" borderId="0"/>
    <xf numFmtId="169" fontId="123" fillId="0" borderId="0"/>
    <xf numFmtId="43" fontId="122" fillId="0" borderId="0" applyFont="0" applyFill="0" applyBorder="0" applyAlignment="0" applyProtection="0"/>
    <xf numFmtId="0" fontId="127" fillId="0" borderId="0" applyNumberFormat="0" applyFill="0" applyBorder="0" applyAlignment="0" applyProtection="0"/>
    <xf numFmtId="0" fontId="4" fillId="0" borderId="0"/>
    <xf numFmtId="0" fontId="4" fillId="0" borderId="0"/>
    <xf numFmtId="0" fontId="151" fillId="0" borderId="0"/>
    <xf numFmtId="0" fontId="4" fillId="0" borderId="0"/>
  </cellStyleXfs>
  <cellXfs count="1084">
    <xf numFmtId="0" fontId="0" fillId="0" borderId="0" xfId="0"/>
    <xf numFmtId="0" fontId="5" fillId="0" borderId="0" xfId="3" applyNumberFormat="1" applyFont="1" applyAlignment="1" applyProtection="1">
      <alignment horizontal="center"/>
      <protection locked="0"/>
    </xf>
    <xf numFmtId="0" fontId="5" fillId="0" borderId="0" xfId="3" applyNumberFormat="1" applyFont="1" applyProtection="1">
      <protection locked="0"/>
    </xf>
    <xf numFmtId="0" fontId="10" fillId="0" borderId="0" xfId="3" applyNumberFormat="1" applyFont="1" applyAlignment="1" applyProtection="1">
      <alignment horizontal="center"/>
      <protection locked="0"/>
    </xf>
    <xf numFmtId="0" fontId="0" fillId="2" borderId="1" xfId="0" applyFill="1" applyBorder="1" applyAlignment="1">
      <alignment horizontal="center"/>
    </xf>
    <xf numFmtId="0" fontId="11" fillId="2" borderId="1" xfId="0" applyFont="1" applyFill="1" applyBorder="1" applyAlignment="1">
      <alignment horizontal="center" vertical="center" wrapText="1"/>
    </xf>
    <xf numFmtId="0" fontId="13" fillId="2" borderId="1" xfId="0" applyFont="1" applyFill="1" applyBorder="1" applyAlignment="1">
      <alignment horizontal="center" vertical="center" wrapText="1"/>
    </xf>
    <xf numFmtId="0" fontId="13" fillId="2" borderId="1" xfId="0" applyFont="1" applyFill="1" applyBorder="1" applyAlignment="1">
      <alignment horizontal="center"/>
    </xf>
    <xf numFmtId="0" fontId="13" fillId="0" borderId="1" xfId="0" applyFont="1" applyBorder="1" applyAlignment="1" applyProtection="1">
      <alignment horizontal="center"/>
      <protection locked="0"/>
    </xf>
    <xf numFmtId="3" fontId="13" fillId="2" borderId="1" xfId="0" applyNumberFormat="1" applyFont="1" applyFill="1" applyBorder="1" applyAlignment="1">
      <alignment horizontal="center"/>
    </xf>
    <xf numFmtId="3" fontId="13" fillId="0" borderId="1" xfId="0" applyNumberFormat="1" applyFont="1" applyBorder="1" applyAlignment="1" applyProtection="1">
      <alignment horizontal="center"/>
      <protection locked="0"/>
    </xf>
    <xf numFmtId="9" fontId="13" fillId="2" borderId="1" xfId="0" applyNumberFormat="1" applyFont="1" applyFill="1" applyBorder="1" applyAlignment="1">
      <alignment horizontal="center"/>
    </xf>
    <xf numFmtId="9" fontId="13" fillId="2" borderId="1" xfId="2" applyFont="1" applyFill="1" applyBorder="1" applyAlignment="1" applyProtection="1">
      <alignment horizontal="center"/>
    </xf>
    <xf numFmtId="165" fontId="13" fillId="2" borderId="1" xfId="0" applyNumberFormat="1" applyFont="1" applyFill="1" applyBorder="1" applyAlignment="1">
      <alignment horizontal="center"/>
    </xf>
    <xf numFmtId="2" fontId="13" fillId="2" borderId="1" xfId="2" applyNumberFormat="1" applyFont="1" applyFill="1" applyBorder="1" applyAlignment="1" applyProtection="1">
      <alignment horizontal="center"/>
    </xf>
    <xf numFmtId="0" fontId="13" fillId="0" borderId="0" xfId="3" applyNumberFormat="1" applyFont="1" applyProtection="1">
      <protection locked="0"/>
    </xf>
    <xf numFmtId="0" fontId="15" fillId="2" borderId="1" xfId="0" applyFont="1" applyFill="1" applyBorder="1" applyAlignment="1">
      <alignment horizontal="center"/>
    </xf>
    <xf numFmtId="3" fontId="15" fillId="2" borderId="1" xfId="0" applyNumberFormat="1" applyFont="1" applyFill="1" applyBorder="1" applyAlignment="1">
      <alignment horizontal="center"/>
    </xf>
    <xf numFmtId="9" fontId="15" fillId="2" borderId="1" xfId="0" applyNumberFormat="1" applyFont="1" applyFill="1" applyBorder="1" applyAlignment="1">
      <alignment horizontal="center"/>
    </xf>
    <xf numFmtId="9" fontId="15" fillId="2" borderId="1" xfId="2" applyFont="1" applyFill="1" applyBorder="1" applyAlignment="1" applyProtection="1">
      <alignment horizontal="center"/>
    </xf>
    <xf numFmtId="165" fontId="15" fillId="2" borderId="1" xfId="0" applyNumberFormat="1" applyFont="1" applyFill="1" applyBorder="1" applyAlignment="1">
      <alignment horizontal="center"/>
    </xf>
    <xf numFmtId="2" fontId="15" fillId="2" borderId="1" xfId="2" applyNumberFormat="1" applyFont="1" applyFill="1" applyBorder="1" applyAlignment="1" applyProtection="1">
      <alignment horizontal="center"/>
    </xf>
    <xf numFmtId="0" fontId="15" fillId="0" borderId="0" xfId="3" applyNumberFormat="1" applyFont="1" applyProtection="1">
      <protection locked="0"/>
    </xf>
    <xf numFmtId="0" fontId="0" fillId="0" borderId="0" xfId="0" applyAlignment="1" applyProtection="1">
      <alignment horizontal="center"/>
      <protection locked="0"/>
    </xf>
    <xf numFmtId="0" fontId="0" fillId="0" borderId="0" xfId="0" applyProtection="1">
      <protection locked="0"/>
    </xf>
    <xf numFmtId="0" fontId="9" fillId="0" borderId="0" xfId="0" applyFont="1" applyAlignment="1" applyProtection="1">
      <alignment horizontal="left"/>
      <protection locked="0"/>
    </xf>
    <xf numFmtId="0" fontId="16" fillId="0" borderId="0" xfId="0" applyFont="1" applyProtection="1">
      <protection locked="0"/>
    </xf>
    <xf numFmtId="2" fontId="17" fillId="0" borderId="1" xfId="0" applyNumberFormat="1" applyFont="1" applyBorder="1" applyAlignment="1" applyProtection="1">
      <alignment horizontal="center"/>
      <protection locked="0"/>
    </xf>
    <xf numFmtId="2" fontId="17" fillId="2" borderId="1" xfId="0" applyNumberFormat="1" applyFont="1" applyFill="1" applyBorder="1" applyAlignment="1">
      <alignment horizontal="center"/>
    </xf>
    <xf numFmtId="3" fontId="17" fillId="0" borderId="1" xfId="0" applyNumberFormat="1" applyFont="1" applyBorder="1" applyAlignment="1" applyProtection="1">
      <alignment horizontal="center"/>
      <protection locked="0"/>
    </xf>
    <xf numFmtId="166" fontId="13" fillId="2" borderId="1" xfId="0" applyNumberFormat="1" applyFont="1" applyFill="1" applyBorder="1" applyAlignment="1">
      <alignment horizontal="center"/>
    </xf>
    <xf numFmtId="0" fontId="13" fillId="0" borderId="0" xfId="0" applyFont="1" applyProtection="1">
      <protection locked="0"/>
    </xf>
    <xf numFmtId="2" fontId="15" fillId="2" borderId="1" xfId="0" applyNumberFormat="1" applyFont="1" applyFill="1" applyBorder="1" applyAlignment="1">
      <alignment horizontal="center"/>
    </xf>
    <xf numFmtId="166" fontId="15" fillId="2" borderId="1" xfId="0" applyNumberFormat="1" applyFont="1" applyFill="1" applyBorder="1" applyAlignment="1">
      <alignment horizontal="center"/>
    </xf>
    <xf numFmtId="0" fontId="15" fillId="0" borderId="0" xfId="0" applyFont="1" applyProtection="1">
      <protection locked="0"/>
    </xf>
    <xf numFmtId="0" fontId="9" fillId="0" borderId="0" xfId="0" applyFont="1" applyProtection="1">
      <protection locked="0"/>
    </xf>
    <xf numFmtId="0" fontId="0" fillId="0" borderId="0" xfId="0" applyAlignment="1" applyProtection="1">
      <alignment horizontal="left"/>
      <protection locked="0"/>
    </xf>
    <xf numFmtId="0" fontId="17" fillId="0" borderId="1" xfId="0" applyFont="1" applyBorder="1" applyAlignment="1" applyProtection="1">
      <alignment horizontal="center"/>
      <protection locked="0"/>
    </xf>
    <xf numFmtId="0" fontId="17" fillId="2" borderId="1" xfId="0" applyFont="1" applyFill="1" applyBorder="1" applyAlignment="1">
      <alignment horizontal="center"/>
    </xf>
    <xf numFmtId="1" fontId="13" fillId="2" borderId="1" xfId="0" applyNumberFormat="1" applyFont="1" applyFill="1" applyBorder="1" applyAlignment="1">
      <alignment horizontal="center"/>
    </xf>
    <xf numFmtId="1" fontId="15" fillId="2" borderId="1" xfId="0" applyNumberFormat="1" applyFont="1" applyFill="1" applyBorder="1" applyAlignment="1">
      <alignment horizontal="center"/>
    </xf>
    <xf numFmtId="0" fontId="13" fillId="0" borderId="0" xfId="0" applyFont="1" applyAlignment="1" applyProtection="1">
      <alignment horizontal="center"/>
      <protection locked="0"/>
    </xf>
    <xf numFmtId="0" fontId="20" fillId="0" borderId="0" xfId="3" applyNumberFormat="1" applyFont="1" applyBorder="1" applyAlignment="1" applyProtection="1">
      <alignment horizontal="left"/>
      <protection locked="0"/>
    </xf>
    <xf numFmtId="0" fontId="21" fillId="0" borderId="0" xfId="0" applyFont="1" applyProtection="1">
      <protection locked="0"/>
    </xf>
    <xf numFmtId="0" fontId="13" fillId="0" borderId="0" xfId="0" applyFont="1" applyAlignment="1">
      <alignment horizontal="center"/>
    </xf>
    <xf numFmtId="0" fontId="22" fillId="0" borderId="0" xfId="0" applyFont="1"/>
    <xf numFmtId="0" fontId="13" fillId="0" borderId="0" xfId="0" applyFont="1"/>
    <xf numFmtId="0" fontId="23" fillId="2" borderId="2" xfId="0" applyFont="1" applyFill="1" applyBorder="1" applyAlignment="1">
      <alignment horizontal="left" vertical="center" wrapText="1"/>
    </xf>
    <xf numFmtId="0" fontId="13" fillId="2" borderId="3" xfId="0" applyFont="1" applyFill="1" applyBorder="1" applyAlignment="1">
      <alignment horizontal="center" vertical="center" wrapText="1"/>
    </xf>
    <xf numFmtId="0" fontId="13" fillId="2" borderId="1" xfId="0" applyFont="1" applyFill="1" applyBorder="1" applyAlignment="1">
      <alignment horizontal="left" vertical="center" wrapText="1"/>
    </xf>
    <xf numFmtId="3" fontId="13" fillId="2" borderId="1" xfId="0" applyNumberFormat="1" applyFont="1" applyFill="1" applyBorder="1" applyAlignment="1">
      <alignment horizontal="center" vertical="center" wrapText="1"/>
    </xf>
    <xf numFmtId="0" fontId="24" fillId="0" borderId="0" xfId="0" applyFont="1" applyProtection="1">
      <protection locked="0"/>
    </xf>
    <xf numFmtId="0" fontId="25" fillId="2" borderId="1" xfId="0" applyFont="1" applyFill="1" applyBorder="1" applyAlignment="1">
      <alignment vertical="center" wrapText="1"/>
    </xf>
    <xf numFmtId="9" fontId="13" fillId="2" borderId="1" xfId="0" applyNumberFormat="1" applyFont="1" applyFill="1" applyBorder="1" applyAlignment="1">
      <alignment horizontal="center" vertical="center" wrapText="1"/>
    </xf>
    <xf numFmtId="0" fontId="25" fillId="0" borderId="0" xfId="0" applyFont="1" applyProtection="1">
      <protection locked="0"/>
    </xf>
    <xf numFmtId="1" fontId="13" fillId="0" borderId="0" xfId="0" applyNumberFormat="1" applyFont="1" applyProtection="1">
      <protection locked="0"/>
    </xf>
    <xf numFmtId="0" fontId="26" fillId="0" borderId="0" xfId="0" applyFont="1" applyProtection="1">
      <protection locked="0"/>
    </xf>
    <xf numFmtId="10" fontId="13" fillId="3" borderId="0" xfId="0" applyNumberFormat="1" applyFont="1" applyFill="1" applyAlignment="1" applyProtection="1">
      <alignment horizontal="center"/>
      <protection locked="0"/>
    </xf>
    <xf numFmtId="10" fontId="13" fillId="0" borderId="0" xfId="0" applyNumberFormat="1" applyFont="1" applyAlignment="1" applyProtection="1">
      <alignment horizontal="center"/>
      <protection locked="0"/>
    </xf>
    <xf numFmtId="0" fontId="27" fillId="0" borderId="0" xfId="0" applyFont="1" applyAlignment="1" applyProtection="1">
      <alignment horizontal="center"/>
      <protection locked="0"/>
    </xf>
    <xf numFmtId="0" fontId="13" fillId="2" borderId="0" xfId="0" applyFont="1" applyFill="1" applyProtection="1">
      <protection locked="0"/>
    </xf>
    <xf numFmtId="0" fontId="29" fillId="3" borderId="0" xfId="0" applyFont="1" applyFill="1" applyAlignment="1" applyProtection="1">
      <alignment wrapText="1"/>
      <protection locked="0"/>
    </xf>
    <xf numFmtId="0" fontId="32" fillId="0" borderId="0" xfId="0" applyFont="1" applyAlignment="1" applyProtection="1">
      <alignment wrapText="1"/>
      <protection locked="0"/>
    </xf>
    <xf numFmtId="0" fontId="12" fillId="0" borderId="0" xfId="0" applyFont="1"/>
    <xf numFmtId="0" fontId="33" fillId="0" borderId="0" xfId="0" applyFont="1"/>
    <xf numFmtId="0" fontId="12" fillId="0" borderId="0" xfId="0" applyFont="1" applyProtection="1">
      <protection locked="0"/>
    </xf>
    <xf numFmtId="0" fontId="12" fillId="0" borderId="0" xfId="0" applyFont="1" applyAlignment="1" applyProtection="1">
      <alignment horizontal="left"/>
      <protection locked="0"/>
    </xf>
    <xf numFmtId="0" fontId="33" fillId="0" borderId="0" xfId="0" applyFont="1" applyProtection="1">
      <protection locked="0"/>
    </xf>
    <xf numFmtId="0" fontId="34" fillId="0" borderId="0" xfId="0" applyFont="1" applyProtection="1">
      <protection locked="0"/>
    </xf>
    <xf numFmtId="3" fontId="12" fillId="2" borderId="1" xfId="0" applyNumberFormat="1" applyFont="1" applyFill="1" applyBorder="1" applyAlignment="1">
      <alignment horizontal="center"/>
    </xf>
    <xf numFmtId="0" fontId="12" fillId="0" borderId="0" xfId="0" applyFont="1" applyAlignment="1">
      <alignment horizontal="center"/>
    </xf>
    <xf numFmtId="2" fontId="12" fillId="2" borderId="1" xfId="0" applyNumberFormat="1" applyFont="1" applyFill="1" applyBorder="1" applyAlignment="1">
      <alignment horizontal="center"/>
    </xf>
    <xf numFmtId="0" fontId="34" fillId="0" borderId="0" xfId="0" applyFont="1"/>
    <xf numFmtId="0" fontId="12" fillId="0" borderId="0" xfId="0" applyFont="1" applyAlignment="1">
      <alignment wrapText="1"/>
    </xf>
    <xf numFmtId="0" fontId="27" fillId="0" borderId="0" xfId="0" applyFont="1" applyAlignment="1">
      <alignment horizontal="center"/>
    </xf>
    <xf numFmtId="0" fontId="13" fillId="0" borderId="0" xfId="3" applyNumberFormat="1" applyFont="1" applyBorder="1" applyProtection="1">
      <protection locked="0"/>
    </xf>
    <xf numFmtId="0" fontId="15" fillId="0" borderId="0" xfId="0" applyFont="1" applyAlignment="1" applyProtection="1">
      <alignment horizontal="right"/>
      <protection locked="0"/>
    </xf>
    <xf numFmtId="0" fontId="33" fillId="0" borderId="0" xfId="3" applyNumberFormat="1" applyFont="1" applyBorder="1" applyProtection="1">
      <protection locked="0"/>
    </xf>
    <xf numFmtId="0" fontId="13" fillId="0" borderId="0" xfId="0" applyFont="1" applyAlignment="1" applyProtection="1">
      <alignment horizontal="right"/>
      <protection locked="0"/>
    </xf>
    <xf numFmtId="0" fontId="13" fillId="0" borderId="0" xfId="3" applyNumberFormat="1" applyFont="1" applyBorder="1" applyProtection="1"/>
    <xf numFmtId="0" fontId="15" fillId="0" borderId="0" xfId="3" applyNumberFormat="1" applyFont="1" applyBorder="1" applyProtection="1"/>
    <xf numFmtId="0" fontId="13" fillId="0" borderId="0" xfId="0" applyFont="1" applyAlignment="1">
      <alignment horizontal="right"/>
    </xf>
    <xf numFmtId="0" fontId="13" fillId="2" borderId="4" xfId="3" applyNumberFormat="1" applyFont="1" applyFill="1" applyBorder="1" applyProtection="1"/>
    <xf numFmtId="0" fontId="22" fillId="2" borderId="5" xfId="0" applyFont="1" applyFill="1" applyBorder="1" applyAlignment="1">
      <alignment vertical="center"/>
    </xf>
    <xf numFmtId="0" fontId="13" fillId="2" borderId="2" xfId="0" applyFont="1" applyFill="1" applyBorder="1" applyAlignment="1">
      <alignment horizontal="center" vertical="center" wrapText="1"/>
    </xf>
    <xf numFmtId="0" fontId="13" fillId="2" borderId="0" xfId="3" applyNumberFormat="1" applyFont="1" applyFill="1" applyBorder="1" applyProtection="1"/>
    <xf numFmtId="0" fontId="13" fillId="2" borderId="1" xfId="3" applyNumberFormat="1" applyFont="1" applyFill="1" applyBorder="1" applyAlignment="1" applyProtection="1">
      <alignment horizontal="left"/>
    </xf>
    <xf numFmtId="0" fontId="31" fillId="2" borderId="1" xfId="0" applyFont="1" applyFill="1" applyBorder="1" applyAlignment="1">
      <alignment horizontal="left" wrapText="1"/>
    </xf>
    <xf numFmtId="3" fontId="38" fillId="2" borderId="1" xfId="0" applyNumberFormat="1" applyFont="1" applyFill="1" applyBorder="1" applyAlignment="1">
      <alignment horizontal="center"/>
    </xf>
    <xf numFmtId="4" fontId="38" fillId="2" borderId="1" xfId="0" applyNumberFormat="1" applyFont="1" applyFill="1" applyBorder="1" applyAlignment="1">
      <alignment horizontal="center"/>
    </xf>
    <xf numFmtId="0" fontId="38" fillId="2" borderId="1" xfId="0" applyFont="1" applyFill="1" applyBorder="1"/>
    <xf numFmtId="0" fontId="13" fillId="2" borderId="1" xfId="0" applyFont="1" applyFill="1" applyBorder="1"/>
    <xf numFmtId="0" fontId="13" fillId="0" borderId="6" xfId="3" applyNumberFormat="1" applyFont="1" applyBorder="1" applyAlignment="1" applyProtection="1">
      <alignment horizontal="left"/>
    </xf>
    <xf numFmtId="0" fontId="38" fillId="0" borderId="0" xfId="0" applyFont="1"/>
    <xf numFmtId="3" fontId="38" fillId="0" borderId="0" xfId="0" applyNumberFormat="1" applyFont="1" applyAlignment="1">
      <alignment horizontal="center"/>
    </xf>
    <xf numFmtId="3" fontId="38" fillId="0" borderId="7" xfId="0" applyNumberFormat="1" applyFont="1" applyBorder="1" applyAlignment="1">
      <alignment horizontal="center"/>
    </xf>
    <xf numFmtId="3" fontId="38" fillId="2" borderId="0" xfId="0" applyNumberFormat="1" applyFont="1" applyFill="1" applyAlignment="1">
      <alignment horizontal="center"/>
    </xf>
    <xf numFmtId="4" fontId="38" fillId="2" borderId="0" xfId="0" applyNumberFormat="1" applyFont="1" applyFill="1" applyAlignment="1">
      <alignment horizontal="center"/>
    </xf>
    <xf numFmtId="0" fontId="20" fillId="2" borderId="1" xfId="0" applyFont="1" applyFill="1" applyBorder="1" applyAlignment="1">
      <alignment horizontal="left"/>
    </xf>
    <xf numFmtId="3" fontId="20" fillId="2" borderId="1" xfId="0" applyNumberFormat="1" applyFont="1" applyFill="1" applyBorder="1" applyAlignment="1">
      <alignment horizontal="center"/>
    </xf>
    <xf numFmtId="0" fontId="31" fillId="2" borderId="1" xfId="0" applyFont="1" applyFill="1" applyBorder="1" applyAlignment="1">
      <alignment horizontal="left"/>
    </xf>
    <xf numFmtId="0" fontId="13" fillId="3" borderId="6" xfId="3" applyNumberFormat="1" applyFont="1" applyFill="1" applyBorder="1" applyAlignment="1" applyProtection="1">
      <alignment horizontal="left"/>
    </xf>
    <xf numFmtId="0" fontId="13" fillId="3" borderId="0" xfId="3" applyNumberFormat="1" applyFont="1" applyFill="1" applyBorder="1" applyProtection="1"/>
    <xf numFmtId="3" fontId="13" fillId="3" borderId="0" xfId="3" applyNumberFormat="1" applyFont="1" applyFill="1" applyBorder="1" applyProtection="1"/>
    <xf numFmtId="3" fontId="13" fillId="2" borderId="0" xfId="3" applyNumberFormat="1" applyFont="1" applyFill="1" applyBorder="1" applyProtection="1"/>
    <xf numFmtId="4" fontId="13" fillId="2" borderId="0" xfId="3" applyNumberFormat="1" applyFont="1" applyFill="1" applyBorder="1" applyProtection="1"/>
    <xf numFmtId="0" fontId="13" fillId="3" borderId="0" xfId="3" applyNumberFormat="1" applyFont="1" applyFill="1" applyBorder="1" applyProtection="1">
      <protection locked="0"/>
    </xf>
    <xf numFmtId="3" fontId="13" fillId="0" borderId="0" xfId="0" applyNumberFormat="1" applyFont="1" applyAlignment="1">
      <alignment horizontal="center"/>
    </xf>
    <xf numFmtId="3" fontId="13" fillId="2" borderId="0" xfId="0" applyNumberFormat="1" applyFont="1" applyFill="1" applyAlignment="1">
      <alignment horizontal="center"/>
    </xf>
    <xf numFmtId="4" fontId="13" fillId="2" borderId="0" xfId="0" applyNumberFormat="1" applyFont="1" applyFill="1" applyAlignment="1">
      <alignment horizontal="center"/>
    </xf>
    <xf numFmtId="49" fontId="13" fillId="2" borderId="1" xfId="3" applyNumberFormat="1" applyFont="1" applyFill="1" applyBorder="1" applyAlignment="1" applyProtection="1">
      <alignment horizontal="left"/>
    </xf>
    <xf numFmtId="0" fontId="13" fillId="2" borderId="1" xfId="0" applyFont="1" applyFill="1" applyBorder="1" applyAlignment="1">
      <alignment wrapText="1"/>
    </xf>
    <xf numFmtId="3" fontId="13" fillId="2" borderId="1" xfId="3" applyNumberFormat="1" applyFont="1" applyFill="1" applyBorder="1" applyAlignment="1" applyProtection="1">
      <alignment horizontal="center"/>
    </xf>
    <xf numFmtId="0" fontId="13" fillId="2" borderId="1" xfId="3" applyNumberFormat="1" applyFont="1" applyFill="1" applyBorder="1" applyProtection="1"/>
    <xf numFmtId="3" fontId="13" fillId="0" borderId="0" xfId="3" applyNumberFormat="1" applyFont="1" applyBorder="1" applyProtection="1"/>
    <xf numFmtId="3" fontId="13" fillId="0" borderId="7" xfId="3" applyNumberFormat="1" applyFont="1" applyBorder="1" applyProtection="1"/>
    <xf numFmtId="3" fontId="13" fillId="0" borderId="7" xfId="0" applyNumberFormat="1" applyFont="1" applyBorder="1" applyAlignment="1">
      <alignment horizontal="center"/>
    </xf>
    <xf numFmtId="0" fontId="13" fillId="0" borderId="6" xfId="3" applyNumberFormat="1" applyFont="1" applyBorder="1" applyAlignment="1" applyProtection="1">
      <alignment horizontal="left"/>
      <protection locked="0"/>
    </xf>
    <xf numFmtId="3" fontId="13" fillId="0" borderId="0" xfId="0" applyNumberFormat="1" applyFont="1" applyAlignment="1" applyProtection="1">
      <alignment horizontal="center"/>
      <protection locked="0"/>
    </xf>
    <xf numFmtId="3" fontId="13" fillId="0" borderId="7" xfId="0" applyNumberFormat="1" applyFont="1" applyBorder="1" applyAlignment="1" applyProtection="1">
      <alignment horizontal="center"/>
      <protection locked="0"/>
    </xf>
    <xf numFmtId="3" fontId="13" fillId="2" borderId="0" xfId="0" applyNumberFormat="1" applyFont="1" applyFill="1" applyAlignment="1" applyProtection="1">
      <alignment horizontal="center"/>
      <protection locked="0"/>
    </xf>
    <xf numFmtId="0" fontId="31" fillId="2" borderId="1" xfId="0" applyFont="1" applyFill="1" applyBorder="1" applyAlignment="1">
      <alignment horizontal="left" vertical="center" wrapText="1"/>
    </xf>
    <xf numFmtId="3" fontId="38" fillId="2" borderId="3" xfId="2" applyNumberFormat="1" applyFont="1" applyFill="1" applyBorder="1" applyAlignment="1" applyProtection="1">
      <alignment horizontal="center"/>
    </xf>
    <xf numFmtId="3" fontId="38" fillId="2" borderId="1" xfId="2" applyNumberFormat="1" applyFont="1" applyFill="1" applyBorder="1" applyAlignment="1" applyProtection="1">
      <alignment horizontal="center"/>
    </xf>
    <xf numFmtId="2" fontId="38" fillId="2" borderId="3" xfId="2" applyNumberFormat="1" applyFont="1" applyFill="1" applyBorder="1" applyAlignment="1" applyProtection="1">
      <alignment horizontal="center"/>
    </xf>
    <xf numFmtId="0" fontId="13" fillId="6" borderId="1" xfId="3" applyNumberFormat="1" applyFont="1" applyFill="1" applyBorder="1" applyAlignment="1" applyProtection="1">
      <alignment horizontal="left"/>
    </xf>
    <xf numFmtId="0" fontId="13" fillId="2" borderId="1" xfId="0" applyFont="1" applyFill="1" applyBorder="1" applyAlignment="1">
      <alignment horizontal="left"/>
    </xf>
    <xf numFmtId="0" fontId="13" fillId="2" borderId="1" xfId="0" applyFont="1" applyFill="1" applyBorder="1" applyAlignment="1">
      <alignment horizontal="left" wrapText="1"/>
    </xf>
    <xf numFmtId="2" fontId="13" fillId="0" borderId="0" xfId="0" applyNumberFormat="1" applyFont="1" applyAlignment="1">
      <alignment horizontal="center"/>
    </xf>
    <xf numFmtId="2" fontId="13" fillId="2" borderId="0" xfId="0" applyNumberFormat="1" applyFont="1" applyFill="1" applyAlignment="1">
      <alignment horizontal="center"/>
    </xf>
    <xf numFmtId="0" fontId="24" fillId="0" borderId="0" xfId="0" applyFont="1"/>
    <xf numFmtId="4" fontId="15" fillId="2" borderId="1" xfId="0" applyNumberFormat="1" applyFont="1" applyFill="1" applyBorder="1" applyAlignment="1">
      <alignment horizontal="center" wrapText="1"/>
    </xf>
    <xf numFmtId="0" fontId="13" fillId="2" borderId="0" xfId="3" applyNumberFormat="1" applyFont="1" applyFill="1" applyBorder="1" applyAlignment="1" applyProtection="1">
      <alignment wrapText="1"/>
    </xf>
    <xf numFmtId="0" fontId="15" fillId="0" borderId="0" xfId="0" applyFont="1" applyAlignment="1">
      <alignment horizontal="right"/>
    </xf>
    <xf numFmtId="2" fontId="15" fillId="2" borderId="2" xfId="0" applyNumberFormat="1" applyFont="1" applyFill="1" applyBorder="1" applyAlignment="1">
      <alignment horizontal="center"/>
    </xf>
    <xf numFmtId="0" fontId="13" fillId="0" borderId="0" xfId="3" applyNumberFormat="1" applyFont="1" applyBorder="1" applyAlignment="1" applyProtection="1">
      <alignment wrapText="1"/>
    </xf>
    <xf numFmtId="0" fontId="13" fillId="0" borderId="0" xfId="3" applyNumberFormat="1" applyFont="1" applyBorder="1" applyAlignment="1" applyProtection="1">
      <alignment horizontal="right"/>
    </xf>
    <xf numFmtId="0" fontId="39" fillId="0" borderId="0" xfId="3" applyNumberFormat="1" applyFont="1" applyBorder="1" applyAlignment="1" applyProtection="1">
      <alignment horizontal="center"/>
      <protection locked="0"/>
    </xf>
    <xf numFmtId="0" fontId="13" fillId="0" borderId="0" xfId="3" applyNumberFormat="1" applyFont="1" applyBorder="1" applyAlignment="1" applyProtection="1">
      <alignment wrapText="1"/>
      <protection locked="0"/>
    </xf>
    <xf numFmtId="0" fontId="24" fillId="0" borderId="0" xfId="3" applyNumberFormat="1" applyFont="1" applyBorder="1" applyProtection="1">
      <protection locked="0"/>
    </xf>
    <xf numFmtId="3" fontId="13" fillId="3" borderId="1" xfId="0" applyNumberFormat="1" applyFont="1" applyFill="1" applyBorder="1" applyAlignment="1" applyProtection="1">
      <alignment horizontal="center"/>
      <protection locked="0"/>
    </xf>
    <xf numFmtId="3" fontId="38" fillId="3" borderId="1" xfId="0" applyNumberFormat="1" applyFont="1" applyFill="1" applyBorder="1" applyAlignment="1" applyProtection="1">
      <alignment horizontal="center"/>
      <protection locked="0"/>
    </xf>
    <xf numFmtId="0" fontId="38" fillId="0" borderId="0" xfId="0" applyFont="1" applyProtection="1">
      <protection locked="0"/>
    </xf>
    <xf numFmtId="3" fontId="38" fillId="0" borderId="0" xfId="0" applyNumberFormat="1" applyFont="1" applyAlignment="1" applyProtection="1">
      <alignment horizontal="center"/>
      <protection locked="0"/>
    </xf>
    <xf numFmtId="3" fontId="38" fillId="0" borderId="7" xfId="0" applyNumberFormat="1" applyFont="1" applyBorder="1" applyAlignment="1" applyProtection="1">
      <alignment horizontal="center"/>
      <protection locked="0"/>
    </xf>
    <xf numFmtId="0" fontId="13" fillId="3" borderId="6" xfId="3" applyNumberFormat="1" applyFont="1" applyFill="1" applyBorder="1" applyAlignment="1" applyProtection="1">
      <alignment horizontal="left"/>
      <protection locked="0"/>
    </xf>
    <xf numFmtId="3" fontId="13" fillId="3" borderId="0" xfId="3" applyNumberFormat="1" applyFont="1" applyFill="1" applyBorder="1" applyProtection="1">
      <protection locked="0"/>
    </xf>
    <xf numFmtId="3" fontId="13" fillId="0" borderId="0" xfId="3" applyNumberFormat="1" applyFont="1" applyBorder="1" applyProtection="1">
      <protection locked="0"/>
    </xf>
    <xf numFmtId="3" fontId="13" fillId="0" borderId="7" xfId="3" applyNumberFormat="1" applyFont="1" applyBorder="1" applyProtection="1">
      <protection locked="0"/>
    </xf>
    <xf numFmtId="2" fontId="13" fillId="0" borderId="0" xfId="0" applyNumberFormat="1" applyFont="1" applyAlignment="1" applyProtection="1">
      <alignment horizontal="center"/>
      <protection locked="0"/>
    </xf>
    <xf numFmtId="0" fontId="13" fillId="0" borderId="0" xfId="3" applyNumberFormat="1" applyFont="1" applyBorder="1" applyAlignment="1" applyProtection="1">
      <alignment horizontal="right"/>
      <protection locked="0"/>
    </xf>
    <xf numFmtId="0" fontId="15" fillId="0" borderId="0" xfId="3" applyNumberFormat="1" applyFont="1" applyBorder="1" applyProtection="1">
      <protection locked="0"/>
    </xf>
    <xf numFmtId="0" fontId="13" fillId="2" borderId="1" xfId="3" applyNumberFormat="1" applyFont="1" applyFill="1" applyBorder="1" applyAlignment="1" applyProtection="1">
      <alignment horizontal="left"/>
      <protection locked="0"/>
    </xf>
    <xf numFmtId="0" fontId="31" fillId="2" borderId="1" xfId="0" applyFont="1" applyFill="1" applyBorder="1" applyAlignment="1" applyProtection="1">
      <alignment horizontal="left" vertical="center" wrapText="1"/>
      <protection locked="0"/>
    </xf>
    <xf numFmtId="0" fontId="13" fillId="6" borderId="1" xfId="3" applyNumberFormat="1" applyFont="1" applyFill="1" applyBorder="1" applyAlignment="1" applyProtection="1">
      <alignment horizontal="left"/>
      <protection locked="0"/>
    </xf>
    <xf numFmtId="0" fontId="20" fillId="2" borderId="1" xfId="0" applyFont="1" applyFill="1" applyBorder="1" applyAlignment="1" applyProtection="1">
      <alignment horizontal="left"/>
      <protection locked="0"/>
    </xf>
    <xf numFmtId="3" fontId="20" fillId="2" borderId="1" xfId="0" applyNumberFormat="1" applyFont="1" applyFill="1" applyBorder="1" applyAlignment="1" applyProtection="1">
      <alignment horizontal="center"/>
      <protection locked="0"/>
    </xf>
    <xf numFmtId="0" fontId="32" fillId="2" borderId="1" xfId="0" applyFont="1" applyFill="1" applyBorder="1" applyAlignment="1">
      <alignment vertical="center" wrapText="1"/>
    </xf>
    <xf numFmtId="0" fontId="23" fillId="2" borderId="1" xfId="0" applyFont="1" applyFill="1" applyBorder="1" applyAlignment="1">
      <alignment horizontal="center" vertical="center"/>
    </xf>
    <xf numFmtId="0" fontId="23" fillId="2" borderId="1" xfId="0" applyFont="1" applyFill="1" applyBorder="1" applyAlignment="1">
      <alignment vertical="center" wrapText="1"/>
    </xf>
    <xf numFmtId="3" fontId="23" fillId="2" borderId="1" xfId="0" applyNumberFormat="1" applyFont="1" applyFill="1" applyBorder="1" applyAlignment="1">
      <alignment horizontal="center" vertical="center"/>
    </xf>
    <xf numFmtId="9" fontId="23" fillId="2" borderId="1" xfId="0" applyNumberFormat="1" applyFont="1" applyFill="1" applyBorder="1" applyAlignment="1">
      <alignment horizontal="center" vertical="center"/>
    </xf>
    <xf numFmtId="3" fontId="32" fillId="0" borderId="1" xfId="0" applyNumberFormat="1" applyFont="1" applyBorder="1" applyAlignment="1" applyProtection="1">
      <alignment horizontal="center" vertical="center"/>
      <protection locked="0"/>
    </xf>
    <xf numFmtId="167" fontId="32" fillId="2" borderId="1" xfId="0" applyNumberFormat="1" applyFont="1" applyFill="1" applyBorder="1" applyAlignment="1">
      <alignment horizontal="center" vertical="center"/>
    </xf>
    <xf numFmtId="3" fontId="32" fillId="2" borderId="1" xfId="0" applyNumberFormat="1" applyFont="1" applyFill="1" applyBorder="1" applyAlignment="1">
      <alignment horizontal="center" vertical="center"/>
    </xf>
    <xf numFmtId="9" fontId="32" fillId="2" borderId="1" xfId="0" applyNumberFormat="1" applyFont="1" applyFill="1" applyBorder="1" applyAlignment="1">
      <alignment horizontal="center" vertical="center"/>
    </xf>
    <xf numFmtId="0" fontId="5" fillId="0" borderId="0" xfId="0" applyFont="1" applyProtection="1">
      <protection locked="0"/>
    </xf>
    <xf numFmtId="0" fontId="13" fillId="0" borderId="0" xfId="3" applyNumberFormat="1" applyFont="1" applyBorder="1" applyAlignment="1" applyProtection="1">
      <alignment vertical="center" wrapText="1"/>
      <protection locked="0"/>
    </xf>
    <xf numFmtId="168" fontId="13" fillId="0" borderId="0" xfId="3" applyNumberFormat="1" applyFont="1" applyBorder="1" applyAlignment="1" applyProtection="1">
      <alignment vertical="center" wrapText="1"/>
      <protection locked="0"/>
    </xf>
    <xf numFmtId="0" fontId="13" fillId="0" borderId="0" xfId="3" applyNumberFormat="1" applyFont="1" applyBorder="1" applyAlignment="1" applyProtection="1">
      <alignment vertical="center"/>
      <protection locked="0"/>
    </xf>
    <xf numFmtId="0" fontId="41" fillId="0" borderId="0" xfId="3" applyNumberFormat="1" applyFont="1" applyBorder="1" applyAlignment="1" applyProtection="1">
      <alignment vertical="center" wrapText="1"/>
      <protection locked="0"/>
    </xf>
    <xf numFmtId="0" fontId="15" fillId="2" borderId="1" xfId="0" applyFont="1" applyFill="1" applyBorder="1" applyAlignment="1">
      <alignment vertical="center" wrapText="1"/>
    </xf>
    <xf numFmtId="168" fontId="13" fillId="2" borderId="1" xfId="0" applyNumberFormat="1" applyFont="1" applyFill="1" applyBorder="1" applyAlignment="1">
      <alignment horizontal="center" vertical="center" wrapText="1"/>
    </xf>
    <xf numFmtId="168" fontId="13" fillId="2" borderId="1" xfId="0" applyNumberFormat="1" applyFont="1" applyFill="1" applyBorder="1" applyAlignment="1" applyProtection="1">
      <alignment horizontal="center" vertical="center" wrapText="1"/>
      <protection locked="0"/>
    </xf>
    <xf numFmtId="3" fontId="13" fillId="0" borderId="1" xfId="0" applyNumberFormat="1" applyFont="1" applyBorder="1" applyAlignment="1" applyProtection="1">
      <alignment horizontal="center" vertical="center" wrapText="1"/>
      <protection locked="0"/>
    </xf>
    <xf numFmtId="0" fontId="38" fillId="2" borderId="1" xfId="0" applyFont="1" applyFill="1" applyBorder="1" applyAlignment="1">
      <alignment horizontal="left" vertical="center" wrapText="1"/>
    </xf>
    <xf numFmtId="3" fontId="25" fillId="2" borderId="1" xfId="0" applyNumberFormat="1" applyFont="1" applyFill="1" applyBorder="1" applyAlignment="1">
      <alignment horizontal="center" vertical="center" wrapText="1"/>
    </xf>
    <xf numFmtId="3" fontId="25" fillId="2" borderId="1" xfId="0" applyNumberFormat="1" applyFont="1" applyFill="1" applyBorder="1" applyAlignment="1">
      <alignment horizontal="center" vertical="center"/>
    </xf>
    <xf numFmtId="1" fontId="25" fillId="2" borderId="1" xfId="0" applyNumberFormat="1" applyFont="1" applyFill="1" applyBorder="1" applyAlignment="1">
      <alignment horizontal="center" vertical="center" wrapText="1"/>
    </xf>
    <xf numFmtId="3" fontId="24" fillId="0" borderId="1" xfId="0" applyNumberFormat="1" applyFont="1" applyBorder="1" applyAlignment="1" applyProtection="1">
      <alignment horizontal="center" vertical="center"/>
      <protection locked="0"/>
    </xf>
    <xf numFmtId="0" fontId="42" fillId="0" borderId="0" xfId="0" applyFont="1" applyProtection="1">
      <protection locked="0"/>
    </xf>
    <xf numFmtId="3" fontId="13" fillId="0" borderId="1" xfId="0" applyNumberFormat="1" applyFont="1" applyBorder="1" applyAlignment="1" applyProtection="1">
      <alignment horizontal="center" vertical="center"/>
      <protection locked="0"/>
    </xf>
    <xf numFmtId="0" fontId="13" fillId="2" borderId="1" xfId="0" applyFont="1" applyFill="1" applyBorder="1" applyAlignment="1">
      <alignment vertical="center" wrapText="1"/>
    </xf>
    <xf numFmtId="1" fontId="13" fillId="2" borderId="1" xfId="0" applyNumberFormat="1" applyFont="1" applyFill="1" applyBorder="1" applyAlignment="1">
      <alignment horizontal="center" vertical="center" wrapText="1"/>
    </xf>
    <xf numFmtId="0" fontId="15" fillId="2" borderId="1" xfId="0" applyFont="1" applyFill="1" applyBorder="1" applyAlignment="1">
      <alignment horizontal="left" vertical="center" wrapText="1"/>
    </xf>
    <xf numFmtId="3" fontId="13" fillId="0" borderId="1" xfId="3" applyNumberFormat="1" applyFont="1" applyBorder="1" applyAlignment="1" applyProtection="1">
      <alignment vertical="center"/>
      <protection locked="0"/>
    </xf>
    <xf numFmtId="3" fontId="13" fillId="0" borderId="1" xfId="3" applyNumberFormat="1" applyFont="1" applyBorder="1" applyAlignment="1" applyProtection="1">
      <alignment horizontal="center" vertical="center"/>
      <protection locked="0"/>
    </xf>
    <xf numFmtId="3" fontId="13" fillId="2" borderId="1" xfId="3" applyNumberFormat="1" applyFont="1" applyFill="1" applyBorder="1" applyAlignment="1" applyProtection="1">
      <alignment horizontal="center" vertical="center"/>
    </xf>
    <xf numFmtId="167" fontId="13" fillId="0" borderId="1" xfId="2" applyNumberFormat="1" applyFont="1" applyBorder="1" applyAlignment="1" applyProtection="1">
      <alignment horizontal="center" vertical="center"/>
      <protection locked="0"/>
    </xf>
    <xf numFmtId="2" fontId="15" fillId="0" borderId="1" xfId="0" applyNumberFormat="1" applyFont="1" applyBorder="1" applyAlignment="1" applyProtection="1">
      <alignment vertical="center"/>
      <protection locked="0"/>
    </xf>
    <xf numFmtId="4" fontId="13" fillId="0" borderId="1" xfId="0" applyNumberFormat="1" applyFont="1" applyBorder="1" applyAlignment="1" applyProtection="1">
      <alignment vertical="center"/>
      <protection locked="0"/>
    </xf>
    <xf numFmtId="4" fontId="15" fillId="2" borderId="1" xfId="0" applyNumberFormat="1" applyFont="1" applyFill="1" applyBorder="1" applyAlignment="1">
      <alignment horizontal="center" vertical="center" wrapText="1"/>
    </xf>
    <xf numFmtId="0" fontId="15" fillId="0" borderId="1" xfId="3" applyNumberFormat="1" applyFont="1" applyBorder="1" applyAlignment="1" applyProtection="1">
      <alignment vertical="center"/>
      <protection locked="0"/>
    </xf>
    <xf numFmtId="0" fontId="13" fillId="0" borderId="0" xfId="3" applyNumberFormat="1" applyFont="1" applyBorder="1" applyAlignment="1" applyProtection="1">
      <alignment vertical="center" wrapText="1"/>
    </xf>
    <xf numFmtId="3" fontId="15" fillId="0" borderId="0" xfId="0" applyNumberFormat="1" applyFont="1" applyAlignment="1">
      <alignment horizontal="center" vertical="center" wrapText="1"/>
    </xf>
    <xf numFmtId="168" fontId="15" fillId="0" borderId="0" xfId="0" applyNumberFormat="1" applyFont="1" applyAlignment="1">
      <alignment horizontal="center" vertical="center" wrapText="1"/>
    </xf>
    <xf numFmtId="3" fontId="15" fillId="0" borderId="0" xfId="0" applyNumberFormat="1" applyFont="1" applyAlignment="1" applyProtection="1">
      <alignment horizontal="center" vertical="center"/>
      <protection locked="0"/>
    </xf>
    <xf numFmtId="3" fontId="13" fillId="0" borderId="0" xfId="0" applyNumberFormat="1" applyFont="1"/>
    <xf numFmtId="0" fontId="5" fillId="0" borderId="0" xfId="0" applyFont="1"/>
    <xf numFmtId="3" fontId="13" fillId="0" borderId="0" xfId="3" applyNumberFormat="1" applyFont="1" applyBorder="1" applyAlignment="1" applyProtection="1">
      <alignment vertical="center" wrapText="1"/>
    </xf>
    <xf numFmtId="168" fontId="13" fillId="0" borderId="0" xfId="0" applyNumberFormat="1" applyFont="1" applyAlignment="1">
      <alignment horizontal="center" vertical="center" wrapText="1"/>
    </xf>
    <xf numFmtId="3" fontId="13" fillId="0" borderId="0" xfId="0" applyNumberFormat="1" applyFont="1" applyAlignment="1" applyProtection="1">
      <alignment horizontal="center" vertical="center"/>
      <protection locked="0"/>
    </xf>
    <xf numFmtId="2" fontId="13" fillId="0" borderId="0" xfId="3" applyNumberFormat="1" applyFont="1" applyBorder="1" applyAlignment="1" applyProtection="1">
      <alignment vertical="center" wrapText="1"/>
      <protection locked="0"/>
    </xf>
    <xf numFmtId="166" fontId="13" fillId="0" borderId="0" xfId="3" applyNumberFormat="1" applyFont="1" applyBorder="1" applyAlignment="1" applyProtection="1">
      <alignment vertical="center"/>
      <protection locked="0"/>
    </xf>
    <xf numFmtId="2" fontId="13" fillId="2" borderId="1" xfId="0" applyNumberFormat="1" applyFont="1" applyFill="1" applyBorder="1" applyAlignment="1">
      <alignment horizontal="center" vertical="center" wrapText="1"/>
    </xf>
    <xf numFmtId="166" fontId="13" fillId="2" borderId="1" xfId="0" applyNumberFormat="1" applyFont="1" applyFill="1" applyBorder="1" applyAlignment="1">
      <alignment horizontal="center" vertical="center" wrapText="1"/>
    </xf>
    <xf numFmtId="166" fontId="38" fillId="2" borderId="8" xfId="0" applyNumberFormat="1" applyFont="1" applyFill="1" applyBorder="1" applyAlignment="1">
      <alignment horizontal="center" vertical="center" wrapText="1"/>
    </xf>
    <xf numFmtId="166" fontId="25" fillId="2" borderId="8" xfId="0" applyNumberFormat="1" applyFont="1" applyFill="1" applyBorder="1" applyAlignment="1">
      <alignment horizontal="center" vertical="center" wrapText="1"/>
    </xf>
    <xf numFmtId="166" fontId="13" fillId="2" borderId="8" xfId="0" applyNumberFormat="1" applyFont="1" applyFill="1" applyBorder="1" applyAlignment="1">
      <alignment horizontal="center" vertical="center" wrapText="1"/>
    </xf>
    <xf numFmtId="2" fontId="13" fillId="2" borderId="8" xfId="0" applyNumberFormat="1" applyFont="1" applyFill="1" applyBorder="1" applyAlignment="1">
      <alignment horizontal="center" vertical="center" wrapText="1"/>
    </xf>
    <xf numFmtId="0" fontId="13" fillId="3" borderId="0" xfId="0" applyFont="1" applyFill="1" applyAlignment="1">
      <alignment horizontal="left" vertical="center" wrapText="1"/>
    </xf>
    <xf numFmtId="3" fontId="13" fillId="3" borderId="0" xfId="0" applyNumberFormat="1" applyFont="1" applyFill="1" applyAlignment="1">
      <alignment horizontal="center" vertical="center" wrapText="1"/>
    </xf>
    <xf numFmtId="0" fontId="16" fillId="3" borderId="0" xfId="0" applyFont="1" applyFill="1" applyProtection="1">
      <protection locked="0"/>
    </xf>
    <xf numFmtId="0" fontId="5" fillId="3" borderId="0" xfId="0" applyFont="1" applyFill="1" applyProtection="1">
      <protection locked="0"/>
    </xf>
    <xf numFmtId="2" fontId="38" fillId="0" borderId="0" xfId="0" applyNumberFormat="1" applyFont="1" applyAlignment="1">
      <alignment horizontal="center" vertical="center" wrapText="1"/>
    </xf>
    <xf numFmtId="2" fontId="13" fillId="0" borderId="0" xfId="0" applyNumberFormat="1" applyFont="1" applyAlignment="1">
      <alignment horizontal="center" vertical="center" wrapText="1"/>
    </xf>
    <xf numFmtId="0" fontId="8" fillId="0" borderId="0" xfId="0" applyFont="1" applyAlignment="1" applyProtection="1">
      <alignment horizontal="center"/>
      <protection locked="0"/>
    </xf>
    <xf numFmtId="0" fontId="8" fillId="0" borderId="0" xfId="0" applyFont="1" applyProtection="1">
      <protection locked="0"/>
    </xf>
    <xf numFmtId="0" fontId="44" fillId="0" borderId="0" xfId="0" applyFont="1" applyAlignment="1" applyProtection="1">
      <alignment horizontal="left"/>
      <protection locked="0"/>
    </xf>
    <xf numFmtId="0" fontId="8" fillId="0" borderId="0" xfId="0" applyFont="1" applyAlignment="1" applyProtection="1">
      <alignment horizontal="left"/>
      <protection locked="0"/>
    </xf>
    <xf numFmtId="0" fontId="45" fillId="0" borderId="0" xfId="0" applyFont="1" applyAlignment="1" applyProtection="1">
      <alignment wrapText="1"/>
      <protection locked="0"/>
    </xf>
    <xf numFmtId="0" fontId="23" fillId="2" borderId="1" xfId="0" applyFont="1" applyFill="1" applyBorder="1" applyAlignment="1">
      <alignment horizontal="center" vertical="center" wrapText="1"/>
    </xf>
    <xf numFmtId="0" fontId="32" fillId="2" borderId="12" xfId="0" applyFont="1" applyFill="1" applyBorder="1" applyAlignment="1">
      <alignment horizontal="center" vertical="center" wrapText="1"/>
    </xf>
    <xf numFmtId="0" fontId="32" fillId="2" borderId="1" xfId="0" applyFont="1" applyFill="1" applyBorder="1" applyAlignment="1">
      <alignment horizontal="center" vertical="center" wrapText="1"/>
    </xf>
    <xf numFmtId="0" fontId="32" fillId="2" borderId="1" xfId="0" applyFont="1" applyFill="1" applyBorder="1" applyAlignment="1">
      <alignment horizontal="center"/>
    </xf>
    <xf numFmtId="0" fontId="32" fillId="2" borderId="3" xfId="0" applyFont="1" applyFill="1" applyBorder="1"/>
    <xf numFmtId="3" fontId="23" fillId="2" borderId="12" xfId="0" applyNumberFormat="1" applyFont="1" applyFill="1" applyBorder="1" applyAlignment="1">
      <alignment horizontal="center"/>
    </xf>
    <xf numFmtId="3" fontId="23" fillId="2" borderId="1" xfId="0" applyNumberFormat="1" applyFont="1" applyFill="1" applyBorder="1" applyAlignment="1">
      <alignment horizontal="center"/>
    </xf>
    <xf numFmtId="3" fontId="23" fillId="2" borderId="13" xfId="0" applyNumberFormat="1" applyFont="1" applyFill="1" applyBorder="1" applyAlignment="1">
      <alignment horizontal="center"/>
    </xf>
    <xf numFmtId="0" fontId="32" fillId="2" borderId="3" xfId="0" applyFont="1" applyFill="1" applyBorder="1" applyAlignment="1">
      <alignment vertical="center" wrapText="1"/>
    </xf>
    <xf numFmtId="3" fontId="32" fillId="0" borderId="12" xfId="0" applyNumberFormat="1" applyFont="1" applyBorder="1" applyAlignment="1" applyProtection="1">
      <alignment horizontal="center"/>
      <protection locked="0"/>
    </xf>
    <xf numFmtId="3" fontId="32" fillId="0" borderId="1" xfId="0" applyNumberFormat="1" applyFont="1" applyBorder="1" applyAlignment="1" applyProtection="1">
      <alignment horizontal="center"/>
      <protection locked="0"/>
    </xf>
    <xf numFmtId="3" fontId="32" fillId="0" borderId="13" xfId="0" applyNumberFormat="1" applyFont="1" applyBorder="1" applyAlignment="1" applyProtection="1">
      <alignment horizontal="center"/>
      <protection locked="0"/>
    </xf>
    <xf numFmtId="0" fontId="46" fillId="0" borderId="0" xfId="0" applyFont="1" applyProtection="1">
      <protection locked="0"/>
    </xf>
    <xf numFmtId="0" fontId="32" fillId="2" borderId="8" xfId="0" applyFont="1" applyFill="1" applyBorder="1"/>
    <xf numFmtId="0" fontId="23" fillId="2" borderId="9" xfId="0" applyFont="1" applyFill="1" applyBorder="1" applyAlignment="1">
      <alignment horizontal="right"/>
    </xf>
    <xf numFmtId="3" fontId="23" fillId="2" borderId="14" xfId="0" applyNumberFormat="1" applyFont="1" applyFill="1" applyBorder="1" applyAlignment="1">
      <alignment horizontal="center"/>
    </xf>
    <xf numFmtId="3" fontId="23" fillId="2" borderId="15" xfId="0" applyNumberFormat="1" applyFont="1" applyFill="1" applyBorder="1" applyAlignment="1">
      <alignment horizontal="center"/>
    </xf>
    <xf numFmtId="3" fontId="23" fillId="2" borderId="16" xfId="0" applyNumberFormat="1" applyFont="1" applyFill="1" applyBorder="1" applyAlignment="1">
      <alignment horizontal="center"/>
    </xf>
    <xf numFmtId="0" fontId="13" fillId="2" borderId="0" xfId="0" applyFont="1" applyFill="1"/>
    <xf numFmtId="0" fontId="48" fillId="0" borderId="0" xfId="3" applyNumberFormat="1" applyFont="1"/>
    <xf numFmtId="2" fontId="32" fillId="2" borderId="2" xfId="0" applyNumberFormat="1" applyFont="1" applyFill="1" applyBorder="1" applyAlignment="1">
      <alignment horizontal="center" vertical="center" wrapText="1"/>
    </xf>
    <xf numFmtId="0" fontId="32" fillId="2" borderId="2" xfId="0" applyFont="1" applyFill="1" applyBorder="1" applyAlignment="1">
      <alignment horizontal="center" vertical="center" wrapText="1"/>
    </xf>
    <xf numFmtId="2" fontId="23" fillId="0" borderId="1" xfId="0" applyNumberFormat="1" applyFont="1" applyBorder="1" applyAlignment="1">
      <alignment horizontal="left" vertical="center"/>
    </xf>
    <xf numFmtId="0" fontId="32" fillId="0" borderId="1" xfId="0" applyFont="1" applyBorder="1" applyAlignment="1">
      <alignment horizontal="center" vertical="center" wrapText="1"/>
    </xf>
    <xf numFmtId="0" fontId="31" fillId="3" borderId="1" xfId="0" applyFont="1" applyFill="1" applyBorder="1" applyAlignment="1">
      <alignment horizontal="center" vertical="center" wrapText="1"/>
    </xf>
    <xf numFmtId="2" fontId="32" fillId="0" borderId="1" xfId="0" applyNumberFormat="1" applyFont="1" applyBorder="1"/>
    <xf numFmtId="0" fontId="32" fillId="0" borderId="1" xfId="0" applyFont="1" applyBorder="1"/>
    <xf numFmtId="0" fontId="32" fillId="0" borderId="1" xfId="3" applyNumberFormat="1" applyFont="1" applyBorder="1" applyAlignment="1">
      <alignment horizontal="center" vertical="center" wrapText="1"/>
    </xf>
    <xf numFmtId="170" fontId="32" fillId="0" borderId="1" xfId="1" applyNumberFormat="1" applyFont="1" applyBorder="1" applyProtection="1"/>
    <xf numFmtId="2" fontId="32" fillId="0" borderId="1" xfId="3" applyNumberFormat="1" applyFont="1" applyBorder="1" applyAlignment="1">
      <alignment horizontal="left" vertical="center" wrapText="1"/>
    </xf>
    <xf numFmtId="170" fontId="32" fillId="0" borderId="1" xfId="0" applyNumberFormat="1" applyFont="1" applyBorder="1"/>
    <xf numFmtId="2" fontId="23" fillId="0" borderId="1" xfId="0" applyNumberFormat="1" applyFont="1" applyBorder="1" applyAlignment="1">
      <alignment horizontal="left" vertical="center" wrapText="1"/>
    </xf>
    <xf numFmtId="0" fontId="49" fillId="0" borderId="0" xfId="0" applyFont="1" applyProtection="1">
      <protection locked="0"/>
    </xf>
    <xf numFmtId="0" fontId="49" fillId="0" borderId="0" xfId="0" applyFont="1" applyAlignment="1" applyProtection="1">
      <alignment horizontal="center"/>
      <protection locked="0"/>
    </xf>
    <xf numFmtId="0" fontId="32" fillId="0" borderId="0" xfId="0" applyFont="1" applyProtection="1">
      <protection locked="0"/>
    </xf>
    <xf numFmtId="3" fontId="32" fillId="2" borderId="13" xfId="0" applyNumberFormat="1" applyFont="1" applyFill="1" applyBorder="1" applyAlignment="1">
      <alignment horizontal="center" vertical="center" wrapText="1"/>
    </xf>
    <xf numFmtId="9" fontId="32" fillId="0" borderId="12" xfId="0" applyNumberFormat="1" applyFont="1" applyBorder="1" applyAlignment="1" applyProtection="1">
      <alignment horizontal="center" vertical="center" wrapText="1"/>
      <protection locked="0"/>
    </xf>
    <xf numFmtId="0" fontId="32" fillId="0" borderId="3" xfId="0" applyFont="1" applyBorder="1" applyProtection="1">
      <protection locked="0"/>
    </xf>
    <xf numFmtId="3" fontId="32" fillId="2" borderId="13" xfId="0" applyNumberFormat="1" applyFont="1" applyFill="1" applyBorder="1" applyAlignment="1">
      <alignment horizontal="center" vertical="center"/>
    </xf>
    <xf numFmtId="0" fontId="52" fillId="0" borderId="0" xfId="0" applyFont="1" applyAlignment="1" applyProtection="1">
      <alignment horizontal="center"/>
      <protection locked="0"/>
    </xf>
    <xf numFmtId="0" fontId="53" fillId="0" borderId="0" xfId="0" applyFont="1" applyProtection="1">
      <protection locked="0"/>
    </xf>
    <xf numFmtId="3" fontId="54" fillId="0" borderId="0" xfId="0" applyNumberFormat="1" applyFont="1" applyAlignment="1" applyProtection="1">
      <alignment horizontal="center"/>
      <protection locked="0"/>
    </xf>
    <xf numFmtId="0" fontId="54" fillId="0" borderId="0" xfId="0" applyFont="1" applyAlignment="1" applyProtection="1">
      <alignment horizontal="center"/>
      <protection locked="0"/>
    </xf>
    <xf numFmtId="3" fontId="55" fillId="0" borderId="0" xfId="0" applyNumberFormat="1" applyFont="1" applyProtection="1">
      <protection locked="0"/>
    </xf>
    <xf numFmtId="0" fontId="56" fillId="0" borderId="0" xfId="0" applyFont="1" applyProtection="1">
      <protection locked="0"/>
    </xf>
    <xf numFmtId="0" fontId="57" fillId="0" borderId="0" xfId="0" applyFont="1" applyProtection="1">
      <protection locked="0"/>
    </xf>
    <xf numFmtId="0" fontId="8" fillId="0" borderId="0" xfId="0" applyFont="1" applyAlignment="1" applyProtection="1">
      <alignment horizontal="right"/>
      <protection locked="0"/>
    </xf>
    <xf numFmtId="0" fontId="8" fillId="2" borderId="0" xfId="0" applyFont="1" applyFill="1" applyAlignment="1" applyProtection="1">
      <alignment horizontal="center"/>
      <protection locked="0"/>
    </xf>
    <xf numFmtId="0" fontId="44" fillId="0" borderId="0" xfId="0" applyFont="1" applyProtection="1">
      <protection locked="0"/>
    </xf>
    <xf numFmtId="0" fontId="58" fillId="0" borderId="0" xfId="0" applyFont="1" applyProtection="1">
      <protection locked="0"/>
    </xf>
    <xf numFmtId="0" fontId="59" fillId="0" borderId="0" xfId="0" applyFont="1" applyAlignment="1" applyProtection="1">
      <alignment horizontal="right"/>
      <protection locked="0"/>
    </xf>
    <xf numFmtId="0" fontId="23" fillId="2" borderId="12" xfId="0" applyFont="1" applyFill="1" applyBorder="1" applyAlignment="1">
      <alignment horizontal="center" vertical="center" wrapText="1"/>
    </xf>
    <xf numFmtId="0" fontId="23" fillId="2" borderId="0" xfId="0" applyFont="1" applyFill="1" applyAlignment="1">
      <alignment horizontal="center" vertical="center"/>
    </xf>
    <xf numFmtId="0" fontId="23" fillId="2" borderId="13" xfId="0" applyFont="1" applyFill="1" applyBorder="1" applyAlignment="1">
      <alignment horizontal="center" vertical="center"/>
    </xf>
    <xf numFmtId="0" fontId="60" fillId="0" borderId="3" xfId="0" applyFont="1" applyBorder="1" applyAlignment="1" applyProtection="1">
      <alignment vertical="center" wrapText="1"/>
      <protection locked="0"/>
    </xf>
    <xf numFmtId="3" fontId="32" fillId="0" borderId="40" xfId="0" applyNumberFormat="1" applyFont="1" applyBorder="1" applyAlignment="1" applyProtection="1">
      <alignment horizontal="center" vertical="center" wrapText="1"/>
      <protection locked="0"/>
    </xf>
    <xf numFmtId="9" fontId="32" fillId="2" borderId="12" xfId="0" applyNumberFormat="1" applyFont="1" applyFill="1" applyBorder="1" applyAlignment="1">
      <alignment horizontal="center" vertical="center" wrapText="1"/>
    </xf>
    <xf numFmtId="9" fontId="32" fillId="0" borderId="1" xfId="0" applyNumberFormat="1" applyFont="1" applyBorder="1" applyAlignment="1" applyProtection="1">
      <alignment horizontal="center" vertical="center"/>
      <protection locked="0"/>
    </xf>
    <xf numFmtId="0" fontId="23" fillId="0" borderId="3" xfId="0" applyFont="1" applyBorder="1" applyAlignment="1" applyProtection="1">
      <alignment vertical="center" wrapText="1"/>
      <protection locked="0"/>
    </xf>
    <xf numFmtId="0" fontId="23" fillId="0" borderId="3" xfId="0" applyFont="1" applyBorder="1" applyProtection="1">
      <protection locked="0"/>
    </xf>
    <xf numFmtId="0" fontId="23" fillId="0" borderId="4" xfId="0" applyFont="1" applyBorder="1" applyProtection="1">
      <protection locked="0"/>
    </xf>
    <xf numFmtId="0" fontId="32" fillId="0" borderId="4" xfId="0" applyFont="1" applyBorder="1" applyProtection="1">
      <protection locked="0"/>
    </xf>
    <xf numFmtId="0" fontId="32" fillId="0" borderId="41" xfId="0" applyFont="1" applyBorder="1" applyProtection="1">
      <protection locked="0"/>
    </xf>
    <xf numFmtId="3" fontId="32" fillId="0" borderId="42" xfId="0" applyNumberFormat="1" applyFont="1" applyBorder="1" applyAlignment="1" applyProtection="1">
      <alignment horizontal="center"/>
      <protection locked="0"/>
    </xf>
    <xf numFmtId="9" fontId="32" fillId="2" borderId="43" xfId="0" applyNumberFormat="1" applyFont="1" applyFill="1" applyBorder="1" applyAlignment="1">
      <alignment horizontal="center"/>
    </xf>
    <xf numFmtId="3" fontId="32" fillId="2" borderId="44" xfId="0" applyNumberFormat="1" applyFont="1" applyFill="1" applyBorder="1" applyAlignment="1">
      <alignment horizontal="center"/>
    </xf>
    <xf numFmtId="9" fontId="32" fillId="0" borderId="43" xfId="0" applyNumberFormat="1" applyFont="1" applyBorder="1" applyAlignment="1" applyProtection="1">
      <alignment horizontal="center" vertical="center"/>
      <protection locked="0"/>
    </xf>
    <xf numFmtId="3" fontId="32" fillId="2" borderId="45" xfId="0" applyNumberFormat="1" applyFont="1" applyFill="1" applyBorder="1" applyAlignment="1">
      <alignment horizontal="center" vertical="center"/>
    </xf>
    <xf numFmtId="9" fontId="32" fillId="0" borderId="45" xfId="0" applyNumberFormat="1" applyFont="1" applyBorder="1" applyAlignment="1" applyProtection="1">
      <alignment horizontal="center" vertical="center"/>
      <protection locked="0"/>
    </xf>
    <xf numFmtId="0" fontId="32" fillId="2" borderId="45" xfId="0" applyFont="1" applyFill="1" applyBorder="1" applyAlignment="1">
      <alignment horizontal="center" vertical="center"/>
    </xf>
    <xf numFmtId="0" fontId="32" fillId="2" borderId="44" xfId="0" applyFont="1" applyFill="1" applyBorder="1" applyAlignment="1">
      <alignment horizontal="center" vertical="center"/>
    </xf>
    <xf numFmtId="0" fontId="23" fillId="2" borderId="8" xfId="0" applyFont="1" applyFill="1" applyBorder="1" applyAlignment="1">
      <alignment horizontal="right"/>
    </xf>
    <xf numFmtId="3" fontId="23" fillId="2" borderId="46" xfId="0" applyNumberFormat="1" applyFont="1" applyFill="1" applyBorder="1" applyAlignment="1">
      <alignment horizontal="center"/>
    </xf>
    <xf numFmtId="0" fontId="23" fillId="2" borderId="14" xfId="0" applyFont="1" applyFill="1" applyBorder="1" applyAlignment="1">
      <alignment horizontal="right"/>
    </xf>
    <xf numFmtId="0" fontId="8" fillId="0" borderId="0" xfId="3" applyNumberFormat="1" applyFont="1" applyBorder="1" applyProtection="1">
      <protection locked="0"/>
    </xf>
    <xf numFmtId="0" fontId="62" fillId="0" borderId="0" xfId="0" applyFont="1" applyProtection="1">
      <protection locked="0"/>
    </xf>
    <xf numFmtId="0" fontId="32" fillId="0" borderId="3" xfId="0" applyFont="1" applyBorder="1" applyAlignment="1" applyProtection="1">
      <alignment vertical="center" wrapText="1"/>
      <protection locked="0"/>
    </xf>
    <xf numFmtId="3" fontId="32" fillId="0" borderId="47" xfId="0" applyNumberFormat="1" applyFont="1" applyBorder="1" applyAlignment="1" applyProtection="1">
      <alignment horizontal="center"/>
      <protection locked="0"/>
    </xf>
    <xf numFmtId="0" fontId="61" fillId="0" borderId="3" xfId="0" applyFont="1" applyBorder="1" applyAlignment="1" applyProtection="1">
      <alignment vertical="center" wrapText="1"/>
      <protection locked="0"/>
    </xf>
    <xf numFmtId="0" fontId="23" fillId="0" borderId="3" xfId="0" applyFont="1" applyBorder="1" applyAlignment="1" applyProtection="1">
      <alignment wrapText="1"/>
      <protection locked="0"/>
    </xf>
    <xf numFmtId="0" fontId="63" fillId="0" borderId="0" xfId="0" applyFont="1" applyProtection="1">
      <protection locked="0"/>
    </xf>
    <xf numFmtId="0" fontId="13" fillId="6" borderId="0" xfId="0" applyFont="1" applyFill="1" applyProtection="1">
      <protection locked="0"/>
    </xf>
    <xf numFmtId="0" fontId="47" fillId="6" borderId="0" xfId="0" applyFont="1" applyFill="1" applyAlignment="1" applyProtection="1">
      <alignment wrapText="1"/>
      <protection locked="0"/>
    </xf>
    <xf numFmtId="0" fontId="7" fillId="0" borderId="0" xfId="3" applyNumberFormat="1" applyFont="1"/>
    <xf numFmtId="0" fontId="64" fillId="0" borderId="0" xfId="3" applyNumberFormat="1" applyFont="1" applyAlignment="1">
      <alignment horizontal="center"/>
    </xf>
    <xf numFmtId="0" fontId="65" fillId="0" borderId="0" xfId="3" applyNumberFormat="1" applyFont="1" applyAlignment="1">
      <alignment horizontal="center"/>
    </xf>
    <xf numFmtId="0" fontId="65" fillId="0" borderId="0" xfId="3" applyNumberFormat="1" applyFont="1"/>
    <xf numFmtId="0" fontId="66" fillId="0" borderId="0" xfId="3" applyNumberFormat="1" applyFont="1" applyAlignment="1">
      <alignment horizontal="right"/>
    </xf>
    <xf numFmtId="0" fontId="44" fillId="0" borderId="0" xfId="3" applyNumberFormat="1" applyFont="1" applyAlignment="1">
      <alignment horizontal="center"/>
    </xf>
    <xf numFmtId="0" fontId="7" fillId="0" borderId="0" xfId="3" applyNumberFormat="1" applyFont="1" applyAlignment="1">
      <alignment horizontal="center"/>
    </xf>
    <xf numFmtId="0" fontId="67" fillId="0" borderId="0" xfId="3" applyNumberFormat="1" applyFont="1"/>
    <xf numFmtId="0" fontId="6" fillId="2" borderId="48" xfId="3" applyNumberFormat="1" applyFont="1" applyFill="1" applyBorder="1"/>
    <xf numFmtId="0" fontId="69" fillId="2" borderId="51" xfId="3" applyNumberFormat="1" applyFont="1" applyFill="1" applyBorder="1"/>
    <xf numFmtId="17" fontId="70" fillId="2" borderId="52" xfId="3" applyNumberFormat="1" applyFont="1" applyFill="1" applyBorder="1" applyAlignment="1">
      <alignment horizontal="center"/>
    </xf>
    <xf numFmtId="0" fontId="70" fillId="2" borderId="52" xfId="3" applyNumberFormat="1" applyFont="1" applyFill="1" applyBorder="1" applyAlignment="1">
      <alignment horizontal="center"/>
    </xf>
    <xf numFmtId="17" fontId="71" fillId="2" borderId="52" xfId="3" applyNumberFormat="1" applyFont="1" applyFill="1" applyBorder="1" applyAlignment="1">
      <alignment horizontal="center"/>
    </xf>
    <xf numFmtId="0" fontId="71" fillId="2" borderId="52" xfId="3" applyNumberFormat="1" applyFont="1" applyFill="1" applyBorder="1" applyAlignment="1">
      <alignment horizontal="center"/>
    </xf>
    <xf numFmtId="17" fontId="72" fillId="2" borderId="52" xfId="3" applyNumberFormat="1" applyFont="1" applyFill="1" applyBorder="1" applyAlignment="1">
      <alignment horizontal="center"/>
    </xf>
    <xf numFmtId="0" fontId="72" fillId="2" borderId="52" xfId="3" applyNumberFormat="1" applyFont="1" applyFill="1" applyBorder="1" applyAlignment="1">
      <alignment horizontal="center"/>
    </xf>
    <xf numFmtId="0" fontId="72" fillId="2" borderId="53" xfId="3" applyNumberFormat="1" applyFont="1" applyFill="1" applyBorder="1" applyAlignment="1">
      <alignment horizontal="center"/>
    </xf>
    <xf numFmtId="0" fontId="73" fillId="0" borderId="0" xfId="3" applyNumberFormat="1" applyFont="1"/>
    <xf numFmtId="0" fontId="46" fillId="0" borderId="54" xfId="3" applyNumberFormat="1" applyFont="1" applyBorder="1"/>
    <xf numFmtId="0" fontId="6" fillId="0" borderId="54" xfId="3" applyNumberFormat="1" applyFont="1" applyBorder="1" applyAlignment="1">
      <alignment horizontal="center"/>
    </xf>
    <xf numFmtId="2" fontId="6" fillId="0" borderId="54" xfId="3" applyNumberFormat="1" applyFont="1" applyBorder="1" applyAlignment="1">
      <alignment horizontal="center"/>
    </xf>
    <xf numFmtId="0" fontId="74" fillId="2" borderId="54" xfId="3" applyNumberFormat="1" applyFont="1" applyFill="1" applyBorder="1" applyAlignment="1">
      <alignment horizontal="center"/>
    </xf>
    <xf numFmtId="3" fontId="6" fillId="2" borderId="54" xfId="3" applyNumberFormat="1" applyFont="1" applyFill="1" applyBorder="1" applyAlignment="1">
      <alignment horizontal="center"/>
    </xf>
    <xf numFmtId="0" fontId="5" fillId="0" borderId="55" xfId="3" applyNumberFormat="1" applyFont="1" applyBorder="1"/>
    <xf numFmtId="0" fontId="6" fillId="0" borderId="55" xfId="3" applyNumberFormat="1" applyFont="1" applyBorder="1" applyAlignment="1">
      <alignment horizontal="center"/>
    </xf>
    <xf numFmtId="2" fontId="6" fillId="2" borderId="55" xfId="3" applyNumberFormat="1" applyFont="1" applyFill="1" applyBorder="1" applyAlignment="1">
      <alignment horizontal="center"/>
    </xf>
    <xf numFmtId="3" fontId="6" fillId="2" borderId="55" xfId="3" applyNumberFormat="1" applyFont="1" applyFill="1" applyBorder="1" applyAlignment="1">
      <alignment horizontal="center"/>
    </xf>
    <xf numFmtId="0" fontId="6" fillId="0" borderId="56" xfId="3" applyNumberFormat="1" applyFont="1" applyBorder="1"/>
    <xf numFmtId="0" fontId="6" fillId="0" borderId="55" xfId="3" applyNumberFormat="1" applyFont="1" applyBorder="1"/>
    <xf numFmtId="0" fontId="75" fillId="0" borderId="55" xfId="3" applyNumberFormat="1" applyFont="1" applyBorder="1" applyAlignment="1">
      <alignment horizontal="center"/>
    </xf>
    <xf numFmtId="2" fontId="6" fillId="2" borderId="56" xfId="3" applyNumberFormat="1" applyFont="1" applyFill="1" applyBorder="1" applyAlignment="1">
      <alignment horizontal="center"/>
    </xf>
    <xf numFmtId="0" fontId="6" fillId="0" borderId="56" xfId="3" applyNumberFormat="1" applyFont="1" applyBorder="1" applyAlignment="1">
      <alignment horizontal="center"/>
    </xf>
    <xf numFmtId="172" fontId="75" fillId="0" borderId="56" xfId="3" applyNumberFormat="1" applyFont="1" applyBorder="1" applyAlignment="1">
      <alignment horizontal="center"/>
    </xf>
    <xf numFmtId="3" fontId="6" fillId="2" borderId="56" xfId="3" applyNumberFormat="1" applyFont="1" applyFill="1" applyBorder="1" applyAlignment="1">
      <alignment horizontal="center"/>
    </xf>
    <xf numFmtId="0" fontId="21" fillId="2" borderId="57" xfId="3" applyNumberFormat="1" applyFont="1" applyFill="1" applyBorder="1" applyAlignment="1">
      <alignment horizontal="right"/>
    </xf>
    <xf numFmtId="3" fontId="21" fillId="2" borderId="58" xfId="3" applyNumberFormat="1" applyFont="1" applyFill="1" applyBorder="1" applyAlignment="1">
      <alignment horizontal="center"/>
    </xf>
    <xf numFmtId="3" fontId="21" fillId="2" borderId="59" xfId="3" applyNumberFormat="1" applyFont="1" applyFill="1" applyBorder="1" applyAlignment="1">
      <alignment horizontal="center"/>
    </xf>
    <xf numFmtId="0" fontId="21" fillId="2" borderId="58" xfId="3" applyNumberFormat="1" applyFont="1" applyFill="1" applyBorder="1" applyAlignment="1">
      <alignment horizontal="center"/>
    </xf>
    <xf numFmtId="0" fontId="21" fillId="2" borderId="59" xfId="3" applyNumberFormat="1" applyFont="1" applyFill="1" applyBorder="1" applyAlignment="1">
      <alignment horizontal="center"/>
    </xf>
    <xf numFmtId="0" fontId="21" fillId="2" borderId="57" xfId="3" applyNumberFormat="1" applyFont="1" applyFill="1" applyBorder="1"/>
    <xf numFmtId="0" fontId="6" fillId="3" borderId="54" xfId="3" applyNumberFormat="1" applyFont="1" applyFill="1" applyBorder="1" applyAlignment="1">
      <alignment horizontal="center"/>
    </xf>
    <xf numFmtId="0" fontId="46" fillId="0" borderId="54" xfId="3" applyNumberFormat="1" applyFont="1" applyBorder="1" applyAlignment="1">
      <alignment horizontal="left"/>
    </xf>
    <xf numFmtId="0" fontId="74" fillId="2" borderId="54" xfId="3" applyNumberFormat="1" applyFont="1" applyFill="1" applyBorder="1"/>
    <xf numFmtId="0" fontId="21" fillId="2" borderId="54" xfId="3" applyNumberFormat="1" applyFont="1" applyFill="1" applyBorder="1" applyAlignment="1">
      <alignment horizontal="center"/>
    </xf>
    <xf numFmtId="0" fontId="21" fillId="3" borderId="54" xfId="3" applyNumberFormat="1" applyFont="1" applyFill="1" applyBorder="1" applyAlignment="1">
      <alignment horizontal="center"/>
    </xf>
    <xf numFmtId="0" fontId="21" fillId="3" borderId="55" xfId="3" applyNumberFormat="1" applyFont="1" applyFill="1" applyBorder="1" applyAlignment="1">
      <alignment horizontal="center"/>
    </xf>
    <xf numFmtId="0" fontId="21" fillId="3" borderId="56" xfId="3" applyNumberFormat="1" applyFont="1" applyFill="1" applyBorder="1" applyAlignment="1">
      <alignment horizontal="center"/>
    </xf>
    <xf numFmtId="2" fontId="76" fillId="2" borderId="54" xfId="3" applyNumberFormat="1" applyFont="1" applyFill="1" applyBorder="1"/>
    <xf numFmtId="1" fontId="76" fillId="0" borderId="54" xfId="3" applyNumberFormat="1" applyFont="1" applyBorder="1" applyAlignment="1">
      <alignment horizontal="center"/>
    </xf>
    <xf numFmtId="0" fontId="76" fillId="0" borderId="54" xfId="3" applyNumberFormat="1" applyFont="1" applyBorder="1" applyAlignment="1">
      <alignment horizontal="center"/>
    </xf>
    <xf numFmtId="0" fontId="77" fillId="0" borderId="0" xfId="3" applyNumberFormat="1" applyFont="1"/>
    <xf numFmtId="0" fontId="65" fillId="0" borderId="55" xfId="3" applyNumberFormat="1" applyFont="1" applyBorder="1" applyAlignment="1">
      <alignment horizontal="center"/>
    </xf>
    <xf numFmtId="0" fontId="65" fillId="0" borderId="56" xfId="3" applyNumberFormat="1" applyFont="1" applyBorder="1" applyAlignment="1">
      <alignment horizontal="center"/>
    </xf>
    <xf numFmtId="0" fontId="65" fillId="2" borderId="54" xfId="3" applyNumberFormat="1" applyFont="1" applyFill="1" applyBorder="1"/>
    <xf numFmtId="0" fontId="65" fillId="0" borderId="54" xfId="3" applyNumberFormat="1" applyFont="1" applyBorder="1" applyAlignment="1">
      <alignment horizontal="center"/>
    </xf>
    <xf numFmtId="0" fontId="64" fillId="0" borderId="55" xfId="3" applyNumberFormat="1" applyFont="1" applyBorder="1" applyAlignment="1">
      <alignment horizontal="center"/>
    </xf>
    <xf numFmtId="0" fontId="64" fillId="0" borderId="56" xfId="3" applyNumberFormat="1" applyFont="1" applyBorder="1" applyAlignment="1">
      <alignment horizontal="center"/>
    </xf>
    <xf numFmtId="0" fontId="20" fillId="0" borderId="0" xfId="0" applyFont="1" applyProtection="1">
      <protection locked="0"/>
    </xf>
    <xf numFmtId="0" fontId="12" fillId="0" borderId="0" xfId="0" applyFont="1" applyAlignment="1" applyProtection="1">
      <alignment horizontal="right"/>
      <protection locked="0"/>
    </xf>
    <xf numFmtId="9" fontId="32" fillId="2" borderId="43" xfId="0" applyNumberFormat="1" applyFont="1" applyFill="1" applyBorder="1" applyAlignment="1">
      <alignment horizontal="center" vertical="center" wrapText="1"/>
    </xf>
    <xf numFmtId="0" fontId="28" fillId="2" borderId="0" xfId="0" applyFont="1" applyFill="1" applyAlignment="1" applyProtection="1">
      <alignment wrapText="1"/>
      <protection locked="0"/>
    </xf>
    <xf numFmtId="0" fontId="78" fillId="0" borderId="0" xfId="0" applyFont="1" applyProtection="1">
      <protection locked="0"/>
    </xf>
    <xf numFmtId="0" fontId="79" fillId="0" borderId="0" xfId="3" applyNumberFormat="1" applyFont="1" applyBorder="1" applyProtection="1">
      <protection locked="0"/>
    </xf>
    <xf numFmtId="0" fontId="8" fillId="2" borderId="0" xfId="0" applyFont="1" applyFill="1" applyProtection="1">
      <protection locked="0"/>
    </xf>
    <xf numFmtId="0" fontId="80" fillId="0" borderId="3" xfId="0" applyFont="1" applyBorder="1" applyAlignment="1" applyProtection="1">
      <alignment wrapText="1"/>
      <protection locked="0"/>
    </xf>
    <xf numFmtId="3" fontId="32" fillId="0" borderId="42" xfId="0" applyNumberFormat="1" applyFont="1" applyBorder="1" applyAlignment="1" applyProtection="1">
      <alignment horizontal="center" vertical="center" wrapText="1"/>
      <protection locked="0"/>
    </xf>
    <xf numFmtId="3" fontId="32" fillId="2" borderId="44" xfId="0" applyNumberFormat="1" applyFont="1" applyFill="1" applyBorder="1" applyAlignment="1">
      <alignment horizontal="center" vertical="center" wrapText="1"/>
    </xf>
    <xf numFmtId="9" fontId="32" fillId="0" borderId="43" xfId="0" applyNumberFormat="1" applyFont="1" applyBorder="1" applyAlignment="1" applyProtection="1">
      <alignment horizontal="center" vertical="center" wrapText="1"/>
      <protection locked="0"/>
    </xf>
    <xf numFmtId="3" fontId="32" fillId="2" borderId="44" xfId="0" applyNumberFormat="1" applyFont="1" applyFill="1" applyBorder="1" applyAlignment="1">
      <alignment horizontal="center" vertical="center"/>
    </xf>
    <xf numFmtId="0" fontId="47" fillId="2" borderId="0" xfId="0" applyFont="1" applyFill="1" applyAlignment="1" applyProtection="1">
      <alignment wrapText="1"/>
      <protection locked="0"/>
    </xf>
    <xf numFmtId="0" fontId="32" fillId="0" borderId="3" xfId="0" applyFont="1" applyBorder="1" applyAlignment="1" applyProtection="1">
      <alignment wrapText="1"/>
      <protection locked="0"/>
    </xf>
    <xf numFmtId="0" fontId="80" fillId="0" borderId="3" xfId="0" applyFont="1" applyBorder="1" applyAlignment="1" applyProtection="1">
      <alignment vertical="center" wrapText="1"/>
      <protection locked="0"/>
    </xf>
    <xf numFmtId="0" fontId="25" fillId="2" borderId="0" xfId="0" applyFont="1" applyFill="1" applyProtection="1">
      <protection locked="0"/>
    </xf>
    <xf numFmtId="0" fontId="6" fillId="0" borderId="56" xfId="3" applyNumberFormat="1" applyFont="1" applyBorder="1" applyAlignment="1">
      <alignment horizontal="center" vertical="center"/>
    </xf>
    <xf numFmtId="0" fontId="75" fillId="0" borderId="56" xfId="3" applyNumberFormat="1" applyFont="1" applyBorder="1" applyAlignment="1">
      <alignment horizontal="center"/>
    </xf>
    <xf numFmtId="0" fontId="13" fillId="2" borderId="1" xfId="0" applyFont="1" applyFill="1" applyBorder="1" applyAlignment="1">
      <alignment horizontal="center" textRotation="90" wrapText="1"/>
    </xf>
    <xf numFmtId="0" fontId="83" fillId="2" borderId="1" xfId="0" applyFont="1" applyFill="1" applyBorder="1" applyAlignment="1">
      <alignment horizontal="center" vertical="center" wrapText="1"/>
    </xf>
    <xf numFmtId="1" fontId="13" fillId="2" borderId="1" xfId="2" applyNumberFormat="1" applyFont="1" applyFill="1" applyBorder="1" applyAlignment="1" applyProtection="1">
      <alignment horizontal="center"/>
    </xf>
    <xf numFmtId="1" fontId="15" fillId="2" borderId="1" xfId="2" applyNumberFormat="1" applyFont="1" applyFill="1" applyBorder="1" applyAlignment="1" applyProtection="1">
      <alignment horizontal="center"/>
    </xf>
    <xf numFmtId="0" fontId="15" fillId="2" borderId="3" xfId="0" applyFont="1" applyFill="1" applyBorder="1" applyAlignment="1">
      <alignment vertical="center" wrapText="1"/>
    </xf>
    <xf numFmtId="0" fontId="62" fillId="0" borderId="0" xfId="0" applyFont="1" applyAlignment="1">
      <alignment horizontal="left" vertical="center"/>
    </xf>
    <xf numFmtId="0" fontId="13" fillId="2" borderId="1" xfId="0" applyFont="1" applyFill="1" applyBorder="1" applyAlignment="1" applyProtection="1">
      <alignment horizontal="center" vertical="center" wrapText="1"/>
      <protection locked="0"/>
    </xf>
    <xf numFmtId="0" fontId="13" fillId="2" borderId="1" xfId="0" applyFont="1" applyFill="1" applyBorder="1" applyAlignment="1" applyProtection="1">
      <alignment horizontal="center" textRotation="90" wrapText="1"/>
      <protection locked="0"/>
    </xf>
    <xf numFmtId="9" fontId="13" fillId="2" borderId="1" xfId="2" applyFont="1" applyFill="1" applyBorder="1" applyAlignment="1" applyProtection="1">
      <alignment horizontal="center"/>
      <protection locked="0"/>
    </xf>
    <xf numFmtId="9" fontId="15" fillId="2" borderId="1" xfId="2" applyFont="1" applyFill="1" applyBorder="1" applyAlignment="1" applyProtection="1">
      <alignment horizontal="center"/>
      <protection locked="0"/>
    </xf>
    <xf numFmtId="0" fontId="15" fillId="2" borderId="1" xfId="3" applyNumberFormat="1" applyFont="1" applyFill="1" applyBorder="1" applyProtection="1"/>
    <xf numFmtId="0" fontId="21" fillId="0" borderId="0" xfId="0" applyFont="1"/>
    <xf numFmtId="4" fontId="13" fillId="2" borderId="1" xfId="0" applyNumberFormat="1" applyFont="1" applyFill="1" applyBorder="1" applyAlignment="1">
      <alignment horizontal="center"/>
    </xf>
    <xf numFmtId="9" fontId="13" fillId="2" borderId="1" xfId="3" applyNumberFormat="1" applyFont="1" applyFill="1" applyBorder="1" applyAlignment="1" applyProtection="1">
      <alignment horizontal="center"/>
    </xf>
    <xf numFmtId="9" fontId="15" fillId="8" borderId="1" xfId="3" applyNumberFormat="1" applyFont="1" applyFill="1" applyBorder="1" applyAlignment="1" applyProtection="1">
      <alignment horizontal="center"/>
    </xf>
    <xf numFmtId="3" fontId="62" fillId="0" borderId="0" xfId="3" applyNumberFormat="1" applyFont="1" applyBorder="1" applyAlignment="1" applyProtection="1">
      <alignment horizontal="center"/>
      <protection locked="0"/>
    </xf>
    <xf numFmtId="0" fontId="62" fillId="0" borderId="0" xfId="3" applyNumberFormat="1" applyFont="1" applyBorder="1" applyAlignment="1" applyProtection="1">
      <alignment horizontal="center"/>
      <protection locked="0"/>
    </xf>
    <xf numFmtId="49" fontId="13" fillId="7" borderId="1" xfId="3" applyNumberFormat="1" applyFont="1" applyFill="1" applyBorder="1" applyAlignment="1" applyProtection="1">
      <alignment horizontal="left"/>
    </xf>
    <xf numFmtId="0" fontId="13" fillId="7" borderId="1" xfId="0" applyFont="1" applyFill="1" applyBorder="1"/>
    <xf numFmtId="3" fontId="13" fillId="7" borderId="1" xfId="0" applyNumberFormat="1" applyFont="1" applyFill="1" applyBorder="1" applyAlignment="1">
      <alignment horizontal="center"/>
    </xf>
    <xf numFmtId="3" fontId="38" fillId="7" borderId="1" xfId="0" applyNumberFormat="1" applyFont="1" applyFill="1" applyBorder="1" applyAlignment="1">
      <alignment horizontal="center"/>
    </xf>
    <xf numFmtId="4" fontId="38" fillId="7" borderId="1" xfId="0" applyNumberFormat="1" applyFont="1" applyFill="1" applyBorder="1" applyAlignment="1">
      <alignment horizontal="center"/>
    </xf>
    <xf numFmtId="3" fontId="13" fillId="7" borderId="1" xfId="0" applyNumberFormat="1" applyFont="1" applyFill="1" applyBorder="1" applyAlignment="1">
      <alignment horizontal="center" vertical="center" wrapText="1"/>
    </xf>
    <xf numFmtId="3" fontId="25" fillId="7" borderId="1" xfId="0" applyNumberFormat="1" applyFont="1" applyFill="1" applyBorder="1" applyAlignment="1">
      <alignment horizontal="center" vertical="center"/>
    </xf>
    <xf numFmtId="1" fontId="25" fillId="7" borderId="1" xfId="0" applyNumberFormat="1" applyFont="1" applyFill="1" applyBorder="1" applyAlignment="1">
      <alignment horizontal="center" vertical="center" wrapText="1"/>
    </xf>
    <xf numFmtId="0" fontId="13" fillId="2" borderId="3" xfId="0" applyFont="1" applyFill="1" applyBorder="1" applyAlignment="1" applyProtection="1">
      <alignment horizontal="center" vertical="center" wrapText="1"/>
      <protection locked="0"/>
    </xf>
    <xf numFmtId="0" fontId="85" fillId="0" borderId="1" xfId="0" applyFont="1" applyBorder="1" applyAlignment="1">
      <alignment horizontal="center" vertical="center" wrapText="1"/>
    </xf>
    <xf numFmtId="0" fontId="84" fillId="0" borderId="1" xfId="0" applyFont="1" applyBorder="1" applyAlignment="1">
      <alignment horizontal="center" vertical="center" wrapText="1"/>
    </xf>
    <xf numFmtId="0" fontId="25" fillId="2" borderId="1" xfId="0" applyFont="1" applyFill="1" applyBorder="1" applyAlignment="1">
      <alignment horizontal="left" vertical="center" wrapText="1"/>
    </xf>
    <xf numFmtId="0" fontId="13" fillId="0" borderId="0" xfId="0" applyFont="1" applyAlignment="1">
      <alignment horizontal="left"/>
    </xf>
    <xf numFmtId="0" fontId="20" fillId="0" borderId="0" xfId="3" applyNumberFormat="1" applyFont="1" applyBorder="1" applyAlignment="1" applyProtection="1">
      <alignment horizontal="left"/>
    </xf>
    <xf numFmtId="0" fontId="0" fillId="0" borderId="0" xfId="0" applyAlignment="1">
      <alignment horizontal="center" vertical="center"/>
    </xf>
    <xf numFmtId="0" fontId="0" fillId="0" borderId="0" xfId="0" applyAlignment="1">
      <alignment horizontal="left"/>
    </xf>
    <xf numFmtId="0" fontId="4" fillId="0" borderId="0" xfId="0" applyFont="1" applyProtection="1">
      <protection locked="0"/>
    </xf>
    <xf numFmtId="0" fontId="13" fillId="7" borderId="1" xfId="0" applyFont="1" applyFill="1" applyBorder="1" applyAlignment="1">
      <alignment horizontal="center" vertical="center"/>
    </xf>
    <xf numFmtId="10" fontId="13" fillId="7" borderId="1" xfId="0" applyNumberFormat="1" applyFont="1" applyFill="1" applyBorder="1" applyAlignment="1">
      <alignment horizontal="center" vertical="center" wrapText="1"/>
    </xf>
    <xf numFmtId="0" fontId="13" fillId="2" borderId="1" xfId="0" applyFont="1" applyFill="1" applyBorder="1" applyAlignment="1" applyProtection="1">
      <alignment horizontal="left" vertical="center" wrapText="1"/>
      <protection locked="0"/>
    </xf>
    <xf numFmtId="0" fontId="9" fillId="0" borderId="0" xfId="0" applyFont="1" applyAlignment="1">
      <alignment horizontal="left"/>
    </xf>
    <xf numFmtId="0" fontId="9" fillId="0" borderId="0" xfId="0" applyFont="1"/>
    <xf numFmtId="167" fontId="13" fillId="0" borderId="0" xfId="0" applyNumberFormat="1" applyFont="1" applyProtection="1">
      <protection locked="0"/>
    </xf>
    <xf numFmtId="49" fontId="89" fillId="0" borderId="1" xfId="2" applyNumberFormat="1" applyFont="1" applyBorder="1" applyAlignment="1" applyProtection="1">
      <alignment horizontal="center" vertical="top" wrapText="1"/>
    </xf>
    <xf numFmtId="173" fontId="95" fillId="9" borderId="1" xfId="1" applyNumberFormat="1" applyFont="1" applyFill="1" applyBorder="1" applyAlignment="1" applyProtection="1">
      <alignment horizontal="center" vertical="top" wrapText="1"/>
      <protection locked="0"/>
    </xf>
    <xf numFmtId="173" fontId="89" fillId="0" borderId="1" xfId="1" applyNumberFormat="1" applyFont="1" applyBorder="1" applyAlignment="1" applyProtection="1">
      <alignment horizontal="center" vertical="top" wrapText="1"/>
    </xf>
    <xf numFmtId="3" fontId="95" fillId="9" borderId="1" xfId="6" applyNumberFormat="1" applyFont="1" applyFill="1" applyBorder="1" applyAlignment="1" applyProtection="1">
      <alignment horizontal="center" vertical="top" wrapText="1"/>
      <protection locked="0"/>
    </xf>
    <xf numFmtId="0" fontId="19" fillId="9" borderId="0" xfId="0" applyFont="1" applyFill="1" applyProtection="1">
      <protection locked="0"/>
    </xf>
    <xf numFmtId="0" fontId="13" fillId="9" borderId="0" xfId="0" applyFont="1" applyFill="1" applyProtection="1">
      <protection locked="0"/>
    </xf>
    <xf numFmtId="0" fontId="0" fillId="9" borderId="0" xfId="0" applyFill="1" applyProtection="1">
      <protection locked="0"/>
    </xf>
    <xf numFmtId="0" fontId="13" fillId="9" borderId="0" xfId="0" applyFont="1" applyFill="1" applyAlignment="1" applyProtection="1">
      <alignment horizontal="center"/>
      <protection locked="0"/>
    </xf>
    <xf numFmtId="165" fontId="38" fillId="2" borderId="1" xfId="0" applyNumberFormat="1" applyFont="1" applyFill="1" applyBorder="1" applyAlignment="1">
      <alignment horizontal="center"/>
    </xf>
    <xf numFmtId="0" fontId="102" fillId="0" borderId="0" xfId="0" applyFont="1" applyAlignment="1">
      <alignment horizontal="center" vertical="center"/>
    </xf>
    <xf numFmtId="0" fontId="28" fillId="2" borderId="0" xfId="0" applyFont="1" applyFill="1" applyAlignment="1" applyProtection="1">
      <alignment vertical="top" wrapText="1"/>
      <protection locked="0"/>
    </xf>
    <xf numFmtId="0" fontId="105" fillId="13" borderId="1" xfId="0" applyFont="1" applyFill="1" applyBorder="1" applyAlignment="1" applyProtection="1">
      <alignment wrapText="1"/>
      <protection locked="0"/>
    </xf>
    <xf numFmtId="0" fontId="3" fillId="0" borderId="0" xfId="8"/>
    <xf numFmtId="0" fontId="104" fillId="0" borderId="0" xfId="8" applyFont="1"/>
    <xf numFmtId="0" fontId="108" fillId="0" borderId="0" xfId="8" applyFont="1"/>
    <xf numFmtId="0" fontId="109" fillId="0" borderId="0" xfId="8" applyFont="1"/>
    <xf numFmtId="0" fontId="110" fillId="0" borderId="0" xfId="8" applyFont="1"/>
    <xf numFmtId="0" fontId="110" fillId="0" borderId="0" xfId="8" applyFont="1" applyAlignment="1">
      <alignment horizontal="center"/>
    </xf>
    <xf numFmtId="0" fontId="15" fillId="0" borderId="0" xfId="0" applyFont="1"/>
    <xf numFmtId="0" fontId="105" fillId="0" borderId="0" xfId="0" applyFont="1" applyAlignment="1" applyProtection="1">
      <alignment wrapText="1"/>
      <protection locked="0"/>
    </xf>
    <xf numFmtId="0" fontId="13" fillId="0" borderId="1" xfId="0" applyFont="1" applyBorder="1" applyAlignment="1" applyProtection="1">
      <alignment horizontal="center" vertical="center"/>
      <protection locked="0"/>
    </xf>
    <xf numFmtId="0" fontId="13" fillId="0" borderId="0" xfId="0" applyFont="1" applyAlignment="1">
      <alignment horizontal="center" vertical="center" wrapText="1"/>
    </xf>
    <xf numFmtId="0" fontId="13" fillId="0" borderId="0" xfId="0" applyFont="1" applyAlignment="1">
      <alignment horizontal="center" vertical="center"/>
    </xf>
    <xf numFmtId="0" fontId="13" fillId="7" borderId="1" xfId="0" applyFont="1" applyFill="1" applyBorder="1" applyAlignment="1">
      <alignment horizontal="center" vertical="center" wrapText="1"/>
    </xf>
    <xf numFmtId="49" fontId="49" fillId="0" borderId="0" xfId="0" applyNumberFormat="1" applyFont="1" applyProtection="1">
      <protection locked="0"/>
    </xf>
    <xf numFmtId="49" fontId="8" fillId="0" borderId="0" xfId="0" applyNumberFormat="1" applyFont="1" applyAlignment="1" applyProtection="1">
      <alignment horizontal="center"/>
      <protection locked="0"/>
    </xf>
    <xf numFmtId="49" fontId="49" fillId="0" borderId="0" xfId="0" applyNumberFormat="1" applyFont="1" applyAlignment="1" applyProtection="1">
      <alignment horizontal="center"/>
      <protection locked="0"/>
    </xf>
    <xf numFmtId="10" fontId="24" fillId="0" borderId="0" xfId="0" applyNumberFormat="1" applyFont="1" applyAlignment="1" applyProtection="1">
      <alignment horizontal="center"/>
      <protection locked="0"/>
    </xf>
    <xf numFmtId="0" fontId="24" fillId="0" borderId="0" xfId="0" applyFont="1" applyAlignment="1" applyProtection="1">
      <alignment horizontal="center"/>
      <protection locked="0"/>
    </xf>
    <xf numFmtId="0" fontId="49" fillId="0" borderId="0" xfId="0" applyFont="1" applyAlignment="1" applyProtection="1">
      <alignment horizontal="left"/>
      <protection locked="0"/>
    </xf>
    <xf numFmtId="0" fontId="49" fillId="0" borderId="0" xfId="0" applyFont="1" applyAlignment="1" applyProtection="1">
      <alignment vertical="top" wrapText="1"/>
      <protection locked="0"/>
    </xf>
    <xf numFmtId="0" fontId="49" fillId="0" borderId="62" xfId="0" applyFont="1" applyBorder="1" applyAlignment="1" applyProtection="1">
      <alignment vertical="top" wrapText="1"/>
      <protection locked="0"/>
    </xf>
    <xf numFmtId="0" fontId="2" fillId="0" borderId="0" xfId="8" applyFont="1"/>
    <xf numFmtId="0" fontId="13" fillId="0" borderId="0" xfId="0" applyFont="1" applyAlignment="1" applyProtection="1">
      <alignment horizontal="center" vertical="center"/>
      <protection locked="0"/>
    </xf>
    <xf numFmtId="0" fontId="13" fillId="0" borderId="0" xfId="0" applyFont="1" applyAlignment="1" applyProtection="1">
      <alignment horizontal="center" vertical="center" wrapText="1"/>
      <protection locked="0"/>
    </xf>
    <xf numFmtId="10" fontId="13" fillId="0" borderId="0" xfId="0" applyNumberFormat="1" applyFont="1" applyAlignment="1" applyProtection="1">
      <alignment horizontal="center" vertical="center" wrapText="1"/>
      <protection locked="0"/>
    </xf>
    <xf numFmtId="3" fontId="15" fillId="0" borderId="0" xfId="0" applyNumberFormat="1" applyFont="1" applyAlignment="1">
      <alignment horizontal="center"/>
    </xf>
    <xf numFmtId="0" fontId="13" fillId="0" borderId="0" xfId="0" applyFont="1" applyAlignment="1" applyProtection="1">
      <alignment vertical="center" wrapText="1"/>
      <protection locked="0"/>
    </xf>
    <xf numFmtId="0" fontId="41" fillId="0" borderId="0" xfId="0" applyFont="1" applyAlignment="1" applyProtection="1">
      <alignment wrapText="1"/>
      <protection locked="0"/>
    </xf>
    <xf numFmtId="0" fontId="13" fillId="0" borderId="0" xfId="0" applyFont="1" applyAlignment="1">
      <alignment vertical="center" wrapText="1"/>
    </xf>
    <xf numFmtId="0" fontId="13" fillId="0" borderId="0" xfId="0" applyFont="1" applyAlignment="1">
      <alignment vertical="center"/>
    </xf>
    <xf numFmtId="168" fontId="0" fillId="0" borderId="0" xfId="0" applyNumberFormat="1" applyProtection="1">
      <protection locked="0"/>
    </xf>
    <xf numFmtId="0" fontId="4" fillId="0" borderId="0" xfId="0" applyFont="1" applyAlignment="1" applyProtection="1">
      <alignment vertical="center" wrapText="1"/>
      <protection locked="0"/>
    </xf>
    <xf numFmtId="10" fontId="13" fillId="0" borderId="0" xfId="0" applyNumberFormat="1" applyFont="1" applyAlignment="1">
      <alignment horizontal="center" vertical="center" wrapText="1"/>
    </xf>
    <xf numFmtId="0" fontId="13" fillId="0" borderId="0" xfId="0" applyFont="1" applyAlignment="1" applyProtection="1">
      <alignment vertical="center"/>
      <protection locked="0"/>
    </xf>
    <xf numFmtId="0" fontId="13" fillId="0" borderId="0" xfId="0" applyFont="1" applyAlignment="1" applyProtection="1">
      <alignment vertical="top" wrapText="1"/>
      <protection locked="0"/>
    </xf>
    <xf numFmtId="167" fontId="25" fillId="2" borderId="1" xfId="0" applyNumberFormat="1" applyFont="1" applyFill="1" applyBorder="1" applyAlignment="1">
      <alignment horizontal="center" vertical="center"/>
    </xf>
    <xf numFmtId="0" fontId="38" fillId="2" borderId="1" xfId="0" applyFont="1" applyFill="1" applyBorder="1" applyAlignment="1">
      <alignment vertical="center" wrapText="1"/>
    </xf>
    <xf numFmtId="0" fontId="20" fillId="2" borderId="1" xfId="0" applyFont="1" applyFill="1" applyBorder="1" applyAlignment="1">
      <alignment horizontal="left" wrapText="1"/>
    </xf>
    <xf numFmtId="0" fontId="15" fillId="16" borderId="1" xfId="0" applyFont="1" applyFill="1" applyBorder="1" applyAlignment="1" applyProtection="1">
      <alignment vertical="center" wrapText="1"/>
      <protection locked="0"/>
    </xf>
    <xf numFmtId="3" fontId="15" fillId="16" borderId="1" xfId="0" applyNumberFormat="1" applyFont="1" applyFill="1" applyBorder="1" applyAlignment="1" applyProtection="1">
      <alignment horizontal="center" vertical="center" wrapText="1"/>
      <protection locked="0"/>
    </xf>
    <xf numFmtId="0" fontId="8" fillId="0" borderId="1" xfId="0" applyFont="1" applyBorder="1" applyProtection="1">
      <protection locked="0"/>
    </xf>
    <xf numFmtId="0" fontId="121" fillId="0" borderId="0" xfId="0" applyFont="1" applyProtection="1">
      <protection locked="0"/>
    </xf>
    <xf numFmtId="9" fontId="4" fillId="0" borderId="0" xfId="2" applyProtection="1">
      <protection locked="0"/>
    </xf>
    <xf numFmtId="1" fontId="8" fillId="0" borderId="0" xfId="0" applyNumberFormat="1" applyFont="1" applyProtection="1">
      <protection locked="0"/>
    </xf>
    <xf numFmtId="9" fontId="8" fillId="0" borderId="0" xfId="0" applyNumberFormat="1" applyFont="1" applyProtection="1">
      <protection locked="0"/>
    </xf>
    <xf numFmtId="0" fontId="32" fillId="0" borderId="0" xfId="0" applyFont="1" applyAlignment="1" applyProtection="1">
      <alignment horizontal="center"/>
      <protection locked="0"/>
    </xf>
    <xf numFmtId="0" fontId="53" fillId="0" borderId="0" xfId="0" applyFont="1" applyAlignment="1" applyProtection="1">
      <alignment horizontal="center"/>
      <protection locked="0"/>
    </xf>
    <xf numFmtId="0" fontId="44" fillId="0" borderId="0" xfId="0" applyFont="1"/>
    <xf numFmtId="0" fontId="58" fillId="0" borderId="0" xfId="0" applyFont="1"/>
    <xf numFmtId="0" fontId="13" fillId="0" borderId="1" xfId="0" applyFont="1" applyBorder="1" applyProtection="1">
      <protection locked="0"/>
    </xf>
    <xf numFmtId="3" fontId="13" fillId="21" borderId="1" xfId="0" applyNumberFormat="1" applyFont="1" applyFill="1" applyBorder="1" applyAlignment="1">
      <alignment horizontal="center" vertical="center"/>
    </xf>
    <xf numFmtId="3" fontId="13" fillId="21" borderId="1" xfId="0" applyNumberFormat="1" applyFont="1" applyFill="1" applyBorder="1" applyAlignment="1">
      <alignment horizontal="center"/>
    </xf>
    <xf numFmtId="3" fontId="13" fillId="0" borderId="35" xfId="0" applyNumberFormat="1" applyFont="1" applyBorder="1" applyAlignment="1" applyProtection="1">
      <alignment horizontal="center" vertical="center"/>
      <protection locked="0"/>
    </xf>
    <xf numFmtId="3" fontId="15" fillId="21" borderId="1" xfId="0" applyNumberFormat="1" applyFont="1" applyFill="1" applyBorder="1" applyAlignment="1">
      <alignment horizontal="center"/>
    </xf>
    <xf numFmtId="2" fontId="13" fillId="21" borderId="1" xfId="0" applyNumberFormat="1" applyFont="1" applyFill="1" applyBorder="1" applyAlignment="1">
      <alignment horizontal="center" vertical="center"/>
    </xf>
    <xf numFmtId="0" fontId="15" fillId="0" borderId="1" xfId="0" applyFont="1" applyBorder="1"/>
    <xf numFmtId="0" fontId="13" fillId="21" borderId="1" xfId="0" applyFont="1" applyFill="1" applyBorder="1" applyAlignment="1">
      <alignment horizontal="center"/>
    </xf>
    <xf numFmtId="0" fontId="128" fillId="0" borderId="0" xfId="3" applyNumberFormat="1" applyFont="1"/>
    <xf numFmtId="3" fontId="32" fillId="7" borderId="40" xfId="0" applyNumberFormat="1" applyFont="1" applyFill="1" applyBorder="1" applyAlignment="1" applyProtection="1">
      <alignment horizontal="center" vertical="center" wrapText="1"/>
      <protection locked="0"/>
    </xf>
    <xf numFmtId="1" fontId="13" fillId="0" borderId="1" xfId="0" applyNumberFormat="1" applyFont="1" applyBorder="1" applyAlignment="1" applyProtection="1">
      <alignment horizontal="center"/>
      <protection locked="0"/>
    </xf>
    <xf numFmtId="166" fontId="17" fillId="0" borderId="1" xfId="0" applyNumberFormat="1" applyFont="1" applyBorder="1" applyAlignment="1" applyProtection="1">
      <alignment horizontal="center"/>
      <protection locked="0"/>
    </xf>
    <xf numFmtId="3" fontId="17" fillId="17" borderId="1" xfId="0" applyNumberFormat="1" applyFont="1" applyFill="1" applyBorder="1" applyAlignment="1" applyProtection="1">
      <alignment horizontal="center"/>
      <protection locked="0"/>
    </xf>
    <xf numFmtId="166" fontId="13" fillId="0" borderId="1" xfId="0" applyNumberFormat="1" applyFont="1" applyBorder="1" applyAlignment="1" applyProtection="1">
      <alignment horizontal="center"/>
      <protection locked="0"/>
    </xf>
    <xf numFmtId="2" fontId="13" fillId="0" borderId="1" xfId="0" applyNumberFormat="1" applyFont="1" applyBorder="1" applyAlignment="1" applyProtection="1">
      <alignment horizontal="center"/>
      <protection locked="0"/>
    </xf>
    <xf numFmtId="166" fontId="24" fillId="0" borderId="1" xfId="0" applyNumberFormat="1" applyFont="1" applyBorder="1" applyAlignment="1" applyProtection="1">
      <alignment horizontal="center"/>
      <protection locked="0"/>
    </xf>
    <xf numFmtId="2" fontId="24" fillId="0" borderId="1" xfId="0" applyNumberFormat="1" applyFont="1" applyBorder="1" applyAlignment="1" applyProtection="1">
      <alignment horizontal="center"/>
      <protection locked="0"/>
    </xf>
    <xf numFmtId="3" fontId="29" fillId="17" borderId="40" xfId="0" applyNumberFormat="1" applyFont="1" applyFill="1" applyBorder="1" applyAlignment="1" applyProtection="1">
      <alignment horizontal="center" vertical="center" wrapText="1"/>
      <protection locked="0"/>
    </xf>
    <xf numFmtId="0" fontId="3" fillId="0" borderId="0" xfId="8" applyAlignment="1">
      <alignment horizontal="center"/>
    </xf>
    <xf numFmtId="0" fontId="13" fillId="22" borderId="1" xfId="0" applyFont="1" applyFill="1" applyBorder="1" applyAlignment="1">
      <alignment horizontal="left" vertical="center" wrapText="1"/>
    </xf>
    <xf numFmtId="0" fontId="17" fillId="11" borderId="1" xfId="0" applyFont="1" applyFill="1" applyBorder="1" applyAlignment="1">
      <alignment horizontal="center" vertical="center" wrapText="1"/>
    </xf>
    <xf numFmtId="3" fontId="13" fillId="22" borderId="1" xfId="0" applyNumberFormat="1" applyFont="1" applyFill="1" applyBorder="1" applyAlignment="1">
      <alignment horizontal="center" vertical="center" wrapText="1"/>
    </xf>
    <xf numFmtId="0" fontId="15" fillId="2" borderId="1" xfId="0" applyFont="1" applyFill="1" applyBorder="1" applyAlignment="1">
      <alignment horizontal="center" vertical="center" wrapText="1"/>
    </xf>
    <xf numFmtId="0" fontId="110" fillId="0" borderId="1" xfId="0" applyFont="1" applyBorder="1" applyAlignment="1">
      <alignment horizontal="left" vertical="center"/>
    </xf>
    <xf numFmtId="0" fontId="129" fillId="0" borderId="1" xfId="0" applyFont="1" applyBorder="1" applyAlignment="1">
      <alignment horizontal="center" vertical="center" wrapText="1"/>
    </xf>
    <xf numFmtId="0" fontId="85" fillId="23" borderId="1" xfId="0" applyFont="1" applyFill="1" applyBorder="1" applyAlignment="1">
      <alignment horizontal="center" vertical="center" wrapText="1"/>
    </xf>
    <xf numFmtId="0" fontId="131" fillId="0" borderId="1" xfId="0" applyFont="1" applyBorder="1" applyAlignment="1">
      <alignment horizontal="left" vertical="center"/>
    </xf>
    <xf numFmtId="49" fontId="132" fillId="0" borderId="1" xfId="0" applyNumberFormat="1" applyFont="1" applyBorder="1" applyAlignment="1">
      <alignment horizontal="center" vertical="center" wrapText="1"/>
    </xf>
    <xf numFmtId="49" fontId="133" fillId="23" borderId="1" xfId="0" applyNumberFormat="1" applyFont="1" applyFill="1" applyBorder="1" applyAlignment="1">
      <alignment horizontal="center" vertical="center" wrapText="1"/>
    </xf>
    <xf numFmtId="0" fontId="50" fillId="0" borderId="1" xfId="0" applyFont="1" applyBorder="1" applyAlignment="1">
      <alignment horizontal="left" vertical="center"/>
    </xf>
    <xf numFmtId="0" fontId="50" fillId="0" borderId="1" xfId="0" applyFont="1" applyBorder="1" applyAlignment="1">
      <alignment horizontal="center" vertical="center"/>
    </xf>
    <xf numFmtId="2" fontId="51" fillId="23" borderId="1" xfId="0" applyNumberFormat="1" applyFont="1" applyFill="1" applyBorder="1" applyAlignment="1">
      <alignment horizontal="center" vertical="center" wrapText="1"/>
    </xf>
    <xf numFmtId="2" fontId="50" fillId="0" borderId="1" xfId="0" applyNumberFormat="1" applyFont="1" applyBorder="1" applyAlignment="1">
      <alignment horizontal="center" vertical="center"/>
    </xf>
    <xf numFmtId="9" fontId="50" fillId="0" borderId="1" xfId="2" applyFont="1" applyBorder="1" applyAlignment="1">
      <alignment horizontal="center" vertical="center"/>
    </xf>
    <xf numFmtId="4" fontId="50" fillId="0" borderId="1" xfId="0" applyNumberFormat="1" applyFont="1" applyBorder="1" applyAlignment="1">
      <alignment horizontal="center" vertical="center"/>
    </xf>
    <xf numFmtId="8" fontId="0" fillId="0" borderId="0" xfId="0" applyNumberFormat="1"/>
    <xf numFmtId="167" fontId="13" fillId="0" borderId="0" xfId="2" applyNumberFormat="1" applyFont="1" applyAlignment="1">
      <alignment horizontal="center"/>
    </xf>
    <xf numFmtId="167" fontId="15" fillId="8" borderId="1" xfId="3" applyNumberFormat="1" applyFont="1" applyFill="1" applyBorder="1" applyAlignment="1" applyProtection="1">
      <alignment horizontal="center"/>
    </xf>
    <xf numFmtId="3" fontId="27" fillId="0" borderId="0" xfId="0" applyNumberFormat="1" applyFont="1"/>
    <xf numFmtId="0" fontId="27" fillId="0" borderId="0" xfId="0" applyFont="1"/>
    <xf numFmtId="167" fontId="27" fillId="0" borderId="0" xfId="0" applyNumberFormat="1" applyFont="1"/>
    <xf numFmtId="2" fontId="27" fillId="0" borderId="0" xfId="0" applyNumberFormat="1" applyFont="1"/>
    <xf numFmtId="4" fontId="27" fillId="0" borderId="0" xfId="0" applyNumberFormat="1" applyFont="1"/>
    <xf numFmtId="167" fontId="4" fillId="0" borderId="0" xfId="2" applyNumberFormat="1"/>
    <xf numFmtId="0" fontId="27" fillId="0" borderId="0" xfId="0" applyFont="1" applyAlignment="1">
      <alignment wrapText="1"/>
    </xf>
    <xf numFmtId="0" fontId="25" fillId="2" borderId="1" xfId="0" applyFont="1" applyFill="1" applyBorder="1" applyAlignment="1">
      <alignment wrapText="1"/>
    </xf>
    <xf numFmtId="0" fontId="25" fillId="2" borderId="1" xfId="0" applyFont="1" applyFill="1" applyBorder="1"/>
    <xf numFmtId="0" fontId="25" fillId="7" borderId="1" xfId="0" applyFont="1" applyFill="1" applyBorder="1"/>
    <xf numFmtId="0" fontId="25" fillId="2" borderId="1" xfId="3" applyNumberFormat="1" applyFont="1" applyFill="1" applyBorder="1" applyAlignment="1" applyProtection="1">
      <alignment vertical="center" wrapText="1"/>
    </xf>
    <xf numFmtId="3" fontId="13" fillId="2" borderId="1" xfId="0" applyNumberFormat="1" applyFont="1" applyFill="1" applyBorder="1" applyAlignment="1">
      <alignment horizontal="center" vertical="center"/>
    </xf>
    <xf numFmtId="3" fontId="25" fillId="7" borderId="1" xfId="0" applyNumberFormat="1" applyFont="1" applyFill="1" applyBorder="1" applyAlignment="1">
      <alignment horizontal="center" vertical="center" wrapText="1"/>
    </xf>
    <xf numFmtId="3" fontId="25" fillId="0" borderId="1" xfId="0" applyNumberFormat="1" applyFont="1" applyBorder="1" applyAlignment="1" applyProtection="1">
      <alignment horizontal="center" vertical="center"/>
      <protection locked="0"/>
    </xf>
    <xf numFmtId="3" fontId="25" fillId="0" borderId="1" xfId="3" applyNumberFormat="1" applyFont="1" applyBorder="1" applyAlignment="1" applyProtection="1">
      <alignment horizontal="center" vertical="center"/>
      <protection locked="0"/>
    </xf>
    <xf numFmtId="3" fontId="25" fillId="0" borderId="1" xfId="3" applyNumberFormat="1" applyFont="1" applyBorder="1" applyAlignment="1" applyProtection="1">
      <alignment vertical="center"/>
      <protection locked="0"/>
    </xf>
    <xf numFmtId="166" fontId="25" fillId="7" borderId="8" xfId="0" applyNumberFormat="1" applyFont="1" applyFill="1" applyBorder="1" applyAlignment="1">
      <alignment horizontal="center" vertical="center" wrapText="1"/>
    </xf>
    <xf numFmtId="10" fontId="13" fillId="2" borderId="26" xfId="3" applyNumberFormat="1" applyFont="1" applyFill="1" applyBorder="1" applyAlignment="1" applyProtection="1">
      <alignment horizontal="center" vertical="center" wrapText="1"/>
    </xf>
    <xf numFmtId="0" fontId="13" fillId="2" borderId="27" xfId="3" applyNumberFormat="1" applyFont="1" applyFill="1" applyBorder="1" applyAlignment="1" applyProtection="1">
      <alignment horizontal="center" vertical="center" wrapText="1"/>
    </xf>
    <xf numFmtId="0" fontId="13" fillId="2" borderId="28" xfId="0" applyFont="1" applyFill="1" applyBorder="1" applyAlignment="1">
      <alignment horizontal="center" vertical="center" wrapText="1"/>
    </xf>
    <xf numFmtId="0" fontId="13" fillId="2" borderId="29" xfId="3" applyNumberFormat="1" applyFont="1" applyFill="1" applyBorder="1" applyAlignment="1" applyProtection="1">
      <alignment horizontal="center" vertical="center" wrapText="1"/>
    </xf>
    <xf numFmtId="0" fontId="13" fillId="2" borderId="29" xfId="0" applyFont="1" applyFill="1" applyBorder="1" applyAlignment="1">
      <alignment horizontal="center" vertical="center" wrapText="1"/>
    </xf>
    <xf numFmtId="0" fontId="17" fillId="2" borderId="26" xfId="0" applyFont="1" applyFill="1" applyBorder="1" applyAlignment="1">
      <alignment horizontal="center" vertical="center" wrapText="1"/>
    </xf>
    <xf numFmtId="0" fontId="17" fillId="2" borderId="27" xfId="0" applyFont="1" applyFill="1" applyBorder="1" applyAlignment="1">
      <alignment horizontal="center" vertical="center" wrapText="1"/>
    </xf>
    <xf numFmtId="0" fontId="13" fillId="0" borderId="1" xfId="0" applyFont="1" applyBorder="1" applyAlignment="1" applyProtection="1">
      <alignment horizontal="center" wrapText="1"/>
      <protection locked="0"/>
    </xf>
    <xf numFmtId="0" fontId="13" fillId="19" borderId="1" xfId="0" applyFont="1" applyFill="1" applyBorder="1" applyAlignment="1" applyProtection="1">
      <alignment horizontal="center" wrapText="1"/>
      <protection locked="0"/>
    </xf>
    <xf numFmtId="0" fontId="13" fillId="10" borderId="1" xfId="0" applyFont="1" applyFill="1" applyBorder="1" applyAlignment="1" applyProtection="1">
      <alignment horizontal="center" wrapText="1"/>
      <protection locked="0"/>
    </xf>
    <xf numFmtId="0" fontId="131" fillId="0" borderId="2" xfId="11" applyFont="1" applyBorder="1" applyAlignment="1">
      <alignment horizontal="center" vertical="center" wrapText="1"/>
    </xf>
    <xf numFmtId="0" fontId="131" fillId="19" borderId="2" xfId="11" applyFont="1" applyFill="1" applyBorder="1" applyAlignment="1">
      <alignment horizontal="center" vertical="center" wrapText="1"/>
    </xf>
    <xf numFmtId="0" fontId="131" fillId="0" borderId="29" xfId="11" applyFont="1" applyBorder="1" applyAlignment="1">
      <alignment horizontal="center" vertical="center" wrapText="1"/>
    </xf>
    <xf numFmtId="0" fontId="131" fillId="10" borderId="2" xfId="11" applyFont="1" applyFill="1" applyBorder="1" applyAlignment="1">
      <alignment horizontal="center" vertical="center" wrapText="1"/>
    </xf>
    <xf numFmtId="0" fontId="13" fillId="2" borderId="21" xfId="0" applyFont="1" applyFill="1" applyBorder="1" applyAlignment="1">
      <alignment horizontal="center" vertical="center" wrapText="1"/>
    </xf>
    <xf numFmtId="0" fontId="15" fillId="2" borderId="30" xfId="0" applyFont="1" applyFill="1" applyBorder="1" applyAlignment="1">
      <alignment horizontal="left" vertical="center" wrapText="1"/>
    </xf>
    <xf numFmtId="0" fontId="15" fillId="2" borderId="31" xfId="0" applyFont="1" applyFill="1" applyBorder="1" applyAlignment="1">
      <alignment horizontal="left" vertical="center" wrapText="1"/>
    </xf>
    <xf numFmtId="0" fontId="15" fillId="2" borderId="10" xfId="0" applyFont="1" applyFill="1" applyBorder="1" applyAlignment="1">
      <alignment horizontal="left" vertical="center" wrapText="1"/>
    </xf>
    <xf numFmtId="0" fontId="13" fillId="2" borderId="32" xfId="0" applyFont="1" applyFill="1" applyBorder="1" applyAlignment="1">
      <alignment horizontal="center" vertical="center" wrapText="1"/>
    </xf>
    <xf numFmtId="3" fontId="13" fillId="2" borderId="8" xfId="0" applyNumberFormat="1" applyFont="1" applyFill="1" applyBorder="1" applyAlignment="1">
      <alignment horizontal="center" vertical="center" wrapText="1"/>
    </xf>
    <xf numFmtId="3" fontId="15" fillId="2" borderId="9" xfId="3" applyNumberFormat="1" applyFont="1" applyFill="1" applyBorder="1" applyAlignment="1" applyProtection="1">
      <alignment horizontal="center" vertical="center" wrapText="1"/>
    </xf>
    <xf numFmtId="10" fontId="13" fillId="2" borderId="21" xfId="3" applyNumberFormat="1" applyFont="1" applyFill="1" applyBorder="1" applyAlignment="1" applyProtection="1">
      <alignment horizontal="center" vertical="center" wrapText="1"/>
    </xf>
    <xf numFmtId="3" fontId="13" fillId="2" borderId="22" xfId="3" applyNumberFormat="1" applyFont="1" applyFill="1" applyBorder="1" applyAlignment="1" applyProtection="1">
      <alignment horizontal="center" vertical="center" wrapText="1"/>
    </xf>
    <xf numFmtId="3" fontId="13" fillId="2" borderId="33" xfId="3" applyNumberFormat="1" applyFont="1" applyFill="1" applyBorder="1" applyAlignment="1" applyProtection="1">
      <alignment horizontal="center" vertical="center" wrapText="1"/>
    </xf>
    <xf numFmtId="0" fontId="13" fillId="2" borderId="33" xfId="0" applyFont="1" applyFill="1" applyBorder="1" applyAlignment="1">
      <alignment horizontal="center" vertical="center" wrapText="1"/>
    </xf>
    <xf numFmtId="3" fontId="40" fillId="2" borderId="21" xfId="0" applyNumberFormat="1" applyFont="1" applyFill="1" applyBorder="1" applyAlignment="1">
      <alignment horizontal="center" vertical="center" wrapText="1"/>
    </xf>
    <xf numFmtId="3" fontId="40" fillId="2" borderId="22" xfId="0" applyNumberFormat="1" applyFont="1" applyFill="1" applyBorder="1" applyAlignment="1">
      <alignment horizontal="center" vertical="center" wrapText="1"/>
    </xf>
    <xf numFmtId="3" fontId="15" fillId="2" borderId="21" xfId="3" applyNumberFormat="1" applyFont="1" applyFill="1" applyBorder="1" applyAlignment="1" applyProtection="1">
      <alignment horizontal="center" vertical="center" wrapText="1"/>
    </xf>
    <xf numFmtId="3" fontId="15" fillId="2" borderId="33" xfId="3" applyNumberFormat="1" applyFont="1" applyFill="1" applyBorder="1" applyAlignment="1" applyProtection="1">
      <alignment horizontal="center" vertical="center" wrapText="1"/>
    </xf>
    <xf numFmtId="3" fontId="15" fillId="2" borderId="34" xfId="3" applyNumberFormat="1" applyFont="1" applyFill="1" applyBorder="1" applyAlignment="1" applyProtection="1">
      <alignment horizontal="center" vertical="center" wrapText="1"/>
    </xf>
    <xf numFmtId="3" fontId="15" fillId="2" borderId="22" xfId="3" applyNumberFormat="1" applyFont="1" applyFill="1" applyBorder="1" applyAlignment="1" applyProtection="1">
      <alignment horizontal="center" vertical="center" wrapText="1"/>
    </xf>
    <xf numFmtId="2" fontId="13" fillId="16" borderId="1" xfId="0" applyNumberFormat="1" applyFont="1" applyFill="1" applyBorder="1" applyAlignment="1" applyProtection="1">
      <alignment horizontal="center"/>
      <protection locked="0"/>
    </xf>
    <xf numFmtId="2" fontId="13" fillId="19" borderId="1" xfId="0" applyNumberFormat="1" applyFont="1" applyFill="1" applyBorder="1" applyAlignment="1" applyProtection="1">
      <alignment horizontal="center"/>
      <protection locked="0"/>
    </xf>
    <xf numFmtId="2" fontId="13" fillId="10" borderId="1" xfId="0" applyNumberFormat="1" applyFont="1" applyFill="1" applyBorder="1" applyAlignment="1" applyProtection="1">
      <alignment horizontal="center"/>
      <protection locked="0"/>
    </xf>
    <xf numFmtId="3" fontId="13" fillId="16" borderId="1" xfId="0" applyNumberFormat="1" applyFont="1" applyFill="1" applyBorder="1" applyAlignment="1" applyProtection="1">
      <alignment horizontal="center"/>
      <protection locked="0"/>
    </xf>
    <xf numFmtId="3" fontId="13" fillId="19" borderId="1" xfId="0" applyNumberFormat="1" applyFont="1" applyFill="1" applyBorder="1" applyAlignment="1" applyProtection="1">
      <alignment horizontal="center"/>
      <protection locked="0"/>
    </xf>
    <xf numFmtId="3" fontId="13" fillId="10" borderId="1" xfId="0" applyNumberFormat="1" applyFont="1" applyFill="1" applyBorder="1" applyAlignment="1" applyProtection="1">
      <alignment horizontal="center"/>
      <protection locked="0"/>
    </xf>
    <xf numFmtId="0" fontId="13" fillId="2" borderId="12" xfId="0" applyFont="1" applyFill="1" applyBorder="1" applyAlignment="1">
      <alignment horizontal="center"/>
    </xf>
    <xf numFmtId="0" fontId="13" fillId="0" borderId="13" xfId="0" applyFont="1" applyBorder="1" applyAlignment="1" applyProtection="1">
      <alignment horizontal="center"/>
      <protection locked="0"/>
    </xf>
    <xf numFmtId="0" fontId="13" fillId="0" borderId="61" xfId="0" applyFont="1" applyBorder="1" applyAlignment="1" applyProtection="1">
      <alignment horizontal="center"/>
      <protection locked="0"/>
    </xf>
    <xf numFmtId="0" fontId="13" fillId="0" borderId="12" xfId="0" applyFont="1" applyBorder="1" applyAlignment="1" applyProtection="1">
      <alignment horizontal="center"/>
      <protection locked="0"/>
    </xf>
    <xf numFmtId="3" fontId="13" fillId="2" borderId="3" xfId="0" applyNumberFormat="1" applyFont="1" applyFill="1" applyBorder="1" applyAlignment="1">
      <alignment horizontal="center"/>
    </xf>
    <xf numFmtId="9" fontId="13" fillId="2" borderId="12" xfId="3" applyNumberFormat="1" applyFont="1" applyFill="1" applyBorder="1" applyAlignment="1" applyProtection="1">
      <alignment horizontal="center" vertical="center" wrapText="1"/>
    </xf>
    <xf numFmtId="3" fontId="13" fillId="2" borderId="13" xfId="0" applyNumberFormat="1" applyFont="1" applyFill="1" applyBorder="1" applyAlignment="1">
      <alignment horizontal="center" vertical="center" wrapText="1"/>
    </xf>
    <xf numFmtId="9" fontId="13" fillId="0" borderId="12" xfId="0" applyNumberFormat="1" applyFont="1" applyBorder="1" applyAlignment="1" applyProtection="1">
      <alignment horizontal="center" vertical="center" wrapText="1"/>
      <protection locked="0"/>
    </xf>
    <xf numFmtId="9" fontId="13" fillId="0" borderId="1" xfId="0" applyNumberFormat="1" applyFont="1" applyBorder="1" applyAlignment="1" applyProtection="1">
      <alignment horizontal="center" vertical="center" wrapText="1"/>
      <protection locked="0"/>
    </xf>
    <xf numFmtId="3" fontId="13" fillId="2" borderId="12" xfId="0" applyNumberFormat="1" applyFont="1" applyFill="1" applyBorder="1" applyAlignment="1">
      <alignment horizontal="center"/>
    </xf>
    <xf numFmtId="3" fontId="13" fillId="2" borderId="13" xfId="0" applyNumberFormat="1" applyFont="1" applyFill="1" applyBorder="1" applyAlignment="1">
      <alignment horizontal="center"/>
    </xf>
    <xf numFmtId="3" fontId="13" fillId="2" borderId="12" xfId="0" applyNumberFormat="1" applyFont="1" applyFill="1" applyBorder="1" applyAlignment="1">
      <alignment horizontal="center" vertical="center" wrapText="1"/>
    </xf>
    <xf numFmtId="3" fontId="13" fillId="2" borderId="35" xfId="0" applyNumberFormat="1" applyFont="1" applyFill="1" applyBorder="1" applyAlignment="1">
      <alignment horizontal="center" vertical="center" wrapText="1"/>
    </xf>
    <xf numFmtId="171" fontId="13" fillId="0" borderId="0" xfId="0" applyNumberFormat="1" applyFont="1" applyProtection="1">
      <protection locked="0"/>
    </xf>
    <xf numFmtId="0" fontId="13" fillId="0" borderId="12" xfId="0" applyFont="1" applyBorder="1" applyAlignment="1" applyProtection="1">
      <alignment horizontal="center" vertical="center"/>
      <protection locked="0"/>
    </xf>
    <xf numFmtId="3" fontId="13" fillId="0" borderId="0" xfId="0" applyNumberFormat="1" applyFont="1" applyProtection="1">
      <protection locked="0"/>
    </xf>
    <xf numFmtId="0" fontId="13" fillId="0" borderId="13" xfId="0" applyFont="1" applyBorder="1" applyAlignment="1" applyProtection="1">
      <alignment horizontal="center" vertical="center"/>
      <protection locked="0"/>
    </xf>
    <xf numFmtId="0" fontId="13" fillId="0" borderId="61" xfId="0" applyFont="1" applyBorder="1" applyAlignment="1" applyProtection="1">
      <alignment horizontal="center" vertical="center"/>
      <protection locked="0"/>
    </xf>
    <xf numFmtId="10" fontId="13" fillId="0" borderId="12" xfId="0" applyNumberFormat="1" applyFont="1" applyBorder="1" applyAlignment="1" applyProtection="1">
      <alignment horizontal="center" vertical="center" wrapText="1"/>
      <protection locked="0"/>
    </xf>
    <xf numFmtId="10" fontId="13" fillId="0" borderId="1" xfId="0" applyNumberFormat="1" applyFont="1" applyBorder="1" applyAlignment="1" applyProtection="1">
      <alignment horizontal="center" vertical="center" wrapText="1"/>
      <protection locked="0"/>
    </xf>
    <xf numFmtId="174" fontId="13" fillId="0" borderId="12" xfId="0" applyNumberFormat="1" applyFont="1" applyBorder="1" applyAlignment="1" applyProtection="1">
      <alignment horizontal="center" vertical="center" wrapText="1"/>
      <protection locked="0"/>
    </xf>
    <xf numFmtId="174" fontId="13" fillId="0" borderId="1" xfId="0" applyNumberFormat="1" applyFont="1" applyBorder="1" applyAlignment="1" applyProtection="1">
      <alignment horizontal="center" vertical="center" wrapText="1"/>
      <protection locked="0"/>
    </xf>
    <xf numFmtId="167" fontId="13" fillId="0" borderId="12" xfId="0" applyNumberFormat="1" applyFont="1" applyBorder="1" applyAlignment="1" applyProtection="1">
      <alignment horizontal="center" vertical="center" wrapText="1"/>
      <protection locked="0"/>
    </xf>
    <xf numFmtId="167" fontId="13" fillId="0" borderId="1" xfId="0" applyNumberFormat="1" applyFont="1" applyBorder="1" applyAlignment="1" applyProtection="1">
      <alignment horizontal="center" vertical="center" wrapText="1"/>
      <protection locked="0"/>
    </xf>
    <xf numFmtId="0" fontId="13" fillId="19" borderId="1" xfId="0" applyFont="1" applyFill="1" applyBorder="1" applyAlignment="1" applyProtection="1">
      <alignment horizontal="center"/>
      <protection locked="0"/>
    </xf>
    <xf numFmtId="0" fontId="13" fillId="10" borderId="1" xfId="0" applyFont="1" applyFill="1" applyBorder="1" applyAlignment="1" applyProtection="1">
      <alignment horizontal="center"/>
      <protection locked="0"/>
    </xf>
    <xf numFmtId="0" fontId="13" fillId="0" borderId="5" xfId="0" applyFont="1" applyBorder="1" applyAlignment="1" applyProtection="1">
      <alignment horizontal="center"/>
      <protection locked="0"/>
    </xf>
    <xf numFmtId="0" fontId="13" fillId="0" borderId="26" xfId="0" applyFont="1" applyBorder="1" applyAlignment="1" applyProtection="1">
      <alignment horizontal="center"/>
      <protection locked="0"/>
    </xf>
    <xf numFmtId="3" fontId="13" fillId="0" borderId="2" xfId="0" applyNumberFormat="1" applyFont="1" applyBorder="1" applyAlignment="1" applyProtection="1">
      <alignment horizontal="center"/>
      <protection locked="0"/>
    </xf>
    <xf numFmtId="0" fontId="15" fillId="2" borderId="30" xfId="0" applyFont="1" applyFill="1" applyBorder="1" applyAlignment="1">
      <alignment horizontal="left" vertical="center"/>
    </xf>
    <xf numFmtId="0" fontId="15" fillId="2" borderId="31" xfId="0" applyFont="1" applyFill="1" applyBorder="1" applyAlignment="1">
      <alignment horizontal="left" vertical="center"/>
    </xf>
    <xf numFmtId="0" fontId="13" fillId="2" borderId="37" xfId="0" applyFont="1" applyFill="1" applyBorder="1" applyAlignment="1">
      <alignment horizontal="center" vertical="center"/>
    </xf>
    <xf numFmtId="3" fontId="13" fillId="2" borderId="33" xfId="0" applyNumberFormat="1" applyFont="1" applyFill="1" applyBorder="1" applyAlignment="1">
      <alignment horizontal="center" vertical="center"/>
    </xf>
    <xf numFmtId="3" fontId="15" fillId="2" borderId="22" xfId="0" applyNumberFormat="1" applyFont="1" applyFill="1" applyBorder="1" applyAlignment="1">
      <alignment horizontal="center" vertical="center"/>
    </xf>
    <xf numFmtId="9" fontId="13" fillId="2" borderId="21" xfId="3" applyNumberFormat="1" applyFont="1" applyFill="1" applyBorder="1" applyAlignment="1" applyProtection="1">
      <alignment horizontal="center" vertical="center" wrapText="1"/>
    </xf>
    <xf numFmtId="9" fontId="13" fillId="2" borderId="21" xfId="0" applyNumberFormat="1" applyFont="1" applyFill="1" applyBorder="1" applyAlignment="1">
      <alignment horizontal="center" vertical="center" wrapText="1"/>
    </xf>
    <xf numFmtId="9" fontId="13" fillId="2" borderId="33" xfId="0" applyNumberFormat="1" applyFont="1" applyFill="1" applyBorder="1" applyAlignment="1">
      <alignment horizontal="center" vertical="center" wrapText="1"/>
    </xf>
    <xf numFmtId="3" fontId="15" fillId="2" borderId="21" xfId="0" applyNumberFormat="1" applyFont="1" applyFill="1" applyBorder="1" applyAlignment="1">
      <alignment horizontal="center" vertical="center"/>
    </xf>
    <xf numFmtId="3" fontId="15" fillId="2" borderId="33" xfId="0" applyNumberFormat="1" applyFont="1" applyFill="1" applyBorder="1" applyAlignment="1">
      <alignment horizontal="center" vertical="center" wrapText="1"/>
    </xf>
    <xf numFmtId="0" fontId="13" fillId="0" borderId="72" xfId="0" applyFont="1" applyBorder="1" applyAlignment="1" applyProtection="1">
      <alignment horizontal="left" vertical="center" wrapText="1"/>
      <protection locked="0"/>
    </xf>
    <xf numFmtId="3" fontId="13" fillId="2" borderId="12" xfId="0" applyNumberFormat="1" applyFont="1" applyFill="1" applyBorder="1" applyAlignment="1">
      <alignment horizontal="center" vertical="center"/>
    </xf>
    <xf numFmtId="3" fontId="13" fillId="2" borderId="13" xfId="0" applyNumberFormat="1" applyFont="1" applyFill="1" applyBorder="1" applyAlignment="1">
      <alignment horizontal="center" vertical="center"/>
    </xf>
    <xf numFmtId="0" fontId="13" fillId="0" borderId="72" xfId="0" applyFont="1" applyBorder="1" applyAlignment="1" applyProtection="1">
      <alignment horizontal="left" vertical="center"/>
      <protection locked="0"/>
    </xf>
    <xf numFmtId="0" fontId="13" fillId="0" borderId="3" xfId="0" applyFont="1" applyBorder="1" applyAlignment="1" applyProtection="1">
      <alignment horizontal="left" vertical="center" wrapText="1"/>
      <protection locked="0"/>
    </xf>
    <xf numFmtId="0" fontId="13" fillId="0" borderId="4" xfId="0" applyFont="1" applyBorder="1" applyAlignment="1" applyProtection="1">
      <alignment horizontal="left" vertical="center"/>
      <protection locked="0"/>
    </xf>
    <xf numFmtId="2" fontId="13" fillId="0" borderId="12" xfId="0" applyNumberFormat="1" applyFont="1" applyBorder="1" applyAlignment="1" applyProtection="1">
      <alignment horizontal="center" vertical="center"/>
      <protection locked="0"/>
    </xf>
    <xf numFmtId="0" fontId="13" fillId="0" borderId="3" xfId="0" applyFont="1" applyBorder="1" applyAlignment="1" applyProtection="1">
      <alignment horizontal="left" vertical="center"/>
      <protection locked="0"/>
    </xf>
    <xf numFmtId="0" fontId="13" fillId="0" borderId="36" xfId="0" applyFont="1" applyBorder="1" applyAlignment="1" applyProtection="1">
      <alignment horizontal="left" vertical="center"/>
      <protection locked="0"/>
    </xf>
    <xf numFmtId="0" fontId="13" fillId="0" borderId="38" xfId="0" applyFont="1" applyBorder="1" applyAlignment="1" applyProtection="1">
      <alignment horizontal="center" vertical="center"/>
      <protection locked="0"/>
    </xf>
    <xf numFmtId="3" fontId="13" fillId="0" borderId="39" xfId="0" applyNumberFormat="1" applyFont="1" applyBorder="1" applyAlignment="1" applyProtection="1">
      <alignment horizontal="center" vertical="center"/>
      <protection locked="0"/>
    </xf>
    <xf numFmtId="3" fontId="15" fillId="2" borderId="33" xfId="0" applyNumberFormat="1" applyFont="1" applyFill="1" applyBorder="1" applyAlignment="1">
      <alignment horizontal="center"/>
    </xf>
    <xf numFmtId="3" fontId="13" fillId="2" borderId="33" xfId="0" applyNumberFormat="1" applyFont="1" applyFill="1" applyBorder="1" applyAlignment="1">
      <alignment horizontal="center"/>
    </xf>
    <xf numFmtId="3" fontId="15" fillId="2" borderId="22" xfId="0" applyNumberFormat="1" applyFont="1" applyFill="1" applyBorder="1" applyAlignment="1">
      <alignment horizontal="center"/>
    </xf>
    <xf numFmtId="3" fontId="15" fillId="2" borderId="13" xfId="0" applyNumberFormat="1" applyFont="1" applyFill="1" applyBorder="1" applyAlignment="1">
      <alignment horizontal="center"/>
    </xf>
    <xf numFmtId="0" fontId="15" fillId="0" borderId="0" xfId="0" applyFont="1" applyAlignment="1" applyProtection="1">
      <alignment horizontal="center"/>
      <protection locked="0"/>
    </xf>
    <xf numFmtId="3" fontId="15" fillId="2" borderId="39" xfId="0" applyNumberFormat="1" applyFont="1" applyFill="1" applyBorder="1" applyAlignment="1">
      <alignment horizontal="center"/>
    </xf>
    <xf numFmtId="3" fontId="13" fillId="2" borderId="39" xfId="0" applyNumberFormat="1" applyFont="1" applyFill="1" applyBorder="1" applyAlignment="1">
      <alignment horizontal="center"/>
    </xf>
    <xf numFmtId="3" fontId="15" fillId="2" borderId="17" xfId="0" applyNumberFormat="1" applyFont="1" applyFill="1" applyBorder="1" applyAlignment="1">
      <alignment horizontal="center"/>
    </xf>
    <xf numFmtId="3" fontId="13" fillId="2" borderId="3" xfId="0" applyNumberFormat="1" applyFont="1" applyFill="1" applyBorder="1" applyAlignment="1">
      <alignment horizontal="center" vertical="center"/>
    </xf>
    <xf numFmtId="0" fontId="13" fillId="0" borderId="13" xfId="0" applyFont="1" applyBorder="1" applyAlignment="1" applyProtection="1">
      <alignment horizontal="center" vertical="center" wrapText="1"/>
      <protection locked="0"/>
    </xf>
    <xf numFmtId="0" fontId="13" fillId="0" borderId="61" xfId="0" applyFont="1" applyBorder="1" applyAlignment="1" applyProtection="1">
      <alignment horizontal="center" vertical="center" wrapText="1"/>
      <protection locked="0"/>
    </xf>
    <xf numFmtId="0" fontId="13" fillId="0" borderId="27" xfId="0" applyFont="1" applyBorder="1" applyAlignment="1" applyProtection="1">
      <alignment horizontal="center" vertical="center" wrapText="1"/>
      <protection locked="0"/>
    </xf>
    <xf numFmtId="0" fontId="13" fillId="0" borderId="5" xfId="0" applyFont="1" applyBorder="1" applyAlignment="1" applyProtection="1">
      <alignment horizontal="center" vertical="center" wrapText="1"/>
      <protection locked="0"/>
    </xf>
    <xf numFmtId="0" fontId="13" fillId="0" borderId="17" xfId="0" applyFont="1" applyBorder="1" applyAlignment="1" applyProtection="1">
      <alignment horizontal="center" vertical="center" wrapText="1"/>
      <protection locked="0"/>
    </xf>
    <xf numFmtId="0" fontId="13" fillId="0" borderId="63" xfId="0" applyFont="1" applyBorder="1" applyAlignment="1" applyProtection="1">
      <alignment horizontal="center" vertical="center" wrapText="1"/>
      <protection locked="0"/>
    </xf>
    <xf numFmtId="0" fontId="136" fillId="0" borderId="0" xfId="0" applyFont="1" applyAlignment="1">
      <alignment vertical="center" wrapText="1"/>
    </xf>
    <xf numFmtId="0" fontId="4" fillId="0" borderId="0" xfId="0" applyFont="1"/>
    <xf numFmtId="0" fontId="15" fillId="2" borderId="12" xfId="0" applyFont="1" applyFill="1" applyBorder="1" applyAlignment="1">
      <alignment horizontal="center" vertical="center" wrapText="1"/>
    </xf>
    <xf numFmtId="0" fontId="17" fillId="15" borderId="1" xfId="0" applyFont="1" applyFill="1" applyBorder="1" applyAlignment="1">
      <alignment horizontal="center" vertical="center" wrapText="1"/>
    </xf>
    <xf numFmtId="0" fontId="15" fillId="2" borderId="0" xfId="0" applyFont="1" applyFill="1" applyAlignment="1">
      <alignment horizontal="center" vertical="center"/>
    </xf>
    <xf numFmtId="0" fontId="15" fillId="2" borderId="1" xfId="0" applyFont="1" applyFill="1" applyBorder="1" applyAlignment="1">
      <alignment horizontal="center" vertical="center"/>
    </xf>
    <xf numFmtId="0" fontId="15" fillId="2" borderId="3" xfId="0" applyFont="1" applyFill="1" applyBorder="1" applyAlignment="1">
      <alignment horizontal="center" vertical="center"/>
    </xf>
    <xf numFmtId="0" fontId="15" fillId="2" borderId="69" xfId="0" applyFont="1" applyFill="1" applyBorder="1" applyAlignment="1">
      <alignment horizontal="center" vertical="center" wrapText="1"/>
    </xf>
    <xf numFmtId="0" fontId="15" fillId="18" borderId="8" xfId="0" applyFont="1" applyFill="1" applyBorder="1" applyAlignment="1">
      <alignment horizontal="left" vertical="center" wrapText="1"/>
    </xf>
    <xf numFmtId="0" fontId="15" fillId="18" borderId="8" xfId="0" applyFont="1" applyFill="1" applyBorder="1" applyAlignment="1">
      <alignment horizontal="center" vertical="center" wrapText="1"/>
    </xf>
    <xf numFmtId="0" fontId="15" fillId="16" borderId="8" xfId="0" applyFont="1" applyFill="1" applyBorder="1" applyAlignment="1">
      <alignment horizontal="center" vertical="center" wrapText="1"/>
    </xf>
    <xf numFmtId="3" fontId="15" fillId="18" borderId="8" xfId="0" applyNumberFormat="1" applyFont="1" applyFill="1" applyBorder="1" applyAlignment="1">
      <alignment horizontal="center" vertical="center" wrapText="1"/>
    </xf>
    <xf numFmtId="3" fontId="15" fillId="18" borderId="70" xfId="0" applyNumberFormat="1" applyFont="1" applyFill="1" applyBorder="1" applyAlignment="1">
      <alignment horizontal="center" vertical="center" wrapText="1"/>
    </xf>
    <xf numFmtId="3" fontId="15" fillId="18" borderId="71" xfId="0" applyNumberFormat="1" applyFont="1" applyFill="1" applyBorder="1" applyAlignment="1">
      <alignment horizontal="center" vertical="center" wrapText="1"/>
    </xf>
    <xf numFmtId="3" fontId="15" fillId="18" borderId="12" xfId="0" applyNumberFormat="1" applyFont="1" applyFill="1" applyBorder="1" applyAlignment="1">
      <alignment horizontal="center" vertical="center" wrapText="1"/>
    </xf>
    <xf numFmtId="3" fontId="15" fillId="18" borderId="13" xfId="0" applyNumberFormat="1" applyFont="1" applyFill="1" applyBorder="1" applyAlignment="1">
      <alignment horizontal="center" vertical="center" wrapText="1"/>
    </xf>
    <xf numFmtId="9" fontId="15" fillId="18" borderId="12" xfId="0" applyNumberFormat="1" applyFont="1" applyFill="1" applyBorder="1" applyAlignment="1">
      <alignment horizontal="center" vertical="center" wrapText="1"/>
    </xf>
    <xf numFmtId="3" fontId="15" fillId="18" borderId="1" xfId="0" applyNumberFormat="1" applyFont="1" applyFill="1" applyBorder="1" applyAlignment="1">
      <alignment horizontal="center" vertical="center"/>
    </xf>
    <xf numFmtId="3" fontId="15" fillId="18" borderId="0" xfId="0" applyNumberFormat="1" applyFont="1" applyFill="1" applyAlignment="1">
      <alignment horizontal="center" vertical="center"/>
    </xf>
    <xf numFmtId="3" fontId="15" fillId="18" borderId="3" xfId="0" applyNumberFormat="1" applyFont="1" applyFill="1" applyBorder="1" applyAlignment="1">
      <alignment horizontal="center" vertical="center"/>
    </xf>
    <xf numFmtId="0" fontId="13" fillId="2" borderId="12" xfId="0" applyFont="1" applyFill="1" applyBorder="1" applyAlignment="1">
      <alignment horizontal="center" vertical="center" wrapText="1"/>
    </xf>
    <xf numFmtId="0" fontId="137" fillId="0" borderId="1" xfId="0" applyFont="1" applyBorder="1" applyAlignment="1" applyProtection="1">
      <alignment vertical="center" wrapText="1"/>
      <protection locked="0"/>
    </xf>
    <xf numFmtId="4" fontId="13" fillId="17" borderId="1" xfId="0" applyNumberFormat="1" applyFont="1" applyFill="1" applyBorder="1" applyAlignment="1" applyProtection="1">
      <alignment horizontal="center" vertical="center" wrapText="1"/>
      <protection locked="0"/>
    </xf>
    <xf numFmtId="3" fontId="13" fillId="0" borderId="13" xfId="0" applyNumberFormat="1" applyFont="1" applyBorder="1" applyAlignment="1" applyProtection="1">
      <alignment horizontal="center" vertical="center" wrapText="1"/>
      <protection locked="0"/>
    </xf>
    <xf numFmtId="3" fontId="13" fillId="2" borderId="40" xfId="0" applyNumberFormat="1" applyFont="1" applyFill="1" applyBorder="1" applyAlignment="1">
      <alignment horizontal="center" vertical="center" wrapText="1"/>
    </xf>
    <xf numFmtId="9" fontId="13" fillId="2" borderId="12" xfId="0" applyNumberFormat="1" applyFont="1" applyFill="1" applyBorder="1" applyAlignment="1">
      <alignment horizontal="center" vertical="center" wrapText="1"/>
    </xf>
    <xf numFmtId="3" fontId="138" fillId="0" borderId="1" xfId="0" applyNumberFormat="1" applyFont="1" applyBorder="1" applyAlignment="1" applyProtection="1">
      <alignment horizontal="center" vertical="center" wrapText="1"/>
      <protection locked="0"/>
    </xf>
    <xf numFmtId="4" fontId="138" fillId="0" borderId="1" xfId="0" applyNumberFormat="1" applyFont="1" applyBorder="1" applyAlignment="1" applyProtection="1">
      <alignment horizontal="center" vertical="center" wrapText="1"/>
      <protection locked="0"/>
    </xf>
    <xf numFmtId="0" fontId="15" fillId="2" borderId="12" xfId="0" applyFont="1" applyFill="1" applyBorder="1" applyAlignment="1">
      <alignment horizontal="center"/>
    </xf>
    <xf numFmtId="3" fontId="15" fillId="16" borderId="13" xfId="0" applyNumberFormat="1" applyFont="1" applyFill="1" applyBorder="1" applyAlignment="1" applyProtection="1">
      <alignment horizontal="center" vertical="center" wrapText="1"/>
      <protection locked="0"/>
    </xf>
    <xf numFmtId="3" fontId="15" fillId="18" borderId="40" xfId="0" applyNumberFormat="1" applyFont="1" applyFill="1" applyBorder="1" applyAlignment="1">
      <alignment horizontal="center" vertical="center" wrapText="1"/>
    </xf>
    <xf numFmtId="0" fontId="13" fillId="0" borderId="2" xfId="0" applyFont="1" applyBorder="1" applyProtection="1">
      <protection locked="0"/>
    </xf>
    <xf numFmtId="0" fontId="15" fillId="16" borderId="2" xfId="0" applyFont="1" applyFill="1" applyBorder="1" applyProtection="1">
      <protection locked="0"/>
    </xf>
    <xf numFmtId="3" fontId="15" fillId="16" borderId="2" xfId="0" applyNumberFormat="1" applyFont="1" applyFill="1" applyBorder="1" applyAlignment="1" applyProtection="1">
      <alignment horizontal="center"/>
      <protection locked="0"/>
    </xf>
    <xf numFmtId="171" fontId="13" fillId="0" borderId="2" xfId="0" applyNumberFormat="1" applyFont="1" applyBorder="1" applyAlignment="1" applyProtection="1">
      <alignment horizontal="center"/>
      <protection locked="0"/>
    </xf>
    <xf numFmtId="0" fontId="13" fillId="2" borderId="14" xfId="0" applyFont="1" applyFill="1" applyBorder="1"/>
    <xf numFmtId="3" fontId="15" fillId="2" borderId="15" xfId="0" applyNumberFormat="1" applyFont="1" applyFill="1" applyBorder="1" applyAlignment="1">
      <alignment horizontal="center"/>
    </xf>
    <xf numFmtId="0" fontId="15" fillId="2" borderId="14" xfId="0" applyFont="1" applyFill="1" applyBorder="1" applyAlignment="1">
      <alignment horizontal="right"/>
    </xf>
    <xf numFmtId="3" fontId="15" fillId="2" borderId="64" xfId="0" applyNumberFormat="1" applyFont="1" applyFill="1" applyBorder="1" applyAlignment="1">
      <alignment horizontal="center"/>
    </xf>
    <xf numFmtId="3" fontId="15" fillId="2" borderId="65" xfId="0" applyNumberFormat="1" applyFont="1" applyFill="1" applyBorder="1" applyAlignment="1">
      <alignment horizontal="center"/>
    </xf>
    <xf numFmtId="0" fontId="15" fillId="16" borderId="2" xfId="0" applyFont="1" applyFill="1" applyBorder="1" applyAlignment="1" applyProtection="1">
      <alignment horizontal="left" wrapText="1"/>
      <protection locked="0"/>
    </xf>
    <xf numFmtId="0" fontId="13" fillId="0" borderId="73" xfId="0" applyFont="1" applyBorder="1" applyAlignment="1" applyProtection="1">
      <alignment horizontal="center"/>
      <protection locked="0"/>
    </xf>
    <xf numFmtId="0" fontId="60" fillId="0" borderId="3" xfId="0" applyFont="1" applyBorder="1" applyAlignment="1" applyProtection="1">
      <alignment wrapText="1"/>
      <protection locked="0"/>
    </xf>
    <xf numFmtId="0" fontId="114" fillId="0" borderId="1" xfId="8" applyFont="1" applyBorder="1" applyAlignment="1" applyProtection="1">
      <alignment horizontal="center"/>
      <protection locked="0"/>
    </xf>
    <xf numFmtId="1" fontId="110" fillId="0" borderId="1" xfId="8" applyNumberFormat="1" applyFont="1" applyBorder="1" applyAlignment="1" applyProtection="1">
      <alignment horizontal="center"/>
      <protection locked="0"/>
    </xf>
    <xf numFmtId="2" fontId="110" fillId="0" borderId="1" xfId="8" applyNumberFormat="1" applyFont="1" applyBorder="1" applyAlignment="1" applyProtection="1">
      <alignment horizontal="center"/>
      <protection locked="0"/>
    </xf>
    <xf numFmtId="0" fontId="3" fillId="0" borderId="0" xfId="8" applyProtection="1">
      <protection locked="0"/>
    </xf>
    <xf numFmtId="0" fontId="104" fillId="0" borderId="0" xfId="8" applyFont="1" applyProtection="1">
      <protection locked="0"/>
    </xf>
    <xf numFmtId="0" fontId="109" fillId="0" borderId="0" xfId="8" applyFont="1" applyProtection="1">
      <protection locked="0"/>
    </xf>
    <xf numFmtId="0" fontId="115" fillId="0" borderId="1" xfId="8" applyFont="1" applyBorder="1" applyAlignment="1" applyProtection="1">
      <alignment horizontal="center"/>
      <protection locked="0"/>
    </xf>
    <xf numFmtId="0" fontId="110" fillId="0" borderId="0" xfId="8" applyFont="1" applyProtection="1">
      <protection locked="0"/>
    </xf>
    <xf numFmtId="0" fontId="110" fillId="0" borderId="0" xfId="8" applyFont="1" applyAlignment="1" applyProtection="1">
      <alignment horizontal="center"/>
      <protection locked="0"/>
    </xf>
    <xf numFmtId="0" fontId="108" fillId="0" borderId="0" xfId="8" applyFont="1" applyProtection="1">
      <protection locked="0"/>
    </xf>
    <xf numFmtId="0" fontId="110" fillId="0" borderId="1" xfId="8" applyFont="1" applyBorder="1" applyProtection="1">
      <protection locked="0"/>
    </xf>
    <xf numFmtId="0" fontId="110" fillId="0" borderId="1" xfId="8" applyFont="1" applyBorder="1" applyAlignment="1" applyProtection="1">
      <alignment horizontal="center"/>
      <protection locked="0"/>
    </xf>
    <xf numFmtId="2" fontId="110" fillId="0" borderId="1" xfId="8" applyNumberFormat="1" applyFont="1" applyBorder="1" applyProtection="1">
      <protection locked="0"/>
    </xf>
    <xf numFmtId="0" fontId="3" fillId="0" borderId="0" xfId="8" applyAlignment="1" applyProtection="1">
      <alignment horizontal="center"/>
      <protection locked="0"/>
    </xf>
    <xf numFmtId="0" fontId="3" fillId="0" borderId="1" xfId="8" applyBorder="1" applyProtection="1">
      <protection locked="0"/>
    </xf>
    <xf numFmtId="0" fontId="111" fillId="7" borderId="1" xfId="8" applyFont="1" applyFill="1" applyBorder="1"/>
    <xf numFmtId="0" fontId="111" fillId="7" borderId="1" xfId="8" applyFont="1" applyFill="1" applyBorder="1" applyAlignment="1">
      <alignment wrapText="1"/>
    </xf>
    <xf numFmtId="0" fontId="111" fillId="7" borderId="1" xfId="8" applyFont="1" applyFill="1" applyBorder="1" applyAlignment="1">
      <alignment horizontal="center" wrapText="1"/>
    </xf>
    <xf numFmtId="0" fontId="111" fillId="7" borderId="1" xfId="8" applyFont="1" applyFill="1" applyBorder="1" applyAlignment="1">
      <alignment horizontal="center"/>
    </xf>
    <xf numFmtId="0" fontId="113" fillId="7" borderId="1" xfId="8" applyFont="1" applyFill="1" applyBorder="1"/>
    <xf numFmtId="0" fontId="112" fillId="7" borderId="1" xfId="8" applyFont="1" applyFill="1" applyBorder="1"/>
    <xf numFmtId="0" fontId="114" fillId="7" borderId="1" xfId="8" applyFont="1" applyFill="1" applyBorder="1" applyAlignment="1">
      <alignment horizontal="center"/>
    </xf>
    <xf numFmtId="0" fontId="110" fillId="7" borderId="1" xfId="8" applyFont="1" applyFill="1" applyBorder="1" applyAlignment="1">
      <alignment horizontal="center"/>
    </xf>
    <xf numFmtId="0" fontId="116" fillId="7" borderId="1" xfId="8" applyFont="1" applyFill="1" applyBorder="1"/>
    <xf numFmtId="2" fontId="110" fillId="7" borderId="1" xfId="8" applyNumberFormat="1" applyFont="1" applyFill="1" applyBorder="1" applyAlignment="1">
      <alignment horizontal="center"/>
    </xf>
    <xf numFmtId="1" fontId="143" fillId="7" borderId="1" xfId="8" applyNumberFormat="1" applyFont="1" applyFill="1" applyBorder="1" applyAlignment="1">
      <alignment horizontal="center"/>
    </xf>
    <xf numFmtId="0" fontId="116" fillId="7" borderId="61" xfId="8" applyFont="1" applyFill="1" applyBorder="1"/>
    <xf numFmtId="1" fontId="142" fillId="7" borderId="1" xfId="8" applyNumberFormat="1" applyFont="1" applyFill="1" applyBorder="1" applyAlignment="1">
      <alignment horizontal="center"/>
    </xf>
    <xf numFmtId="0" fontId="141" fillId="7" borderId="1" xfId="8" applyFont="1" applyFill="1" applyBorder="1" applyAlignment="1">
      <alignment horizontal="right"/>
    </xf>
    <xf numFmtId="0" fontId="141" fillId="7" borderId="1" xfId="8" applyFont="1" applyFill="1" applyBorder="1"/>
    <xf numFmtId="2" fontId="142" fillId="7" borderId="1" xfId="8" applyNumberFormat="1" applyFont="1" applyFill="1" applyBorder="1" applyAlignment="1">
      <alignment horizontal="center"/>
    </xf>
    <xf numFmtId="0" fontId="114" fillId="7" borderId="1" xfId="8" applyFont="1" applyFill="1" applyBorder="1"/>
    <xf numFmtId="0" fontId="115" fillId="7" borderId="1" xfId="8" applyFont="1" applyFill="1" applyBorder="1" applyAlignment="1">
      <alignment horizontal="right"/>
    </xf>
    <xf numFmtId="0" fontId="115" fillId="7" borderId="1" xfId="8" applyFont="1" applyFill="1" applyBorder="1" applyAlignment="1">
      <alignment horizontal="center"/>
    </xf>
    <xf numFmtId="2" fontId="143" fillId="7" borderId="1" xfId="8" applyNumberFormat="1" applyFont="1" applyFill="1" applyBorder="1" applyAlignment="1">
      <alignment horizontal="center"/>
    </xf>
    <xf numFmtId="0" fontId="141" fillId="7" borderId="1" xfId="8" applyFont="1" applyFill="1" applyBorder="1" applyAlignment="1">
      <alignment horizontal="center"/>
    </xf>
    <xf numFmtId="0" fontId="115" fillId="7" borderId="1" xfId="8" applyFont="1" applyFill="1" applyBorder="1"/>
    <xf numFmtId="0" fontId="116" fillId="7" borderId="3" xfId="8" applyFont="1" applyFill="1" applyBorder="1"/>
    <xf numFmtId="0" fontId="116" fillId="7" borderId="35" xfId="8" applyFont="1" applyFill="1" applyBorder="1"/>
    <xf numFmtId="0" fontId="115" fillId="0" borderId="1" xfId="8" applyFont="1" applyBorder="1" applyProtection="1">
      <protection locked="0"/>
    </xf>
    <xf numFmtId="0" fontId="32" fillId="7" borderId="1" xfId="0" applyFont="1" applyFill="1" applyBorder="1" applyAlignment="1" applyProtection="1">
      <alignment vertical="center" wrapText="1"/>
      <protection locked="0"/>
    </xf>
    <xf numFmtId="0" fontId="32" fillId="7" borderId="1" xfId="0" applyFont="1" applyFill="1" applyBorder="1" applyAlignment="1" applyProtection="1">
      <alignment horizontal="center" vertical="center" wrapText="1"/>
      <protection locked="0"/>
    </xf>
    <xf numFmtId="0" fontId="51" fillId="7" borderId="1" xfId="0" applyFont="1" applyFill="1" applyBorder="1" applyAlignment="1" applyProtection="1">
      <alignment horizontal="center" vertical="center" wrapText="1"/>
      <protection locked="0"/>
    </xf>
    <xf numFmtId="0" fontId="23" fillId="7" borderId="1" xfId="0" applyFont="1" applyFill="1" applyBorder="1" applyAlignment="1" applyProtection="1">
      <alignment vertical="center" wrapText="1"/>
      <protection locked="0"/>
    </xf>
    <xf numFmtId="3" fontId="23" fillId="7" borderId="1" xfId="0" applyNumberFormat="1" applyFont="1" applyFill="1" applyBorder="1" applyAlignment="1" applyProtection="1">
      <alignment horizontal="center" vertical="center" wrapText="1"/>
      <protection locked="0"/>
    </xf>
    <xf numFmtId="9" fontId="32" fillId="7" borderId="1" xfId="2" applyFont="1" applyFill="1" applyBorder="1" applyAlignment="1" applyProtection="1">
      <alignment horizontal="center" vertical="center"/>
      <protection locked="0"/>
    </xf>
    <xf numFmtId="3" fontId="32" fillId="7" borderId="1" xfId="0" applyNumberFormat="1" applyFont="1" applyFill="1" applyBorder="1" applyAlignment="1" applyProtection="1">
      <alignment horizontal="center" vertical="center" wrapText="1"/>
      <protection locked="0"/>
    </xf>
    <xf numFmtId="167" fontId="32" fillId="7" borderId="1" xfId="0" applyNumberFormat="1" applyFont="1" applyFill="1" applyBorder="1" applyAlignment="1" applyProtection="1">
      <alignment horizontal="center" vertical="center" wrapText="1"/>
      <protection locked="0"/>
    </xf>
    <xf numFmtId="0" fontId="23" fillId="7" borderId="1" xfId="0" applyFont="1" applyFill="1" applyBorder="1" applyAlignment="1" applyProtection="1">
      <alignment horizontal="center" vertical="center" wrapText="1"/>
      <protection locked="0"/>
    </xf>
    <xf numFmtId="0" fontId="32" fillId="2" borderId="2" xfId="0" applyFont="1" applyFill="1" applyBorder="1"/>
    <xf numFmtId="167" fontId="32" fillId="0" borderId="0" xfId="2" applyNumberFormat="1" applyFont="1" applyProtection="1">
      <protection locked="0"/>
    </xf>
    <xf numFmtId="0" fontId="60" fillId="0" borderId="4" xfId="0" applyFont="1" applyBorder="1" applyAlignment="1" applyProtection="1">
      <alignment wrapText="1"/>
      <protection locked="0"/>
    </xf>
    <xf numFmtId="0" fontId="23" fillId="2" borderId="13" xfId="0" applyFont="1" applyFill="1" applyBorder="1" applyAlignment="1">
      <alignment horizontal="center" vertical="center" wrapText="1"/>
    </xf>
    <xf numFmtId="9" fontId="124" fillId="0" borderId="0" xfId="2" applyFont="1" applyBorder="1" applyAlignment="1" applyProtection="1">
      <alignment horizontal="center"/>
    </xf>
    <xf numFmtId="0" fontId="8" fillId="0" borderId="0" xfId="0" applyFont="1" applyAlignment="1">
      <alignment horizontal="center"/>
    </xf>
    <xf numFmtId="0" fontId="8" fillId="0" borderId="0" xfId="0" applyFont="1"/>
    <xf numFmtId="0" fontId="44" fillId="0" borderId="0" xfId="0" applyFont="1" applyAlignment="1">
      <alignment horizontal="left"/>
    </xf>
    <xf numFmtId="0" fontId="8" fillId="0" borderId="0" xfId="0" applyFont="1" applyAlignment="1">
      <alignment horizontal="left"/>
    </xf>
    <xf numFmtId="3" fontId="32" fillId="7" borderId="12" xfId="0" applyNumberFormat="1" applyFont="1" applyFill="1" applyBorder="1" applyAlignment="1">
      <alignment horizontal="center"/>
    </xf>
    <xf numFmtId="3" fontId="32" fillId="7" borderId="1" xfId="0" applyNumberFormat="1" applyFont="1" applyFill="1" applyBorder="1" applyAlignment="1">
      <alignment horizontal="center"/>
    </xf>
    <xf numFmtId="3" fontId="32" fillId="7" borderId="13" xfId="0" applyNumberFormat="1" applyFont="1" applyFill="1" applyBorder="1" applyAlignment="1">
      <alignment horizontal="center"/>
    </xf>
    <xf numFmtId="0" fontId="46" fillId="0" borderId="0" xfId="0" applyFont="1"/>
    <xf numFmtId="10" fontId="13" fillId="0" borderId="0" xfId="0" applyNumberFormat="1" applyFont="1" applyAlignment="1">
      <alignment horizontal="center"/>
    </xf>
    <xf numFmtId="167" fontId="13" fillId="0" borderId="0" xfId="2" applyNumberFormat="1" applyFont="1" applyBorder="1" applyAlignment="1">
      <alignment horizontal="center"/>
    </xf>
    <xf numFmtId="0" fontId="149" fillId="0" borderId="0" xfId="3" applyNumberFormat="1" applyFont="1"/>
    <xf numFmtId="49" fontId="91" fillId="0" borderId="1" xfId="6" applyNumberFormat="1" applyFont="1" applyBorder="1" applyAlignment="1">
      <alignment horizontal="center" vertical="top" wrapText="1"/>
    </xf>
    <xf numFmtId="49" fontId="91" fillId="0" borderId="13" xfId="6" applyNumberFormat="1" applyFont="1" applyBorder="1" applyAlignment="1">
      <alignment horizontal="center" vertical="top" wrapText="1"/>
    </xf>
    <xf numFmtId="0" fontId="4" fillId="0" borderId="0" xfId="6"/>
    <xf numFmtId="49" fontId="89" fillId="0" borderId="1" xfId="6" applyNumberFormat="1" applyFont="1" applyBorder="1" applyAlignment="1">
      <alignment horizontal="center" vertical="top" wrapText="1"/>
    </xf>
    <xf numFmtId="1" fontId="89" fillId="0" borderId="1" xfId="6" applyNumberFormat="1" applyFont="1" applyBorder="1" applyAlignment="1">
      <alignment horizontal="center" vertical="top" wrapText="1"/>
    </xf>
    <xf numFmtId="1" fontId="92" fillId="0" borderId="1" xfId="6" applyNumberFormat="1" applyFont="1" applyBorder="1" applyAlignment="1">
      <alignment horizontal="center" vertical="top" wrapText="1"/>
    </xf>
    <xf numFmtId="49" fontId="92" fillId="10" borderId="1" xfId="6" applyNumberFormat="1" applyFont="1" applyFill="1" applyBorder="1" applyAlignment="1">
      <alignment horizontal="center" vertical="top" wrapText="1"/>
    </xf>
    <xf numFmtId="49" fontId="89" fillId="10" borderId="1" xfId="6" applyNumberFormat="1" applyFont="1" applyFill="1" applyBorder="1" applyAlignment="1">
      <alignment horizontal="center" vertical="top" wrapText="1"/>
    </xf>
    <xf numFmtId="49" fontId="89" fillId="0" borderId="1" xfId="4" applyNumberFormat="1" applyFont="1" applyBorder="1" applyAlignment="1">
      <alignment horizontal="center" vertical="top" wrapText="1"/>
    </xf>
    <xf numFmtId="49" fontId="89" fillId="11" borderId="1" xfId="6" applyNumberFormat="1" applyFont="1" applyFill="1" applyBorder="1" applyAlignment="1">
      <alignment horizontal="center" vertical="top" wrapText="1"/>
    </xf>
    <xf numFmtId="49" fontId="89" fillId="12" borderId="1" xfId="6" applyNumberFormat="1" applyFont="1" applyFill="1" applyBorder="1" applyAlignment="1">
      <alignment horizontal="center" vertical="top" wrapText="1"/>
    </xf>
    <xf numFmtId="49" fontId="89" fillId="0" borderId="1" xfId="5" applyNumberFormat="1" applyFont="1" applyBorder="1" applyAlignment="1">
      <alignment horizontal="center" vertical="top" wrapText="1"/>
    </xf>
    <xf numFmtId="49" fontId="92" fillId="0" borderId="1" xfId="6" applyNumberFormat="1" applyFont="1" applyBorder="1" applyAlignment="1">
      <alignment horizontal="center" vertical="top" wrapText="1"/>
    </xf>
    <xf numFmtId="0" fontId="91" fillId="17" borderId="1" xfId="6" applyFont="1" applyFill="1" applyBorder="1" applyAlignment="1">
      <alignment horizontal="center" wrapText="1"/>
    </xf>
    <xf numFmtId="0" fontId="4" fillId="0" borderId="1" xfId="6" applyBorder="1"/>
    <xf numFmtId="0" fontId="91" fillId="0" borderId="1" xfId="7" applyFont="1" applyBorder="1" applyAlignment="1">
      <alignment vertical="top" wrapText="1"/>
    </xf>
    <xf numFmtId="49" fontId="91" fillId="0" borderId="1" xfId="7" applyNumberFormat="1" applyFont="1" applyBorder="1" applyAlignment="1">
      <alignment vertical="top" wrapText="1"/>
    </xf>
    <xf numFmtId="49" fontId="91" fillId="0" borderId="13" xfId="7" applyNumberFormat="1" applyFont="1" applyBorder="1" applyAlignment="1">
      <alignment vertical="top" wrapText="1"/>
    </xf>
    <xf numFmtId="10" fontId="89" fillId="0" borderId="1" xfId="6" applyNumberFormat="1" applyFont="1" applyBorder="1" applyAlignment="1">
      <alignment horizontal="center" vertical="top" wrapText="1"/>
    </xf>
    <xf numFmtId="172" fontId="95" fillId="17" borderId="1" xfId="1" applyNumberFormat="1" applyFont="1" applyFill="1" applyBorder="1" applyAlignment="1" applyProtection="1">
      <alignment horizontal="center" vertical="top" wrapText="1"/>
    </xf>
    <xf numFmtId="1" fontId="95" fillId="0" borderId="1" xfId="1" applyNumberFormat="1" applyFont="1" applyBorder="1" applyAlignment="1" applyProtection="1">
      <alignment horizontal="center" vertical="top" wrapText="1"/>
    </xf>
    <xf numFmtId="173" fontId="95" fillId="0" borderId="1" xfId="1" applyNumberFormat="1" applyFont="1" applyBorder="1" applyAlignment="1" applyProtection="1">
      <alignment horizontal="center" vertical="top" wrapText="1"/>
    </xf>
    <xf numFmtId="173" fontId="95" fillId="17" borderId="1" xfId="1" applyNumberFormat="1" applyFont="1" applyFill="1" applyBorder="1" applyAlignment="1" applyProtection="1">
      <alignment horizontal="center" vertical="top" wrapText="1"/>
    </xf>
    <xf numFmtId="166" fontId="89" fillId="0" borderId="1" xfId="4" applyNumberFormat="1" applyFont="1" applyBorder="1" applyAlignment="1">
      <alignment horizontal="center" vertical="top"/>
    </xf>
    <xf numFmtId="0" fontId="90" fillId="0" borderId="1" xfId="4" applyFont="1" applyBorder="1" applyAlignment="1">
      <alignment horizontal="center" vertical="top"/>
    </xf>
    <xf numFmtId="166" fontId="89" fillId="0" borderId="1" xfId="6" applyNumberFormat="1" applyFont="1" applyBorder="1" applyAlignment="1">
      <alignment horizontal="center" vertical="top"/>
    </xf>
    <xf numFmtId="173" fontId="95" fillId="9" borderId="1" xfId="1" applyNumberFormat="1" applyFont="1" applyFill="1" applyBorder="1" applyAlignment="1" applyProtection="1">
      <alignment horizontal="center" vertical="top" wrapText="1"/>
    </xf>
    <xf numFmtId="3" fontId="89" fillId="0" borderId="1" xfId="6" applyNumberFormat="1" applyFont="1" applyBorder="1" applyAlignment="1">
      <alignment horizontal="center" vertical="top" wrapText="1"/>
    </xf>
    <xf numFmtId="3" fontId="95" fillId="17" borderId="1" xfId="6" applyNumberFormat="1" applyFont="1" applyFill="1" applyBorder="1" applyAlignment="1">
      <alignment horizontal="center" vertical="top" wrapText="1"/>
    </xf>
    <xf numFmtId="0" fontId="90" fillId="0" borderId="1" xfId="6" applyFont="1" applyBorder="1" applyAlignment="1">
      <alignment horizontal="center" vertical="top"/>
    </xf>
    <xf numFmtId="1" fontId="95" fillId="17" borderId="1" xfId="6" applyNumberFormat="1" applyFont="1" applyFill="1" applyBorder="1" applyAlignment="1">
      <alignment horizontal="center" vertical="top"/>
    </xf>
    <xf numFmtId="3" fontId="95" fillId="9" borderId="1" xfId="6" applyNumberFormat="1" applyFont="1" applyFill="1" applyBorder="1" applyAlignment="1">
      <alignment horizontal="center" vertical="top" wrapText="1"/>
    </xf>
    <xf numFmtId="3" fontId="96" fillId="0" borderId="1" xfId="6" applyNumberFormat="1" applyFont="1" applyBorder="1" applyAlignment="1">
      <alignment horizontal="center" vertical="top" wrapText="1"/>
    </xf>
    <xf numFmtId="3" fontId="95" fillId="0" borderId="1" xfId="6" applyNumberFormat="1" applyFont="1" applyBorder="1" applyAlignment="1">
      <alignment horizontal="center" vertical="top" wrapText="1"/>
    </xf>
    <xf numFmtId="2" fontId="95" fillId="17" borderId="1" xfId="6" applyNumberFormat="1" applyFont="1" applyFill="1" applyBorder="1" applyAlignment="1">
      <alignment horizontal="center" vertical="top"/>
    </xf>
    <xf numFmtId="1" fontId="95" fillId="17" borderId="1" xfId="6" applyNumberFormat="1" applyFont="1" applyFill="1" applyBorder="1" applyAlignment="1">
      <alignment horizontal="center" vertical="top" wrapText="1"/>
    </xf>
    <xf numFmtId="2" fontId="95" fillId="17" borderId="1" xfId="6" applyNumberFormat="1" applyFont="1" applyFill="1" applyBorder="1" applyAlignment="1">
      <alignment horizontal="center" vertical="top" wrapText="1"/>
    </xf>
    <xf numFmtId="4" fontId="95" fillId="17" borderId="1" xfId="6" applyNumberFormat="1" applyFont="1" applyFill="1" applyBorder="1" applyAlignment="1">
      <alignment horizontal="center" vertical="top" wrapText="1"/>
    </xf>
    <xf numFmtId="4" fontId="95" fillId="17" borderId="1" xfId="6" applyNumberFormat="1" applyFont="1" applyFill="1" applyBorder="1" applyAlignment="1">
      <alignment horizontal="center" vertical="top"/>
    </xf>
    <xf numFmtId="0" fontId="89" fillId="0" borderId="1" xfId="6" applyFont="1" applyBorder="1" applyAlignment="1">
      <alignment horizontal="center"/>
    </xf>
    <xf numFmtId="3" fontId="89" fillId="0" borderId="1" xfId="6" applyNumberFormat="1" applyFont="1" applyBorder="1" applyAlignment="1">
      <alignment horizontal="center"/>
    </xf>
    <xf numFmtId="0" fontId="97" fillId="9" borderId="0" xfId="6" applyFont="1" applyFill="1"/>
    <xf numFmtId="0" fontId="4" fillId="17" borderId="1" xfId="6" applyFill="1" applyBorder="1"/>
    <xf numFmtId="0" fontId="42" fillId="0" borderId="0" xfId="6" applyFont="1" applyAlignment="1">
      <alignment horizontal="right"/>
    </xf>
    <xf numFmtId="3" fontId="98" fillId="0" borderId="0" xfId="6" applyNumberFormat="1" applyFont="1"/>
    <xf numFmtId="0" fontId="46" fillId="0" borderId="0" xfId="6" applyFont="1"/>
    <xf numFmtId="0" fontId="50" fillId="0" borderId="1" xfId="0" applyFont="1" applyBorder="1" applyAlignment="1" applyProtection="1">
      <alignment horizontal="center" vertical="center"/>
      <protection locked="0"/>
    </xf>
    <xf numFmtId="0" fontId="32" fillId="0" borderId="0" xfId="15" applyFont="1"/>
    <xf numFmtId="0" fontId="12" fillId="0" borderId="0" xfId="3" applyNumberFormat="1" applyFont="1" applyBorder="1" applyProtection="1">
      <protection locked="0"/>
    </xf>
    <xf numFmtId="0" fontId="22" fillId="0" borderId="0" xfId="15" applyFont="1" applyAlignment="1">
      <alignment horizontal="right" wrapText="1"/>
    </xf>
    <xf numFmtId="0" fontId="23" fillId="0" borderId="0" xfId="15" applyFont="1" applyAlignment="1">
      <alignment horizontal="right" wrapText="1"/>
    </xf>
    <xf numFmtId="0" fontId="32" fillId="0" borderId="0" xfId="15" applyFont="1" applyAlignment="1">
      <alignment wrapText="1"/>
    </xf>
    <xf numFmtId="3" fontId="32" fillId="0" borderId="0" xfId="15" applyNumberFormat="1" applyFont="1"/>
    <xf numFmtId="0" fontId="32" fillId="0" borderId="0" xfId="15" applyFont="1" applyAlignment="1">
      <alignment horizontal="center"/>
    </xf>
    <xf numFmtId="0" fontId="32" fillId="0" borderId="0" xfId="5" applyFont="1"/>
    <xf numFmtId="0" fontId="32" fillId="0" borderId="0" xfId="5" applyFont="1" applyAlignment="1">
      <alignment wrapText="1"/>
    </xf>
    <xf numFmtId="3" fontId="32" fillId="0" borderId="0" xfId="5" applyNumberFormat="1" applyFont="1"/>
    <xf numFmtId="0" fontId="12" fillId="0" borderId="0" xfId="5" applyFont="1"/>
    <xf numFmtId="0" fontId="12" fillId="0" borderId="0" xfId="15" applyFont="1" applyAlignment="1">
      <alignment wrapText="1"/>
    </xf>
    <xf numFmtId="0" fontId="12" fillId="0" borderId="0" xfId="5" applyFont="1" applyAlignment="1">
      <alignment horizontal="right"/>
    </xf>
    <xf numFmtId="0" fontId="12" fillId="0" borderId="0" xfId="15" applyFont="1"/>
    <xf numFmtId="175" fontId="32" fillId="0" borderId="0" xfId="15" applyNumberFormat="1" applyFont="1"/>
    <xf numFmtId="3" fontId="23" fillId="7" borderId="1" xfId="16" applyNumberFormat="1" applyFont="1" applyFill="1" applyBorder="1" applyAlignment="1">
      <alignment horizontal="left" vertical="top" wrapText="1"/>
    </xf>
    <xf numFmtId="3" fontId="23" fillId="7" borderId="1" xfId="16" applyNumberFormat="1" applyFont="1" applyFill="1" applyBorder="1" applyAlignment="1">
      <alignment horizontal="center" vertical="top" wrapText="1"/>
    </xf>
    <xf numFmtId="3" fontId="51" fillId="7" borderId="1" xfId="16" applyNumberFormat="1" applyFont="1" applyFill="1" applyBorder="1" applyAlignment="1">
      <alignment horizontal="left" vertical="top" wrapText="1"/>
    </xf>
    <xf numFmtId="3" fontId="51" fillId="7" borderId="1" xfId="16" applyNumberFormat="1" applyFont="1" applyFill="1" applyBorder="1" applyAlignment="1">
      <alignment horizontal="center" vertical="top" wrapText="1"/>
    </xf>
    <xf numFmtId="0" fontId="110" fillId="7" borderId="3" xfId="0" applyFont="1" applyFill="1" applyBorder="1" applyAlignment="1">
      <alignment horizontal="left" vertical="center" wrapText="1"/>
    </xf>
    <xf numFmtId="0" fontId="110" fillId="7" borderId="3" xfId="0" applyFont="1" applyFill="1" applyBorder="1" applyAlignment="1">
      <alignment vertical="center" wrapText="1"/>
    </xf>
    <xf numFmtId="9" fontId="32" fillId="7" borderId="12" xfId="0" applyNumberFormat="1" applyFont="1" applyFill="1" applyBorder="1" applyAlignment="1">
      <alignment horizontal="center" vertical="center" wrapText="1"/>
    </xf>
    <xf numFmtId="9" fontId="32" fillId="7" borderId="1" xfId="0" applyNumberFormat="1" applyFont="1" applyFill="1" applyBorder="1" applyAlignment="1">
      <alignment horizontal="center" vertical="center"/>
    </xf>
    <xf numFmtId="0" fontId="13" fillId="0" borderId="77" xfId="0" applyFont="1" applyBorder="1" applyProtection="1">
      <protection locked="0"/>
    </xf>
    <xf numFmtId="0" fontId="32" fillId="2" borderId="3" xfId="0" applyFont="1" applyFill="1" applyBorder="1" applyAlignment="1">
      <alignment horizontal="center" vertical="center" wrapText="1"/>
    </xf>
    <xf numFmtId="9" fontId="15" fillId="18" borderId="1" xfId="0" applyNumberFormat="1" applyFont="1" applyFill="1" applyBorder="1" applyAlignment="1">
      <alignment horizontal="center" vertical="center"/>
    </xf>
    <xf numFmtId="0" fontId="13" fillId="11" borderId="4" xfId="0" applyFont="1" applyFill="1" applyBorder="1" applyAlignment="1">
      <alignment horizontal="center" vertical="top" wrapText="1"/>
    </xf>
    <xf numFmtId="0" fontId="13" fillId="16" borderId="2" xfId="0" applyFont="1" applyFill="1" applyBorder="1" applyAlignment="1">
      <alignment horizontal="center" vertical="top" wrapText="1"/>
    </xf>
    <xf numFmtId="0" fontId="13" fillId="16" borderId="1" xfId="0" applyFont="1" applyFill="1" applyBorder="1" applyAlignment="1">
      <alignment horizontal="center" vertical="top" wrapText="1"/>
    </xf>
    <xf numFmtId="0" fontId="13" fillId="20" borderId="2" xfId="0" applyFont="1" applyFill="1" applyBorder="1" applyAlignment="1">
      <alignment horizontal="center" vertical="top" wrapText="1"/>
    </xf>
    <xf numFmtId="0" fontId="13" fillId="20" borderId="1" xfId="0" applyFont="1" applyFill="1" applyBorder="1" applyAlignment="1">
      <alignment horizontal="center" vertical="top" wrapText="1"/>
    </xf>
    <xf numFmtId="0" fontId="15" fillId="11" borderId="1" xfId="0" applyFont="1" applyFill="1" applyBorder="1" applyAlignment="1">
      <alignment horizontal="center" vertical="top" wrapText="1"/>
    </xf>
    <xf numFmtId="0" fontId="13" fillId="0" borderId="0" xfId="0" applyFont="1" applyAlignment="1">
      <alignment horizontal="center" vertical="top"/>
    </xf>
    <xf numFmtId="14" fontId="13" fillId="21" borderId="1" xfId="0" applyNumberFormat="1" applyFont="1" applyFill="1" applyBorder="1" applyAlignment="1">
      <alignment horizontal="center"/>
    </xf>
    <xf numFmtId="0" fontId="17" fillId="24" borderId="1" xfId="0" applyFont="1" applyFill="1" applyBorder="1" applyAlignment="1">
      <alignment horizontal="center" vertical="top" wrapText="1"/>
    </xf>
    <xf numFmtId="0" fontId="15" fillId="20" borderId="1" xfId="0" applyFont="1" applyFill="1" applyBorder="1" applyAlignment="1">
      <alignment horizontal="center" vertical="top" wrapText="1"/>
    </xf>
    <xf numFmtId="0" fontId="15" fillId="16" borderId="21" xfId="0" applyFont="1" applyFill="1" applyBorder="1" applyAlignment="1">
      <alignment horizontal="center" vertical="top" wrapText="1"/>
    </xf>
    <xf numFmtId="0" fontId="15" fillId="20" borderId="33" xfId="0" applyFont="1" applyFill="1" applyBorder="1" applyAlignment="1">
      <alignment horizontal="center" vertical="top" wrapText="1"/>
    </xf>
    <xf numFmtId="0" fontId="15" fillId="11" borderId="22" xfId="0" applyFont="1" applyFill="1" applyBorder="1" applyAlignment="1">
      <alignment horizontal="center" vertical="top" wrapText="1"/>
    </xf>
    <xf numFmtId="3" fontId="15" fillId="25" borderId="38" xfId="0" applyNumberFormat="1" applyFont="1" applyFill="1" applyBorder="1" applyAlignment="1">
      <alignment horizontal="center"/>
    </xf>
    <xf numFmtId="3" fontId="15" fillId="25" borderId="39" xfId="0" applyNumberFormat="1" applyFont="1" applyFill="1" applyBorder="1" applyAlignment="1">
      <alignment horizontal="center"/>
    </xf>
    <xf numFmtId="3" fontId="15" fillId="25" borderId="17" xfId="0" applyNumberFormat="1" applyFont="1" applyFill="1" applyBorder="1" applyAlignment="1">
      <alignment horizontal="center"/>
    </xf>
    <xf numFmtId="0" fontId="20" fillId="11" borderId="0" xfId="0" applyFont="1" applyFill="1" applyProtection="1">
      <protection locked="0"/>
    </xf>
    <xf numFmtId="0" fontId="20" fillId="11" borderId="0" xfId="0" applyFont="1" applyFill="1" applyAlignment="1" applyProtection="1">
      <alignment horizontal="center"/>
      <protection locked="0"/>
    </xf>
    <xf numFmtId="14" fontId="20" fillId="11" borderId="0" xfId="0" applyNumberFormat="1" applyFont="1" applyFill="1" applyProtection="1">
      <protection locked="0"/>
    </xf>
    <xf numFmtId="0" fontId="13" fillId="11" borderId="0" xfId="0" applyFont="1" applyFill="1" applyAlignment="1">
      <alignment horizontal="center"/>
    </xf>
    <xf numFmtId="0" fontId="32" fillId="11" borderId="0" xfId="0" applyFont="1" applyFill="1" applyAlignment="1" applyProtection="1">
      <alignment horizontal="right"/>
      <protection locked="0"/>
    </xf>
    <xf numFmtId="0" fontId="23" fillId="11" borderId="0" xfId="0" applyFont="1" applyFill="1" applyAlignment="1" applyProtection="1">
      <alignment horizontal="center"/>
      <protection locked="0"/>
    </xf>
    <xf numFmtId="0" fontId="13" fillId="11" borderId="1" xfId="0" applyFont="1" applyFill="1" applyBorder="1" applyAlignment="1">
      <alignment horizontal="center" vertical="top"/>
    </xf>
    <xf numFmtId="0" fontId="25" fillId="16" borderId="1" xfId="0" applyFont="1" applyFill="1" applyBorder="1" applyAlignment="1">
      <alignment horizontal="center" vertical="top" wrapText="1"/>
    </xf>
    <xf numFmtId="0" fontId="25" fillId="20" borderId="1" xfId="0" applyFont="1" applyFill="1" applyBorder="1" applyAlignment="1">
      <alignment horizontal="center" vertical="top" wrapText="1"/>
    </xf>
    <xf numFmtId="0" fontId="15" fillId="21" borderId="1" xfId="0" applyFont="1" applyFill="1" applyBorder="1" applyAlignment="1">
      <alignment horizontal="center"/>
    </xf>
    <xf numFmtId="0" fontId="17" fillId="26" borderId="1" xfId="0" applyFont="1" applyFill="1" applyBorder="1" applyAlignment="1">
      <alignment horizontal="center" vertical="top" wrapText="1"/>
    </xf>
    <xf numFmtId="0" fontId="15" fillId="0" borderId="3" xfId="0" applyFont="1" applyBorder="1"/>
    <xf numFmtId="0" fontId="15" fillId="0" borderId="61" xfId="0" applyFont="1" applyBorder="1"/>
    <xf numFmtId="0" fontId="15" fillId="27" borderId="35" xfId="0" applyFont="1" applyFill="1" applyBorder="1"/>
    <xf numFmtId="3" fontId="15" fillId="27" borderId="35" xfId="0" applyNumberFormat="1" applyFont="1" applyFill="1" applyBorder="1"/>
    <xf numFmtId="3" fontId="23" fillId="2" borderId="78" xfId="0" applyNumberFormat="1" applyFont="1" applyFill="1" applyBorder="1" applyAlignment="1">
      <alignment horizontal="center"/>
    </xf>
    <xf numFmtId="3" fontId="23" fillId="2" borderId="79" xfId="0" applyNumberFormat="1" applyFont="1" applyFill="1" applyBorder="1" applyAlignment="1">
      <alignment horizontal="center"/>
    </xf>
    <xf numFmtId="3" fontId="32" fillId="2" borderId="2" xfId="0" applyNumberFormat="1" applyFont="1" applyFill="1" applyBorder="1" applyAlignment="1">
      <alignment horizontal="center" vertical="center"/>
    </xf>
    <xf numFmtId="3" fontId="23" fillId="2" borderId="39" xfId="0" applyNumberFormat="1" applyFont="1" applyFill="1" applyBorder="1" applyAlignment="1">
      <alignment horizontal="center"/>
    </xf>
    <xf numFmtId="0" fontId="23" fillId="2" borderId="80" xfId="0" applyFont="1" applyFill="1" applyBorder="1" applyAlignment="1">
      <alignment horizontal="right"/>
    </xf>
    <xf numFmtId="9" fontId="32" fillId="0" borderId="26" xfId="0" applyNumberFormat="1" applyFont="1" applyBorder="1" applyAlignment="1" applyProtection="1">
      <alignment horizontal="center" vertical="center" wrapText="1"/>
      <protection locked="0"/>
    </xf>
    <xf numFmtId="9" fontId="32" fillId="0" borderId="2" xfId="0" applyNumberFormat="1" applyFont="1" applyBorder="1" applyAlignment="1" applyProtection="1">
      <alignment horizontal="center" vertical="center"/>
      <protection locked="0"/>
    </xf>
    <xf numFmtId="4" fontId="13" fillId="0" borderId="1" xfId="0" applyNumberFormat="1" applyFont="1" applyBorder="1" applyAlignment="1" applyProtection="1">
      <alignment horizontal="center" vertical="center"/>
      <protection locked="0"/>
    </xf>
    <xf numFmtId="4" fontId="13" fillId="0" borderId="35" xfId="0" applyNumberFormat="1" applyFont="1" applyBorder="1" applyAlignment="1" applyProtection="1">
      <alignment horizontal="center" vertical="center"/>
      <protection locked="0"/>
    </xf>
    <xf numFmtId="3" fontId="15" fillId="2" borderId="1" xfId="0" applyNumberFormat="1" applyFont="1" applyFill="1" applyBorder="1" applyAlignment="1">
      <alignment horizontal="center" vertical="center" wrapText="1"/>
    </xf>
    <xf numFmtId="0" fontId="51" fillId="2" borderId="1" xfId="0" applyFont="1" applyFill="1" applyBorder="1" applyAlignment="1">
      <alignment horizontal="center" vertical="center" wrapText="1"/>
    </xf>
    <xf numFmtId="49" fontId="13" fillId="0" borderId="13" xfId="2" applyNumberFormat="1" applyFont="1" applyBorder="1" applyAlignment="1" applyProtection="1">
      <alignment horizontal="center" vertical="center"/>
      <protection locked="0"/>
    </xf>
    <xf numFmtId="0" fontId="32" fillId="16" borderId="1" xfId="15" applyFont="1" applyFill="1" applyBorder="1" applyAlignment="1">
      <alignment horizontal="center" vertical="center" wrapText="1"/>
    </xf>
    <xf numFmtId="3" fontId="32" fillId="16" borderId="1" xfId="15" applyNumberFormat="1" applyFont="1" applyFill="1" applyBorder="1"/>
    <xf numFmtId="0" fontId="32" fillId="16" borderId="1" xfId="15" applyFont="1" applyFill="1" applyBorder="1"/>
    <xf numFmtId="3" fontId="32" fillId="0" borderId="1" xfId="18" applyNumberFormat="1" applyFont="1" applyBorder="1" applyAlignment="1" applyProtection="1">
      <alignment horizontal="center"/>
      <protection locked="0"/>
    </xf>
    <xf numFmtId="3" fontId="32" fillId="17" borderId="1" xfId="18" applyNumberFormat="1" applyFont="1" applyFill="1" applyBorder="1" applyAlignment="1" applyProtection="1">
      <alignment horizontal="center"/>
      <protection locked="0"/>
    </xf>
    <xf numFmtId="0" fontId="32" fillId="0" borderId="1" xfId="17" applyFont="1" applyBorder="1" applyAlignment="1" applyProtection="1">
      <alignment wrapText="1"/>
      <protection locked="0"/>
    </xf>
    <xf numFmtId="0" fontId="32" fillId="0" borderId="1" xfId="17" applyFont="1" applyBorder="1" applyAlignment="1" applyProtection="1">
      <alignment horizontal="left" wrapText="1"/>
      <protection locked="0"/>
    </xf>
    <xf numFmtId="0" fontId="158" fillId="0" borderId="0" xfId="3" applyNumberFormat="1" applyFont="1" applyAlignment="1" applyProtection="1">
      <alignment horizontal="center" vertical="top"/>
      <protection locked="0"/>
    </xf>
    <xf numFmtId="0" fontId="158" fillId="0" borderId="0" xfId="0" applyFont="1" applyProtection="1">
      <protection locked="0"/>
    </xf>
    <xf numFmtId="0" fontId="31" fillId="28" borderId="1" xfId="0" applyFont="1" applyFill="1" applyBorder="1" applyAlignment="1">
      <alignment horizontal="left" wrapText="1"/>
    </xf>
    <xf numFmtId="0" fontId="31" fillId="28" borderId="1" xfId="0" applyFont="1" applyFill="1" applyBorder="1" applyAlignment="1">
      <alignment horizontal="left" vertical="center" wrapText="1"/>
    </xf>
    <xf numFmtId="0" fontId="15" fillId="2" borderId="1" xfId="0" applyFont="1" applyFill="1" applyBorder="1"/>
    <xf numFmtId="0" fontId="160" fillId="2" borderId="1" xfId="0" applyFont="1" applyFill="1" applyBorder="1" applyAlignment="1">
      <alignment horizontal="left" vertical="center" wrapText="1"/>
    </xf>
    <xf numFmtId="0" fontId="25" fillId="7" borderId="1" xfId="0" applyFont="1" applyFill="1" applyBorder="1" applyAlignment="1">
      <alignment wrapText="1"/>
    </xf>
    <xf numFmtId="0" fontId="15" fillId="2" borderId="8" xfId="0" applyFont="1" applyFill="1" applyBorder="1" applyAlignment="1">
      <alignment horizontal="left" vertical="center" wrapText="1"/>
    </xf>
    <xf numFmtId="0" fontId="38" fillId="28" borderId="1" xfId="0" applyFont="1" applyFill="1" applyBorder="1" applyAlignment="1">
      <alignment horizontal="left" wrapText="1"/>
    </xf>
    <xf numFmtId="2" fontId="15" fillId="2" borderId="1" xfId="0" applyNumberFormat="1" applyFont="1" applyFill="1" applyBorder="1" applyAlignment="1">
      <alignment horizontal="center" vertical="center" wrapText="1"/>
    </xf>
    <xf numFmtId="0" fontId="23" fillId="2" borderId="9" xfId="0" applyFont="1" applyFill="1" applyBorder="1"/>
    <xf numFmtId="0" fontId="13" fillId="0" borderId="20" xfId="0" applyFont="1" applyBorder="1" applyAlignment="1">
      <alignment horizontal="center" vertical="center"/>
    </xf>
    <xf numFmtId="3" fontId="51" fillId="2" borderId="1" xfId="0" applyNumberFormat="1" applyFont="1" applyFill="1" applyBorder="1" applyAlignment="1">
      <alignment horizontal="center" vertical="center"/>
    </xf>
    <xf numFmtId="167" fontId="50" fillId="2" borderId="1" xfId="2" applyNumberFormat="1" applyFont="1" applyFill="1" applyBorder="1" applyAlignment="1" applyProtection="1">
      <alignment horizontal="center" vertical="center"/>
    </xf>
    <xf numFmtId="3" fontId="50" fillId="2" borderId="1" xfId="0" applyNumberFormat="1" applyFont="1" applyFill="1" applyBorder="1" applyAlignment="1">
      <alignment horizontal="center" vertical="center"/>
    </xf>
    <xf numFmtId="9" fontId="51" fillId="2" borderId="1" xfId="2" applyFont="1" applyFill="1" applyBorder="1" applyAlignment="1" applyProtection="1">
      <alignment horizontal="center" vertical="center"/>
    </xf>
    <xf numFmtId="0" fontId="51" fillId="2" borderId="1" xfId="0" applyFont="1" applyFill="1" applyBorder="1" applyAlignment="1" applyProtection="1">
      <alignment horizontal="center" vertical="center" wrapText="1"/>
      <protection locked="0"/>
    </xf>
    <xf numFmtId="0" fontId="51" fillId="0" borderId="1" xfId="0" applyFont="1" applyBorder="1" applyAlignment="1" applyProtection="1">
      <alignment horizontal="center" vertical="center" wrapText="1"/>
      <protection locked="0"/>
    </xf>
    <xf numFmtId="0" fontId="161" fillId="0" borderId="18" xfId="0" applyFont="1" applyBorder="1" applyAlignment="1" applyProtection="1">
      <alignment horizontal="center" vertical="center" wrapText="1"/>
      <protection locked="0"/>
    </xf>
    <xf numFmtId="0" fontId="43" fillId="0" borderId="0" xfId="0" applyFont="1" applyProtection="1">
      <protection locked="0"/>
    </xf>
    <xf numFmtId="0" fontId="13" fillId="0" borderId="26" xfId="0" applyFont="1" applyBorder="1" applyAlignment="1" applyProtection="1">
      <alignment horizontal="center" vertical="center"/>
      <protection locked="0"/>
    </xf>
    <xf numFmtId="3" fontId="13" fillId="0" borderId="2" xfId="0" applyNumberFormat="1" applyFont="1" applyBorder="1" applyAlignment="1" applyProtection="1">
      <alignment horizontal="center" vertical="center"/>
      <protection locked="0"/>
    </xf>
    <xf numFmtId="0" fontId="21" fillId="29" borderId="1" xfId="6" applyFont="1" applyFill="1" applyBorder="1" applyAlignment="1">
      <alignment horizontal="center" vertical="center" textRotation="90"/>
    </xf>
    <xf numFmtId="0" fontId="90" fillId="29" borderId="1" xfId="6" applyFont="1" applyFill="1" applyBorder="1" applyAlignment="1">
      <alignment horizontal="center" vertical="top" wrapText="1"/>
    </xf>
    <xf numFmtId="0" fontId="89" fillId="29" borderId="1" xfId="6" applyFont="1" applyFill="1" applyBorder="1" applyAlignment="1">
      <alignment horizontal="center" vertical="top" wrapText="1"/>
    </xf>
    <xf numFmtId="0" fontId="46" fillId="9" borderId="1" xfId="6" applyFont="1" applyFill="1" applyBorder="1" applyAlignment="1">
      <alignment wrapText="1"/>
    </xf>
    <xf numFmtId="3" fontId="4" fillId="0" borderId="0" xfId="6" applyNumberFormat="1"/>
    <xf numFmtId="0" fontId="163" fillId="30" borderId="1" xfId="6" applyFont="1" applyFill="1" applyBorder="1" applyAlignment="1">
      <alignment wrapText="1"/>
    </xf>
    <xf numFmtId="3" fontId="4" fillId="31" borderId="1" xfId="6" applyNumberFormat="1" applyFill="1" applyBorder="1"/>
    <xf numFmtId="9" fontId="4" fillId="31" borderId="1" xfId="2" applyFill="1" applyBorder="1"/>
    <xf numFmtId="0" fontId="91" fillId="0" borderId="0" xfId="7" applyFont="1" applyAlignment="1">
      <alignment vertical="top" wrapText="1"/>
    </xf>
    <xf numFmtId="49" fontId="91" fillId="0" borderId="0" xfId="7" applyNumberFormat="1" applyFont="1" applyAlignment="1">
      <alignment vertical="top" wrapText="1"/>
    </xf>
    <xf numFmtId="10" fontId="89" fillId="0" borderId="0" xfId="6" applyNumberFormat="1" applyFont="1" applyAlignment="1">
      <alignment horizontal="center" vertical="top" wrapText="1"/>
    </xf>
    <xf numFmtId="172" fontId="95" fillId="17" borderId="0" xfId="1" applyNumberFormat="1" applyFont="1" applyFill="1" applyBorder="1" applyAlignment="1" applyProtection="1">
      <alignment horizontal="center" vertical="top" wrapText="1"/>
    </xf>
    <xf numFmtId="1" fontId="95" fillId="0" borderId="0" xfId="1" applyNumberFormat="1" applyFont="1" applyBorder="1" applyAlignment="1" applyProtection="1">
      <alignment horizontal="center" vertical="top" wrapText="1"/>
    </xf>
    <xf numFmtId="173" fontId="95" fillId="0" borderId="0" xfId="1" applyNumberFormat="1" applyFont="1" applyBorder="1" applyAlignment="1" applyProtection="1">
      <alignment horizontal="center" vertical="top" wrapText="1"/>
    </xf>
    <xf numFmtId="173" fontId="95" fillId="17" borderId="0" xfId="1" applyNumberFormat="1" applyFont="1" applyFill="1" applyBorder="1" applyAlignment="1" applyProtection="1">
      <alignment horizontal="center" vertical="top" wrapText="1"/>
    </xf>
    <xf numFmtId="173" fontId="89" fillId="0" borderId="0" xfId="1" applyNumberFormat="1" applyFont="1" applyBorder="1" applyAlignment="1" applyProtection="1">
      <alignment horizontal="center" vertical="top" wrapText="1"/>
    </xf>
    <xf numFmtId="166" fontId="89" fillId="0" borderId="0" xfId="4" applyNumberFormat="1" applyFont="1" applyAlignment="1">
      <alignment horizontal="center" vertical="top"/>
    </xf>
    <xf numFmtId="0" fontId="90" fillId="0" borderId="0" xfId="4" applyFont="1" applyAlignment="1">
      <alignment horizontal="center" vertical="top"/>
    </xf>
    <xf numFmtId="166" fontId="89" fillId="0" borderId="0" xfId="6" applyNumberFormat="1" applyFont="1" applyAlignment="1">
      <alignment horizontal="center" vertical="top"/>
    </xf>
    <xf numFmtId="173" fontId="95" fillId="9" borderId="0" xfId="1" applyNumberFormat="1" applyFont="1" applyFill="1" applyBorder="1" applyAlignment="1" applyProtection="1">
      <alignment horizontal="center" vertical="top" wrapText="1"/>
    </xf>
    <xf numFmtId="3" fontId="89" fillId="0" borderId="0" xfId="6" applyNumberFormat="1" applyFont="1" applyAlignment="1">
      <alignment horizontal="center" vertical="top" wrapText="1"/>
    </xf>
    <xf numFmtId="3" fontId="95" fillId="17" borderId="0" xfId="6" applyNumberFormat="1" applyFont="1" applyFill="1" applyAlignment="1">
      <alignment horizontal="center" vertical="top" wrapText="1"/>
    </xf>
    <xf numFmtId="0" fontId="90" fillId="0" borderId="0" xfId="6" applyFont="1" applyAlignment="1">
      <alignment horizontal="center" vertical="top"/>
    </xf>
    <xf numFmtId="1" fontId="95" fillId="17" borderId="0" xfId="6" applyNumberFormat="1" applyFont="1" applyFill="1" applyAlignment="1">
      <alignment horizontal="center" vertical="top"/>
    </xf>
    <xf numFmtId="3" fontId="95" fillId="9" borderId="0" xfId="6" applyNumberFormat="1" applyFont="1" applyFill="1" applyAlignment="1">
      <alignment horizontal="center" vertical="top" wrapText="1"/>
    </xf>
    <xf numFmtId="3" fontId="96" fillId="0" borderId="0" xfId="6" applyNumberFormat="1" applyFont="1" applyAlignment="1">
      <alignment horizontal="center" vertical="top" wrapText="1"/>
    </xf>
    <xf numFmtId="3" fontId="95" fillId="0" borderId="0" xfId="6" applyNumberFormat="1" applyFont="1" applyAlignment="1">
      <alignment horizontal="center" vertical="top" wrapText="1"/>
    </xf>
    <xf numFmtId="10" fontId="95" fillId="17" borderId="0" xfId="2" applyNumberFormat="1" applyFont="1" applyFill="1" applyBorder="1" applyAlignment="1" applyProtection="1">
      <alignment horizontal="center" vertical="top" wrapText="1"/>
    </xf>
    <xf numFmtId="2" fontId="95" fillId="17" borderId="0" xfId="6" applyNumberFormat="1" applyFont="1" applyFill="1" applyAlignment="1">
      <alignment horizontal="center" vertical="top"/>
    </xf>
    <xf numFmtId="1" fontId="95" fillId="17" borderId="0" xfId="6" applyNumberFormat="1" applyFont="1" applyFill="1" applyAlignment="1">
      <alignment horizontal="center" vertical="top" wrapText="1"/>
    </xf>
    <xf numFmtId="2" fontId="95" fillId="17" borderId="0" xfId="6" applyNumberFormat="1" applyFont="1" applyFill="1" applyAlignment="1">
      <alignment horizontal="center" vertical="top" wrapText="1"/>
    </xf>
    <xf numFmtId="4" fontId="95" fillId="17" borderId="0" xfId="6" applyNumberFormat="1" applyFont="1" applyFill="1" applyAlignment="1">
      <alignment horizontal="center" vertical="top" wrapText="1"/>
    </xf>
    <xf numFmtId="4" fontId="95" fillId="17" borderId="0" xfId="6" applyNumberFormat="1" applyFont="1" applyFill="1" applyAlignment="1">
      <alignment horizontal="center" vertical="top"/>
    </xf>
    <xf numFmtId="3" fontId="89" fillId="0" borderId="0" xfId="6" applyNumberFormat="1" applyFont="1" applyAlignment="1">
      <alignment horizontal="center"/>
    </xf>
    <xf numFmtId="0" fontId="103" fillId="0" borderId="0" xfId="16" applyFont="1" applyAlignment="1">
      <alignment vertical="center"/>
    </xf>
    <xf numFmtId="3" fontId="165" fillId="0" borderId="1" xfId="6" applyNumberFormat="1" applyFont="1" applyBorder="1" applyAlignment="1">
      <alignment horizontal="center" vertical="top" wrapText="1"/>
    </xf>
    <xf numFmtId="10" fontId="166" fillId="17" borderId="1" xfId="2" applyNumberFormat="1" applyFont="1" applyFill="1" applyBorder="1" applyAlignment="1" applyProtection="1">
      <alignment horizontal="center" vertical="top" wrapText="1"/>
    </xf>
    <xf numFmtId="10" fontId="167" fillId="17" borderId="1" xfId="2" applyNumberFormat="1" applyFont="1" applyFill="1" applyBorder="1" applyAlignment="1" applyProtection="1">
      <alignment horizontal="center" vertical="top" wrapText="1"/>
    </xf>
    <xf numFmtId="0" fontId="90" fillId="32" borderId="1" xfId="4" applyFont="1" applyFill="1" applyBorder="1" applyAlignment="1">
      <alignment horizontal="center" vertical="top"/>
    </xf>
    <xf numFmtId="0" fontId="90" fillId="32" borderId="1" xfId="6" applyFont="1" applyFill="1" applyBorder="1" applyAlignment="1">
      <alignment horizontal="center" vertical="top"/>
    </xf>
    <xf numFmtId="0" fontId="168" fillId="28" borderId="1" xfId="0" applyFont="1" applyFill="1" applyBorder="1" applyAlignment="1">
      <alignment horizontal="left" wrapText="1"/>
    </xf>
    <xf numFmtId="14" fontId="4" fillId="33" borderId="0" xfId="0" applyNumberFormat="1" applyFont="1" applyFill="1"/>
    <xf numFmtId="0" fontId="9" fillId="0" borderId="0" xfId="3" applyNumberFormat="1" applyFont="1" applyBorder="1" applyAlignment="1" applyProtection="1">
      <alignment horizontal="left"/>
      <protection locked="0"/>
    </xf>
    <xf numFmtId="0" fontId="13" fillId="2" borderId="3" xfId="0" applyFont="1" applyFill="1" applyBorder="1" applyAlignment="1">
      <alignment horizontal="center" vertical="center" wrapText="1"/>
    </xf>
    <xf numFmtId="0" fontId="13" fillId="2" borderId="61" xfId="0" applyFont="1" applyFill="1" applyBorder="1" applyAlignment="1">
      <alignment horizontal="center" vertical="center" wrapText="1"/>
    </xf>
    <xf numFmtId="0" fontId="13" fillId="2" borderId="35" xfId="0" applyFont="1" applyFill="1" applyBorder="1" applyAlignment="1">
      <alignment horizontal="center" vertical="center" wrapText="1"/>
    </xf>
    <xf numFmtId="0" fontId="13" fillId="2" borderId="3" xfId="0" applyFont="1" applyFill="1" applyBorder="1" applyAlignment="1" applyProtection="1">
      <alignment horizontal="center" vertical="center" wrapText="1"/>
      <protection locked="0"/>
    </xf>
    <xf numFmtId="0" fontId="13" fillId="2" borderId="35" xfId="0" applyFont="1" applyFill="1" applyBorder="1" applyAlignment="1" applyProtection="1">
      <alignment horizontal="center" vertical="center" wrapText="1"/>
      <protection locked="0"/>
    </xf>
    <xf numFmtId="0" fontId="9" fillId="0" borderId="0" xfId="0" applyFont="1" applyAlignment="1" applyProtection="1">
      <alignment horizontal="left"/>
      <protection locked="0"/>
    </xf>
    <xf numFmtId="0" fontId="28" fillId="2" borderId="0" xfId="0" applyFont="1" applyFill="1" applyAlignment="1" applyProtection="1">
      <alignment horizontal="left" wrapText="1"/>
      <protection locked="0"/>
    </xf>
    <xf numFmtId="4" fontId="15" fillId="2" borderId="1" xfId="0" applyNumberFormat="1" applyFont="1" applyFill="1" applyBorder="1" applyAlignment="1">
      <alignment horizontal="center" wrapText="1"/>
    </xf>
    <xf numFmtId="4" fontId="22" fillId="2" borderId="1" xfId="0" applyNumberFormat="1" applyFont="1" applyFill="1" applyBorder="1" applyAlignment="1">
      <alignment horizontal="center" wrapText="1"/>
    </xf>
    <xf numFmtId="0" fontId="36" fillId="0" borderId="0" xfId="3" applyNumberFormat="1" applyFont="1" applyBorder="1" applyAlignment="1" applyProtection="1">
      <alignment horizontal="center"/>
      <protection locked="0"/>
    </xf>
    <xf numFmtId="0" fontId="15" fillId="4" borderId="1" xfId="3" applyNumberFormat="1" applyFont="1" applyFill="1" applyBorder="1" applyAlignment="1" applyProtection="1">
      <alignment horizontal="center"/>
    </xf>
    <xf numFmtId="0" fontId="15" fillId="5" borderId="1" xfId="3" applyNumberFormat="1" applyFont="1" applyFill="1" applyBorder="1" applyAlignment="1" applyProtection="1">
      <alignment horizontal="center"/>
    </xf>
    <xf numFmtId="4" fontId="15" fillId="2" borderId="2" xfId="0" applyNumberFormat="1" applyFont="1" applyFill="1" applyBorder="1" applyAlignment="1">
      <alignment horizontal="center"/>
    </xf>
    <xf numFmtId="0" fontId="36" fillId="0" borderId="0" xfId="3" applyNumberFormat="1" applyFont="1" applyBorder="1" applyAlignment="1" applyProtection="1">
      <alignment horizontal="center"/>
    </xf>
    <xf numFmtId="167" fontId="38" fillId="0" borderId="1" xfId="2" applyNumberFormat="1" applyFont="1" applyBorder="1" applyAlignment="1" applyProtection="1">
      <alignment horizontal="center"/>
      <protection locked="0"/>
    </xf>
    <xf numFmtId="0" fontId="20" fillId="0" borderId="0" xfId="3" applyNumberFormat="1" applyFont="1" applyBorder="1" applyAlignment="1" applyProtection="1">
      <alignment horizontal="center"/>
      <protection locked="0"/>
    </xf>
    <xf numFmtId="0" fontId="15" fillId="4" borderId="1" xfId="3" applyNumberFormat="1" applyFont="1" applyFill="1" applyBorder="1" applyAlignment="1" applyProtection="1">
      <alignment horizontal="center"/>
      <protection locked="0"/>
    </xf>
    <xf numFmtId="0" fontId="15" fillId="5" borderId="1" xfId="3" applyNumberFormat="1" applyFont="1" applyFill="1" applyBorder="1" applyAlignment="1" applyProtection="1">
      <alignment horizontal="center"/>
      <protection locked="0"/>
    </xf>
    <xf numFmtId="0" fontId="36" fillId="14" borderId="0" xfId="3" applyNumberFormat="1" applyFont="1" applyFill="1" applyBorder="1" applyAlignment="1" applyProtection="1">
      <alignment horizontal="center"/>
    </xf>
    <xf numFmtId="0" fontId="15" fillId="4" borderId="6" xfId="3" applyNumberFormat="1" applyFont="1" applyFill="1" applyBorder="1" applyAlignment="1" applyProtection="1">
      <alignment horizontal="center"/>
    </xf>
    <xf numFmtId="0" fontId="15" fillId="4" borderId="0" xfId="3" applyNumberFormat="1" applyFont="1" applyFill="1" applyBorder="1" applyAlignment="1" applyProtection="1">
      <alignment horizontal="center"/>
    </xf>
    <xf numFmtId="3" fontId="62" fillId="0" borderId="0" xfId="3" applyNumberFormat="1" applyFont="1" applyBorder="1" applyAlignment="1" applyProtection="1">
      <alignment horizontal="center"/>
      <protection locked="0"/>
    </xf>
    <xf numFmtId="0" fontId="62" fillId="0" borderId="0" xfId="3" applyNumberFormat="1" applyFont="1" applyBorder="1" applyAlignment="1" applyProtection="1">
      <alignment horizontal="center"/>
      <protection locked="0"/>
    </xf>
    <xf numFmtId="0" fontId="13" fillId="0" borderId="3" xfId="0" applyFont="1" applyBorder="1" applyAlignment="1" applyProtection="1">
      <alignment horizontal="center" vertical="center"/>
      <protection locked="0"/>
    </xf>
    <xf numFmtId="0" fontId="13" fillId="0" borderId="61" xfId="0" applyFont="1" applyBorder="1" applyAlignment="1" applyProtection="1">
      <alignment horizontal="center" vertical="center"/>
      <protection locked="0"/>
    </xf>
    <xf numFmtId="0" fontId="13" fillId="0" borderId="35" xfId="0" applyFont="1" applyBorder="1" applyAlignment="1" applyProtection="1">
      <alignment horizontal="center" vertical="center"/>
      <protection locked="0"/>
    </xf>
    <xf numFmtId="0" fontId="51" fillId="2" borderId="1" xfId="0" applyFont="1" applyFill="1" applyBorder="1" applyAlignment="1">
      <alignment horizontal="center" vertical="center" wrapText="1"/>
    </xf>
    <xf numFmtId="0" fontId="0" fillId="0" borderId="0" xfId="0" applyAlignment="1" applyProtection="1">
      <alignment horizontal="center"/>
      <protection locked="0"/>
    </xf>
    <xf numFmtId="0" fontId="0" fillId="0" borderId="0" xfId="0" applyAlignment="1">
      <alignment horizontal="center"/>
    </xf>
    <xf numFmtId="0" fontId="12" fillId="0" borderId="10" xfId="0" applyFont="1" applyBorder="1" applyAlignment="1" applyProtection="1">
      <alignment horizontal="center" vertical="center"/>
      <protection locked="0"/>
    </xf>
    <xf numFmtId="0" fontId="15" fillId="2" borderId="1" xfId="0" applyFont="1" applyFill="1" applyBorder="1" applyAlignment="1">
      <alignment horizontal="center" vertical="center" wrapText="1"/>
    </xf>
    <xf numFmtId="2" fontId="13" fillId="2" borderId="1" xfId="0" applyNumberFormat="1" applyFont="1" applyFill="1" applyBorder="1" applyAlignment="1">
      <alignment horizontal="center" vertical="center" wrapText="1"/>
    </xf>
    <xf numFmtId="3" fontId="13" fillId="2" borderId="1" xfId="0" applyNumberFormat="1" applyFont="1" applyFill="1" applyBorder="1" applyAlignment="1">
      <alignment horizontal="center" vertical="center" wrapText="1"/>
    </xf>
    <xf numFmtId="0" fontId="43" fillId="0" borderId="0" xfId="0" applyFont="1" applyAlignment="1" applyProtection="1">
      <alignment horizontal="center"/>
      <protection locked="0"/>
    </xf>
    <xf numFmtId="0" fontId="23" fillId="2" borderId="1" xfId="0" applyFont="1" applyFill="1" applyBorder="1" applyAlignment="1">
      <alignment horizontal="center" vertical="center" wrapText="1"/>
    </xf>
    <xf numFmtId="0" fontId="23" fillId="2" borderId="3" xfId="0" applyFont="1" applyFill="1" applyBorder="1" applyAlignment="1">
      <alignment horizontal="center" vertical="center" wrapText="1"/>
    </xf>
    <xf numFmtId="0" fontId="23" fillId="2" borderId="11" xfId="0" applyFont="1" applyFill="1" applyBorder="1" applyAlignment="1">
      <alignment horizontal="center" vertical="center" wrapText="1"/>
    </xf>
    <xf numFmtId="0" fontId="23" fillId="2" borderId="37" xfId="0" applyFont="1" applyFill="1" applyBorder="1" applyAlignment="1">
      <alignment horizontal="center" vertical="center" wrapText="1"/>
    </xf>
    <xf numFmtId="0" fontId="28" fillId="2" borderId="0" xfId="0" applyFont="1" applyFill="1" applyAlignment="1">
      <alignment horizontal="left" wrapText="1"/>
    </xf>
    <xf numFmtId="0" fontId="148" fillId="0" borderId="0" xfId="14" applyFont="1" applyAlignment="1">
      <alignment horizontal="left" wrapText="1"/>
    </xf>
    <xf numFmtId="2" fontId="32" fillId="2" borderId="1" xfId="0" applyNumberFormat="1" applyFont="1" applyFill="1" applyBorder="1" applyAlignment="1">
      <alignment horizontal="center" vertical="center" wrapText="1"/>
    </xf>
    <xf numFmtId="0" fontId="32" fillId="2" borderId="1" xfId="0" applyFont="1" applyFill="1" applyBorder="1" applyAlignment="1">
      <alignment horizontal="center" vertical="center" wrapText="1"/>
    </xf>
    <xf numFmtId="0" fontId="32" fillId="2" borderId="1" xfId="3" applyNumberFormat="1" applyFont="1" applyFill="1" applyBorder="1" applyAlignment="1">
      <alignment horizontal="center" vertical="center" wrapText="1"/>
    </xf>
    <xf numFmtId="2" fontId="32" fillId="2" borderId="1" xfId="0" applyNumberFormat="1" applyFont="1" applyFill="1" applyBorder="1" applyAlignment="1">
      <alignment horizontal="center"/>
    </xf>
    <xf numFmtId="2" fontId="32" fillId="2" borderId="1" xfId="0" applyNumberFormat="1" applyFont="1" applyFill="1" applyBorder="1" applyAlignment="1">
      <alignment horizontal="center" vertical="center"/>
    </xf>
    <xf numFmtId="0" fontId="22" fillId="0" borderId="0" xfId="5" applyFont="1" applyAlignment="1">
      <alignment horizontal="center"/>
    </xf>
    <xf numFmtId="0" fontId="32" fillId="0" borderId="0" xfId="5" applyFont="1" applyAlignment="1">
      <alignment horizontal="center"/>
    </xf>
    <xf numFmtId="0" fontId="23" fillId="16" borderId="1" xfId="15" applyFont="1" applyFill="1" applyBorder="1" applyAlignment="1">
      <alignment horizontal="center" vertical="center" wrapText="1"/>
    </xf>
    <xf numFmtId="0" fontId="32" fillId="13" borderId="21" xfId="15" applyFont="1" applyFill="1" applyBorder="1" applyAlignment="1">
      <alignment horizontal="center" vertical="top" wrapText="1"/>
    </xf>
    <xf numFmtId="0" fontId="32" fillId="13" borderId="12" xfId="15" applyFont="1" applyFill="1" applyBorder="1" applyAlignment="1">
      <alignment horizontal="center" vertical="top" wrapText="1"/>
    </xf>
    <xf numFmtId="0" fontId="32" fillId="13" borderId="22" xfId="15" applyFont="1" applyFill="1" applyBorder="1" applyAlignment="1">
      <alignment horizontal="center" vertical="top" wrapText="1"/>
    </xf>
    <xf numFmtId="0" fontId="32" fillId="13" borderId="13" xfId="15" applyFont="1" applyFill="1" applyBorder="1" applyAlignment="1">
      <alignment horizontal="center" vertical="top" wrapText="1"/>
    </xf>
    <xf numFmtId="10" fontId="13" fillId="0" borderId="38" xfId="2" applyNumberFormat="1" applyFont="1" applyBorder="1" applyAlignment="1" applyProtection="1">
      <alignment horizontal="center" vertical="center"/>
      <protection locked="0"/>
    </xf>
    <xf numFmtId="10" fontId="13" fillId="0" borderId="17" xfId="2" applyNumberFormat="1" applyFont="1" applyBorder="1" applyAlignment="1" applyProtection="1">
      <alignment horizontal="center" vertical="center"/>
      <protection locked="0"/>
    </xf>
    <xf numFmtId="10" fontId="51" fillId="7" borderId="1" xfId="16" applyNumberFormat="1" applyFont="1" applyFill="1" applyBorder="1" applyAlignment="1">
      <alignment horizontal="center" vertical="top" wrapText="1"/>
    </xf>
    <xf numFmtId="0" fontId="13" fillId="0" borderId="1" xfId="0" applyFont="1" applyBorder="1" applyAlignment="1" applyProtection="1">
      <alignment horizontal="center"/>
      <protection locked="0"/>
    </xf>
    <xf numFmtId="0" fontId="17" fillId="0" borderId="1" xfId="11" applyFont="1" applyBorder="1" applyAlignment="1">
      <alignment horizontal="center"/>
    </xf>
    <xf numFmtId="0" fontId="13" fillId="16" borderId="3" xfId="0" applyFont="1" applyFill="1" applyBorder="1" applyAlignment="1" applyProtection="1">
      <alignment horizontal="right"/>
      <protection locked="0"/>
    </xf>
    <xf numFmtId="0" fontId="13" fillId="16" borderId="61" xfId="0" applyFont="1" applyFill="1" applyBorder="1" applyAlignment="1" applyProtection="1">
      <alignment horizontal="right"/>
      <protection locked="0"/>
    </xf>
    <xf numFmtId="0" fontId="13" fillId="16" borderId="35" xfId="0" applyFont="1" applyFill="1" applyBorder="1" applyAlignment="1" applyProtection="1">
      <alignment horizontal="right"/>
      <protection locked="0"/>
    </xf>
    <xf numFmtId="3" fontId="54" fillId="0" borderId="0" xfId="0" applyNumberFormat="1" applyFont="1" applyAlignment="1" applyProtection="1">
      <alignment horizontal="center"/>
      <protection locked="0"/>
    </xf>
    <xf numFmtId="0" fontId="49" fillId="0" borderId="0" xfId="0" applyFont="1" applyAlignment="1" applyProtection="1">
      <alignment horizontal="left"/>
      <protection locked="0"/>
    </xf>
    <xf numFmtId="0" fontId="16" fillId="0" borderId="0" xfId="0" applyFont="1" applyAlignment="1" applyProtection="1">
      <alignment horizontal="left"/>
      <protection locked="0"/>
    </xf>
    <xf numFmtId="0" fontId="15" fillId="2" borderId="12" xfId="3" applyNumberFormat="1" applyFont="1" applyFill="1" applyBorder="1" applyAlignment="1" applyProtection="1">
      <alignment horizontal="right"/>
    </xf>
    <xf numFmtId="0" fontId="15" fillId="2" borderId="38" xfId="3" applyNumberFormat="1" applyFont="1" applyFill="1" applyBorder="1" applyAlignment="1" applyProtection="1">
      <alignment horizontal="right"/>
    </xf>
    <xf numFmtId="0" fontId="13" fillId="2" borderId="24" xfId="3" applyNumberFormat="1" applyFont="1" applyFill="1" applyBorder="1" applyAlignment="1" applyProtection="1">
      <alignment horizontal="center" vertical="center" wrapText="1"/>
    </xf>
    <xf numFmtId="0" fontId="13" fillId="2" borderId="25" xfId="3" applyNumberFormat="1" applyFont="1" applyFill="1" applyBorder="1" applyAlignment="1" applyProtection="1">
      <alignment horizontal="center" vertical="center" wrapText="1"/>
    </xf>
    <xf numFmtId="0" fontId="17" fillId="2" borderId="11" xfId="0" applyFont="1" applyFill="1" applyBorder="1" applyAlignment="1">
      <alignment horizontal="center" vertical="center" wrapText="1"/>
    </xf>
    <xf numFmtId="0" fontId="15" fillId="2" borderId="21" xfId="3" applyNumberFormat="1" applyFont="1" applyFill="1" applyBorder="1" applyAlignment="1" applyProtection="1">
      <alignment horizontal="right"/>
    </xf>
    <xf numFmtId="0" fontId="13" fillId="2" borderId="22" xfId="3" applyNumberFormat="1" applyFont="1" applyFill="1" applyBorder="1" applyAlignment="1" applyProtection="1">
      <alignment horizontal="center" vertical="center" wrapText="1"/>
    </xf>
    <xf numFmtId="0" fontId="13" fillId="2" borderId="21" xfId="3" applyNumberFormat="1" applyFont="1" applyFill="1" applyBorder="1" applyAlignment="1" applyProtection="1">
      <alignment horizontal="center" vertical="center" wrapText="1"/>
    </xf>
    <xf numFmtId="0" fontId="13" fillId="2" borderId="23" xfId="3" applyNumberFormat="1" applyFont="1" applyFill="1" applyBorder="1" applyAlignment="1" applyProtection="1">
      <alignment horizontal="center" vertical="center" wrapText="1"/>
    </xf>
    <xf numFmtId="0" fontId="13" fillId="2" borderId="2" xfId="0" applyFont="1" applyFill="1" applyBorder="1" applyAlignment="1">
      <alignment horizontal="center" vertical="center" wrapText="1"/>
    </xf>
    <xf numFmtId="0" fontId="13" fillId="2" borderId="4" xfId="0" applyFont="1" applyFill="1" applyBorder="1" applyAlignment="1">
      <alignment horizontal="left" vertical="center" wrapText="1"/>
    </xf>
    <xf numFmtId="0" fontId="13" fillId="2" borderId="17" xfId="0" applyFont="1" applyFill="1" applyBorder="1" applyAlignment="1">
      <alignment horizontal="center" vertical="center" wrapText="1"/>
    </xf>
    <xf numFmtId="0" fontId="13" fillId="2" borderId="18"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3" fillId="2" borderId="19" xfId="0" applyFont="1" applyFill="1" applyBorder="1" applyAlignment="1">
      <alignment horizontal="center" vertical="center" wrapText="1"/>
    </xf>
    <xf numFmtId="0" fontId="13" fillId="2" borderId="20" xfId="3" applyNumberFormat="1" applyFont="1" applyFill="1" applyBorder="1" applyAlignment="1" applyProtection="1">
      <alignment horizontal="center" vertical="center" wrapText="1"/>
    </xf>
    <xf numFmtId="0" fontId="13" fillId="2" borderId="11" xfId="0" applyFont="1" applyFill="1" applyBorder="1" applyAlignment="1">
      <alignment horizontal="center" vertical="center" wrapText="1"/>
    </xf>
    <xf numFmtId="0" fontId="23" fillId="2" borderId="3" xfId="0" applyFont="1" applyFill="1" applyBorder="1" applyAlignment="1">
      <alignment horizontal="left" vertical="center" wrapText="1"/>
    </xf>
    <xf numFmtId="0" fontId="23" fillId="2" borderId="12" xfId="0" applyFont="1" applyFill="1" applyBorder="1" applyAlignment="1">
      <alignment horizontal="center" vertical="center" wrapText="1"/>
    </xf>
    <xf numFmtId="0" fontId="23" fillId="2" borderId="13" xfId="0" applyFont="1" applyFill="1" applyBorder="1" applyAlignment="1">
      <alignment horizontal="center" vertical="center" wrapText="1"/>
    </xf>
    <xf numFmtId="0" fontId="43" fillId="0" borderId="0" xfId="0" applyFont="1" applyAlignment="1">
      <alignment horizontal="center"/>
    </xf>
    <xf numFmtId="49" fontId="39" fillId="7" borderId="11" xfId="0" applyNumberFormat="1" applyFont="1" applyFill="1" applyBorder="1" applyAlignment="1">
      <alignment horizontal="center" vertical="top" wrapText="1"/>
    </xf>
    <xf numFmtId="49" fontId="39" fillId="7" borderId="40" xfId="0" applyNumberFormat="1" applyFont="1" applyFill="1" applyBorder="1" applyAlignment="1">
      <alignment horizontal="center" vertical="top" wrapText="1"/>
    </xf>
    <xf numFmtId="0" fontId="6" fillId="0" borderId="55" xfId="3" applyNumberFormat="1" applyFont="1" applyBorder="1" applyAlignment="1">
      <alignment horizontal="center" vertical="center"/>
    </xf>
    <xf numFmtId="0" fontId="6" fillId="2" borderId="55" xfId="3" applyNumberFormat="1" applyFont="1" applyFill="1" applyBorder="1" applyAlignment="1">
      <alignment horizontal="center" vertical="center"/>
    </xf>
    <xf numFmtId="0" fontId="6" fillId="0" borderId="56" xfId="3" applyNumberFormat="1" applyFont="1" applyBorder="1" applyAlignment="1">
      <alignment horizontal="center" vertical="center"/>
    </xf>
    <xf numFmtId="0" fontId="6" fillId="0" borderId="60" xfId="3" applyNumberFormat="1" applyFont="1" applyBorder="1" applyAlignment="1">
      <alignment horizontal="center" vertical="center"/>
    </xf>
    <xf numFmtId="17" fontId="6" fillId="2" borderId="49" xfId="3" applyNumberFormat="1" applyFont="1" applyFill="1" applyBorder="1" applyAlignment="1">
      <alignment horizontal="center"/>
    </xf>
    <xf numFmtId="17" fontId="21" fillId="2" borderId="49" xfId="3" applyNumberFormat="1" applyFont="1" applyFill="1" applyBorder="1" applyAlignment="1">
      <alignment horizontal="center"/>
    </xf>
    <xf numFmtId="0" fontId="68" fillId="2" borderId="50" xfId="3" applyNumberFormat="1" applyFont="1" applyFill="1" applyBorder="1" applyAlignment="1">
      <alignment horizontal="center"/>
    </xf>
    <xf numFmtId="0" fontId="6" fillId="2" borderId="56" xfId="3" applyNumberFormat="1" applyFont="1" applyFill="1" applyBorder="1" applyAlignment="1">
      <alignment horizontal="center" vertical="center"/>
    </xf>
    <xf numFmtId="0" fontId="6" fillId="2" borderId="60" xfId="3" applyNumberFormat="1" applyFont="1" applyFill="1" applyBorder="1" applyAlignment="1">
      <alignment horizontal="center" vertical="center"/>
    </xf>
    <xf numFmtId="0" fontId="15" fillId="2" borderId="22" xfId="0" applyFont="1" applyFill="1" applyBorder="1" applyAlignment="1">
      <alignment horizontal="center" vertical="center" wrapText="1"/>
    </xf>
    <xf numFmtId="0" fontId="15" fillId="2" borderId="11" xfId="0" applyFont="1" applyFill="1" applyBorder="1" applyAlignment="1">
      <alignment horizontal="center" vertical="center" wrapText="1"/>
    </xf>
    <xf numFmtId="0" fontId="15" fillId="7" borderId="23" xfId="0" applyFont="1" applyFill="1" applyBorder="1" applyAlignment="1">
      <alignment horizontal="center" vertical="center" wrapText="1"/>
    </xf>
    <xf numFmtId="0" fontId="15" fillId="7" borderId="29" xfId="0" applyFont="1" applyFill="1" applyBorder="1" applyAlignment="1">
      <alignment horizontal="center" vertical="center" wrapText="1"/>
    </xf>
    <xf numFmtId="0" fontId="15" fillId="7" borderId="8" xfId="0" applyFont="1" applyFill="1" applyBorder="1" applyAlignment="1">
      <alignment horizontal="center" vertical="center" wrapText="1"/>
    </xf>
    <xf numFmtId="0" fontId="40" fillId="15" borderId="1" xfId="0" applyFont="1" applyFill="1" applyBorder="1" applyAlignment="1">
      <alignment horizontal="center" vertical="center" wrapText="1"/>
    </xf>
    <xf numFmtId="0" fontId="15" fillId="2" borderId="66" xfId="0" applyFont="1" applyFill="1" applyBorder="1" applyAlignment="1">
      <alignment horizontal="right"/>
    </xf>
    <xf numFmtId="0" fontId="15" fillId="2" borderId="67" xfId="0" applyFont="1" applyFill="1" applyBorder="1" applyAlignment="1">
      <alignment horizontal="right"/>
    </xf>
    <xf numFmtId="0" fontId="15" fillId="2" borderId="68" xfId="0" applyFont="1" applyFill="1" applyBorder="1" applyAlignment="1">
      <alignment horizontal="right"/>
    </xf>
    <xf numFmtId="0" fontId="15" fillId="2" borderId="21" xfId="0" applyFont="1" applyFill="1" applyBorder="1" applyAlignment="1">
      <alignment horizontal="center" vertical="center" wrapText="1"/>
    </xf>
    <xf numFmtId="0" fontId="15" fillId="2" borderId="33" xfId="0" applyFont="1" applyFill="1" applyBorder="1" applyAlignment="1">
      <alignment horizontal="left" vertical="center" wrapText="1"/>
    </xf>
    <xf numFmtId="0" fontId="15" fillId="2" borderId="33" xfId="0" applyFont="1" applyFill="1" applyBorder="1" applyAlignment="1">
      <alignment horizontal="center" vertical="center" wrapText="1"/>
    </xf>
    <xf numFmtId="0" fontId="15" fillId="2" borderId="37" xfId="0" applyFont="1" applyFill="1" applyBorder="1" applyAlignment="1">
      <alignment horizontal="center" vertical="center" wrapText="1"/>
    </xf>
    <xf numFmtId="0" fontId="15" fillId="2" borderId="12" xfId="0" applyFont="1" applyFill="1" applyBorder="1" applyAlignment="1">
      <alignment horizontal="center" vertical="center" wrapText="1"/>
    </xf>
    <xf numFmtId="0" fontId="15" fillId="2" borderId="13" xfId="0" applyFont="1" applyFill="1" applyBorder="1" applyAlignment="1">
      <alignment horizontal="center" vertical="center" wrapText="1"/>
    </xf>
    <xf numFmtId="0" fontId="15" fillId="2" borderId="3" xfId="0" applyFont="1" applyFill="1" applyBorder="1" applyAlignment="1">
      <alignment horizontal="center" vertical="center" wrapText="1"/>
    </xf>
    <xf numFmtId="3" fontId="15" fillId="0" borderId="0" xfId="0" applyNumberFormat="1" applyFont="1" applyAlignment="1">
      <alignment horizontal="right"/>
    </xf>
    <xf numFmtId="0" fontId="25" fillId="0" borderId="0" xfId="0" applyFont="1" applyAlignment="1">
      <alignment horizontal="left" vertical="center"/>
    </xf>
    <xf numFmtId="0" fontId="25" fillId="0" borderId="0" xfId="0" applyFont="1" applyAlignment="1" applyProtection="1">
      <alignment horizontal="left" vertical="center"/>
      <protection locked="0"/>
    </xf>
    <xf numFmtId="0" fontId="115" fillId="7" borderId="1" xfId="8" applyFont="1" applyFill="1" applyBorder="1" applyAlignment="1">
      <alignment horizontal="left"/>
    </xf>
    <xf numFmtId="0" fontId="141" fillId="7" borderId="1" xfId="8" applyFont="1" applyFill="1" applyBorder="1" applyAlignment="1">
      <alignment horizontal="center" wrapText="1"/>
    </xf>
    <xf numFmtId="0" fontId="105" fillId="13" borderId="3" xfId="0" applyFont="1" applyFill="1" applyBorder="1" applyAlignment="1" applyProtection="1">
      <alignment horizontal="center" wrapText="1"/>
      <protection locked="0"/>
    </xf>
    <xf numFmtId="0" fontId="105" fillId="13" borderId="61" xfId="0" applyFont="1" applyFill="1" applyBorder="1" applyAlignment="1" applyProtection="1">
      <alignment horizontal="center" wrapText="1"/>
      <protection locked="0"/>
    </xf>
    <xf numFmtId="0" fontId="105" fillId="13" borderId="35" xfId="0" applyFont="1" applyFill="1" applyBorder="1" applyAlignment="1" applyProtection="1">
      <alignment horizontal="center" wrapText="1"/>
      <protection locked="0"/>
    </xf>
    <xf numFmtId="0" fontId="113" fillId="7" borderId="3" xfId="8" applyFont="1" applyFill="1" applyBorder="1" applyAlignment="1">
      <alignment horizontal="left" wrapText="1"/>
    </xf>
    <xf numFmtId="0" fontId="113" fillId="7" borderId="61" xfId="8" applyFont="1" applyFill="1" applyBorder="1" applyAlignment="1">
      <alignment horizontal="left" wrapText="1"/>
    </xf>
    <xf numFmtId="0" fontId="113" fillId="7" borderId="35" xfId="8" applyFont="1" applyFill="1" applyBorder="1" applyAlignment="1">
      <alignment horizontal="left" wrapText="1"/>
    </xf>
    <xf numFmtId="0" fontId="28" fillId="2" borderId="0" xfId="0" applyFont="1" applyFill="1" applyAlignment="1" applyProtection="1">
      <alignment horizontal="left" vertical="top" wrapText="1"/>
      <protection locked="0"/>
    </xf>
    <xf numFmtId="0" fontId="13" fillId="7" borderId="3" xfId="0" applyFont="1" applyFill="1" applyBorder="1" applyAlignment="1">
      <alignment horizontal="center" vertical="center"/>
    </xf>
    <xf numFmtId="0" fontId="13" fillId="7" borderId="35" xfId="0" applyFont="1" applyFill="1" applyBorder="1" applyAlignment="1">
      <alignment horizontal="center" vertical="center"/>
    </xf>
    <xf numFmtId="0" fontId="13" fillId="0" borderId="0" xfId="0" applyFont="1" applyAlignment="1" applyProtection="1">
      <alignment horizontal="center" vertical="center"/>
      <protection locked="0"/>
    </xf>
    <xf numFmtId="0" fontId="13" fillId="7" borderId="1" xfId="0" applyFont="1" applyFill="1" applyBorder="1" applyAlignment="1">
      <alignment horizontal="center" vertical="center" wrapText="1"/>
    </xf>
    <xf numFmtId="0" fontId="13" fillId="7" borderId="1" xfId="0" applyFont="1" applyFill="1" applyBorder="1" applyAlignment="1">
      <alignment horizontal="center" vertical="center"/>
    </xf>
    <xf numFmtId="0" fontId="13" fillId="7" borderId="1" xfId="0" applyFont="1" applyFill="1" applyBorder="1" applyAlignment="1" applyProtection="1">
      <alignment horizontal="center" vertical="center" wrapText="1"/>
      <protection locked="0"/>
    </xf>
    <xf numFmtId="0" fontId="13" fillId="7" borderId="1" xfId="0" applyFont="1" applyFill="1" applyBorder="1" applyAlignment="1" applyProtection="1">
      <alignment horizontal="center" vertical="center"/>
      <protection locked="0"/>
    </xf>
    <xf numFmtId="0" fontId="13" fillId="0" borderId="0" xfId="0" applyFont="1" applyAlignment="1" applyProtection="1">
      <alignment horizontal="left"/>
      <protection locked="0"/>
    </xf>
    <xf numFmtId="0" fontId="13" fillId="0" borderId="1" xfId="0" applyFont="1" applyBorder="1" applyAlignment="1" applyProtection="1">
      <alignment horizontal="center" vertical="center"/>
      <protection locked="0"/>
    </xf>
    <xf numFmtId="0" fontId="15" fillId="7" borderId="1" xfId="0" applyFont="1" applyFill="1" applyBorder="1" applyAlignment="1">
      <alignment horizontal="center"/>
    </xf>
    <xf numFmtId="0" fontId="29" fillId="2" borderId="0" xfId="0" applyFont="1" applyFill="1" applyAlignment="1" applyProtection="1">
      <alignment horizontal="left" vertical="top" wrapText="1"/>
      <protection locked="0"/>
    </xf>
    <xf numFmtId="0" fontId="152" fillId="0" borderId="0" xfId="0" applyFont="1" applyAlignment="1">
      <alignment horizontal="left" vertical="center" wrapText="1"/>
    </xf>
    <xf numFmtId="0" fontId="15" fillId="21" borderId="3" xfId="0" applyFont="1" applyFill="1" applyBorder="1" applyAlignment="1">
      <alignment horizontal="right"/>
    </xf>
    <xf numFmtId="0" fontId="15" fillId="21" borderId="35" xfId="0" applyFont="1" applyFill="1" applyBorder="1" applyAlignment="1">
      <alignment horizontal="right"/>
    </xf>
    <xf numFmtId="0" fontId="15" fillId="11" borderId="3" xfId="0" applyFont="1" applyFill="1" applyBorder="1" applyAlignment="1">
      <alignment horizontal="center" vertical="center"/>
    </xf>
    <xf numFmtId="0" fontId="15" fillId="11" borderId="61" xfId="0" applyFont="1" applyFill="1" applyBorder="1" applyAlignment="1">
      <alignment horizontal="center" vertical="center"/>
    </xf>
    <xf numFmtId="0" fontId="15" fillId="11" borderId="35" xfId="0" applyFont="1" applyFill="1" applyBorder="1" applyAlignment="1">
      <alignment horizontal="center" vertical="center"/>
    </xf>
    <xf numFmtId="0" fontId="103" fillId="9" borderId="0" xfId="16" applyFont="1" applyFill="1" applyAlignment="1">
      <alignment horizontal="center" vertical="center"/>
    </xf>
    <xf numFmtId="0" fontId="103" fillId="0" borderId="0" xfId="16" applyFont="1" applyAlignment="1">
      <alignment horizontal="center" vertical="center"/>
    </xf>
    <xf numFmtId="0" fontId="103" fillId="0" borderId="0" xfId="0" applyFont="1" applyAlignment="1">
      <alignment horizontal="center" vertical="center"/>
    </xf>
    <xf numFmtId="0" fontId="103" fillId="9" borderId="0" xfId="0" applyFont="1" applyFill="1" applyAlignment="1">
      <alignment horizontal="center" vertical="center"/>
    </xf>
    <xf numFmtId="0" fontId="15" fillId="2" borderId="61" xfId="0" applyFont="1" applyFill="1" applyBorder="1" applyAlignment="1">
      <alignment horizontal="center" vertical="center" wrapText="1"/>
    </xf>
    <xf numFmtId="0" fontId="15" fillId="2" borderId="35" xfId="0" applyFont="1" applyFill="1" applyBorder="1" applyAlignment="1">
      <alignment horizontal="center" vertical="center" wrapText="1"/>
    </xf>
    <xf numFmtId="0" fontId="13" fillId="2" borderId="3" xfId="0" applyFont="1" applyFill="1" applyBorder="1" applyAlignment="1">
      <alignment horizontal="left" vertical="center" wrapText="1"/>
    </xf>
    <xf numFmtId="0" fontId="13" fillId="2" borderId="35" xfId="0" applyFont="1" applyFill="1" applyBorder="1" applyAlignment="1">
      <alignment horizontal="left" vertical="center" wrapText="1"/>
    </xf>
    <xf numFmtId="0" fontId="22" fillId="0" borderId="74" xfId="0" applyFont="1" applyBorder="1" applyAlignment="1">
      <alignment horizontal="left" vertical="center"/>
    </xf>
    <xf numFmtId="0" fontId="22" fillId="0" borderId="75" xfId="0" applyFont="1" applyBorder="1" applyAlignment="1">
      <alignment horizontal="left" vertical="center"/>
    </xf>
    <xf numFmtId="0" fontId="22" fillId="0" borderId="76" xfId="0" applyFont="1" applyBorder="1" applyAlignment="1">
      <alignment horizontal="left" vertical="center"/>
    </xf>
  </cellXfs>
  <cellStyles count="19">
    <cellStyle name="Hipersaite" xfId="14" builtinId="8"/>
    <cellStyle name="Komats" xfId="1" builtinId="3"/>
    <cellStyle name="Komats 2" xfId="12" xr:uid="{07CE1C23-C536-4597-8B84-EF78FBB61375}"/>
    <cellStyle name="Komats 3" xfId="13" xr:uid="{9A798D5E-9F64-46D0-B1CD-294C3B409B53}"/>
    <cellStyle name="Normal_Sheet1_1" xfId="17" xr:uid="{CE371E58-1769-413C-8238-13D616BDD62D}"/>
    <cellStyle name="Parastais_Exsel gada parskats" xfId="18" xr:uid="{A981FC35-6D32-4D60-9DFC-82556390257C}"/>
    <cellStyle name="Parastais_udens bez paroles" xfId="5" xr:uid="{B779708D-2185-4B11-A100-FC2930333542}"/>
    <cellStyle name="Parasts" xfId="0" builtinId="0"/>
    <cellStyle name="Parasts 2" xfId="8" xr:uid="{73A4BB6A-CBAB-43F3-B63C-8ED06A83CB72}"/>
    <cellStyle name="Parasts 2 2" xfId="7" xr:uid="{2042814F-369A-4AB0-A02F-2B19E752AAF6}"/>
    <cellStyle name="Parasts 2 3" xfId="11" xr:uid="{12704FAA-8AD0-49E9-82D2-2FB2706190CB}"/>
    <cellStyle name="Parasts 2 4" xfId="16" xr:uid="{50E3FADB-DD74-441E-85A1-A3DCC3D4A6E9}"/>
    <cellStyle name="Parasts 3" xfId="6" xr:uid="{916C35AB-F198-4E14-8687-991F4C9C55FE}"/>
    <cellStyle name="Parasts 4" xfId="9" xr:uid="{E3B7EA49-FAE8-4030-BD25-5CA823DE7577}"/>
    <cellStyle name="Parasts 4 2" xfId="15" xr:uid="{ECB604FF-EC2F-4558-832B-48B989E209E3}"/>
    <cellStyle name="Parasts 5" xfId="4" xr:uid="{5202EF29-472A-4AC4-BD70-347111852985}"/>
    <cellStyle name="Paskaidrojošs teksts" xfId="3" builtinId="53" customBuiltin="1"/>
    <cellStyle name="Procenti" xfId="2" builtinId="5"/>
    <cellStyle name="Procenti 2" xfId="10" xr:uid="{2FB8849D-E4D5-4873-9CDE-D3CACC5C5A52}"/>
  </cellStyles>
  <dxfs count="32">
    <dxf>
      <fill>
        <patternFill>
          <bgColor rgb="FFCC66FF"/>
        </patternFill>
      </fill>
    </dxf>
    <dxf>
      <fill>
        <patternFill>
          <bgColor rgb="FFCC66FF"/>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9966FF"/>
        </patternFill>
      </fill>
    </dxf>
    <dxf>
      <fill>
        <patternFill>
          <bgColor rgb="FF9966FF"/>
        </patternFill>
      </fill>
    </dxf>
    <dxf>
      <fill>
        <patternFill>
          <bgColor theme="4"/>
        </patternFill>
      </fill>
    </dxf>
    <dxf>
      <fill>
        <patternFill>
          <bgColor rgb="FFCC66FF"/>
        </patternFill>
      </fill>
    </dxf>
    <dxf>
      <fill>
        <patternFill>
          <bgColor rgb="FFCC66FF"/>
        </patternFill>
      </fill>
    </dxf>
    <dxf>
      <fill>
        <patternFill>
          <bgColor rgb="FFCC66FF"/>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ECF2FA"/>
      <rgbColor rgb="FF660066"/>
      <rgbColor rgb="FFFF8080"/>
      <rgbColor rgb="FF0066CC"/>
      <rgbColor rgb="FFB9CDE5"/>
      <rgbColor rgb="FF000080"/>
      <rgbColor rgb="FFFF00FF"/>
      <rgbColor rgb="FFFFFF00"/>
      <rgbColor rgb="FF00FFFF"/>
      <rgbColor rgb="FF800080"/>
      <rgbColor rgb="FF800000"/>
      <rgbColor rgb="FF008080"/>
      <rgbColor rgb="FF0000FF"/>
      <rgbColor rgb="FF00CCFF"/>
      <rgbColor rgb="FFDCE6F2"/>
      <rgbColor rgb="FFD7E4BD"/>
      <rgbColor rgb="FFFFFF99"/>
      <rgbColor rgb="FF8EB4E3"/>
      <rgbColor rgb="FFFF99CC"/>
      <rgbColor rgb="FFCC99FF"/>
      <rgbColor rgb="FFE6B9B8"/>
      <rgbColor rgb="FF3366FF"/>
      <rgbColor rgb="FF33CCCC"/>
      <rgbColor rgb="FF99CC00"/>
      <rgbColor rgb="FFFFCC00"/>
      <rgbColor rgb="FFFF9900"/>
      <rgbColor rgb="FFFF6600"/>
      <rgbColor rgb="FF666699"/>
      <rgbColor rgb="FFA6A6A6"/>
      <rgbColor rgb="FF003366"/>
      <rgbColor rgb="FF00B050"/>
      <rgbColor rgb="FF003300"/>
      <rgbColor rgb="FF333300"/>
      <rgbColor rgb="FF993300"/>
      <rgbColor rgb="FF993366"/>
      <rgbColor rgb="FF333399"/>
      <rgbColor rgb="FF414142"/>
      <rgbColor rgb="00003366"/>
      <rgbColor rgb="00339966"/>
      <rgbColor rgb="00003300"/>
      <rgbColor rgb="00333300"/>
      <rgbColor rgb="00993300"/>
      <rgbColor rgb="00993366"/>
      <rgbColor rgb="00333399"/>
      <rgbColor rgb="00333333"/>
    </indexedColors>
    <mruColors>
      <color rgb="FFD7E4BD"/>
      <color rgb="FFFF0066"/>
      <color rgb="FFCCECFF"/>
      <color rgb="FFECF2FA"/>
      <color rgb="FFFFFFCC"/>
      <color rgb="FFE6B9B8"/>
      <color rgb="FF66FF33"/>
      <color rgb="FFB9CDE5"/>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externalLink" Target="externalLinks/externalLink1.xml"/><Relationship Id="rId68"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sharedStrings" Target="sharedStrings.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microsoft.com/office/2017/10/relationships/person" Target="persons/person.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faili\public\Udens_un_Atkritumu_pak_dep\Udenssaimnieciba\Kopeja\dazada_info\Veidlapas\TARIFA_PIETEIKUMA_tabulu_versijas\TP_pieteikumu_failu_izstrade\izstradeTARIFA_PIETEIKUMA_tabulas_ar_Rentabilitati.xlsm" TargetMode="External"/><Relationship Id="rId1" Type="http://schemas.openxmlformats.org/officeDocument/2006/relationships/externalLinkPath" Target="file:///\\faili\public\Udens_un_Atkritumu_pak_dep\Udenssaimnieciba\Kopeja\dazada_info\Veidlapas\TARIFA_PIETEIKUMA_tabulu_versijas\TP_pieteikumu_failu_izstrade\izstradeTARIFA_PIETEIKUMA_tabulas_ar_Rentabilitati.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Versija"/>
      <sheetName val="ūdensapg._sist._pārsk._g."/>
      <sheetName val="kanalizācijas_sist._pārsk._g."/>
      <sheetName val="ūdensapg._sist._TP_prognoze"/>
      <sheetName val="kanalizācijas_sist._TP_prognoze"/>
      <sheetName val="ūdens bilance"/>
      <sheetName val="ūdens_zudumu_izm (neparedz)"/>
      <sheetName val="ūdens_zudumu_izm"/>
      <sheetName val="2.pielikums_TP (neparedz.)"/>
      <sheetName val="2.pielikums_TP"/>
      <sheetName val="speka_esosais_tarifs"/>
      <sheetName val="faktiskās_izm (202__.g)"/>
      <sheetName val="faktiskās_izm_(202__.g)"/>
      <sheetName val="Maznoz_un_pār_izm_(neparedz)"/>
      <sheetName val="Maznozīmīgās_un_pārējās_izm"/>
      <sheetName val="darbības_rezultāti"/>
      <sheetName val="Salīdzinājums_ūdens"/>
      <sheetName val="Salīdzinājums_kanalizācija"/>
      <sheetName val="Salīdzinājums_izm_1m³"/>
      <sheetName val="PL_noliet_KOPSAVILKUMS"/>
      <sheetName val="PL_noliet_IZVĒRSTI"/>
      <sheetName val="Personāla_izm"/>
      <sheetName val="PL uzturēšanas un remontu_izm"/>
      <sheetName val="Iepirktā_ūdens_izm"/>
      <sheetName val="Attīrīšanai_novad_notekūd_izm"/>
      <sheetName val="Pārējās administr_izm"/>
      <sheetName val="Materiālu_izm"/>
      <sheetName val="Elektr_KOPSAVILKUMS"/>
      <sheetName val="Elektttroen_IZVĒRSTI"/>
      <sheetName val="Apsardzes_izmaksas"/>
      <sheetName val="Transporta_izmaksas"/>
      <sheetName val="Nomas_izmaksas"/>
      <sheetName val="Apdrošināšanas_izmaksas"/>
      <sheetName val="Sakaru_izmaksas"/>
      <sheetName val="Kancelejas_preces"/>
      <sheetName val="Personāla_apmācības"/>
      <sheetName val="Juridiskie_pakalpojumi"/>
      <sheetName val="Vides_stāvokļa_kontroles_izm"/>
      <sheetName val="Dienesta_komandējumi"/>
      <sheetName val="Mēraparātu_izm"/>
      <sheetName val="Mēraparāti_IZVĒRSTI"/>
      <sheetName val="Dūņu_utilizācijas_izm"/>
      <sheetName val="Pārējās_izmaksas"/>
      <sheetName val="Kredīta maksājumi"/>
      <sheetName val="Nodevas (neparedz.)"/>
      <sheetName val="Nodevas"/>
      <sheetName val="Nodokļi"/>
      <sheetName val="Ieņēmumi"/>
      <sheetName val="Neparedzētās_izm.ieņ."/>
      <sheetName val="Neparedz.izm_ieņ_Kopsavilkums"/>
      <sheetName val="Izm.ieņ._T_no___.__.__ (1)"/>
      <sheetName val="Izm.ieņ._T_no___.__.__ (2)"/>
      <sheetName val="Izm.ieņ._T_no___.__.__ (3)"/>
      <sheetName val="Izm.ieņ._T_no___.__.__ (4)"/>
      <sheetName val="Izm.ieņ._T_no___.__.__ (5)"/>
      <sheetName val="Izm.ieņ._T_no___.__.__ (6)"/>
      <sheetName val="Izm.ieņ._T_no___.__.__ (7)"/>
      <sheetName val="Izm.ieņ._T_no___.__.__ (8)"/>
      <sheetName val="Tehniskais_raksturojums"/>
      <sheetName val="REG_TP_dati_PowerBI"/>
      <sheetName val="ziņojumam_tarifi"/>
      <sheetName val="ziņojumam_izmaksas"/>
    </sheetNames>
    <sheetDataSet>
      <sheetData sheetId="0"/>
      <sheetData sheetId="1"/>
      <sheetData sheetId="2"/>
      <sheetData sheetId="3"/>
      <sheetData sheetId="4"/>
      <sheetData sheetId="5"/>
      <sheetData sheetId="6"/>
      <sheetData sheetId="7"/>
      <sheetData sheetId="8">
        <row r="43">
          <cell r="E43">
            <v>0</v>
          </cell>
        </row>
        <row r="57">
          <cell r="C57">
            <v>0</v>
          </cell>
          <cell r="D57">
            <v>0</v>
          </cell>
          <cell r="E57">
            <v>0</v>
          </cell>
          <cell r="F57">
            <v>0</v>
          </cell>
        </row>
      </sheetData>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Set>
  </externalBook>
</externalLink>
</file>

<file path=xl/persons/person.xml><?xml version="1.0" encoding="utf-8"?>
<personList xmlns="http://schemas.microsoft.com/office/spreadsheetml/2018/threadedcomments" xmlns:x="http://schemas.openxmlformats.org/spreadsheetml/2006/main">
  <person displayName="Dace Čodare-Plaude" id="{5D5A9436-C746-4579-A235-8BF485CC42F8}" userId="S::dacec@sprk.gov.lv::f6447575-c4ac-4316-a9f6-3b7902b57dbf" providerId="AD"/>
</personList>
</file>

<file path=xl/theme/theme1.xml><?xml version="1.0" encoding="utf-8"?>
<a:theme xmlns:a="http://schemas.openxmlformats.org/drawingml/2006/main" name="Office 2013–2022 dizains">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Z2" dT="2024-02-20T12:37:40.50" personId="{5D5A9436-C746-4579-A235-8BF485CC42F8}" id="{B92528B2-38D0-49C8-B520-EAC492B4D2F5}">
    <text>Jāpievērš uzmanība, vai nav bijušas  izmaksas, kas rodas starp Komersanta uzskaitē nodalītajiem ūdenssaimniecības pakalpojumiem par patēriņu tehnoloģisko procesu nodrošināšanai atbilstoši aprēķinātajiem ūdensapgādes un kanalizācijas pakalpojumu tarifiem, kas starp abiem TP rada atšķirības pārējo izmaksu apmērā</text>
  </threadedComment>
  <threadedComment ref="DC2" dT="2024-02-20T12:37:57.38" personId="{5D5A9436-C746-4579-A235-8BF485CC42F8}" id="{9587BA78-E02F-47E3-8849-8F038582CEA5}">
    <text xml:space="preserve">Jāpievērš uzmanība, vai nav bijušas  izmaksas, kas rodas starp Komersanta uzskaitē nodalītajiem ūdenssaimniecības pakalpojumiem par patēriņu tehnoloģisko procesu nodrošināšanai atbilstoši aprēķinātajiem ūdensapgādes un kanalizācijas pakalpojumu tarifiem, kas starp abiem TP rada atšķirības pārējo izmaksu apmērā
</text>
  </threadedComment>
  <threadedComment ref="EG2" dT="2024-02-20T12:38:17.95" personId="{5D5A9436-C746-4579-A235-8BF485CC42F8}" id="{AC37CD1C-5E96-4485-9286-B3EC30AB3967}">
    <text xml:space="preserve">Jāpievērš uzmanība, vai nav bijušas  izmaksas, kas rodas starp Komersanta uzskaitē nodalītajiem ūdenssaimniecības pakalpojumiem par patēriņu tehnoloģisko procesu nodrošināšanai atbilstoši aprēķinātajiem ūdensapgādes un kanalizācijas pakalpojumu tarifiem, kas starp abiem TP rada atšķirības pārējo izmaksu apmērā
</text>
  </threadedComment>
  <threadedComment ref="FL2" dT="2024-02-20T12:38:41.18" personId="{5D5A9436-C746-4579-A235-8BF485CC42F8}" id="{F8162ADD-AB61-4B2F-B96D-E4E7BC6AF3EE}">
    <text xml:space="preserve">Jāpievērš uzmanība, vai nav bijušas  izmaksas, kas rodas starp Komersanta uzskaitē nodalītajiem ūdenssaimniecības pakalpojumiem par patēriņu tehnoloģisko procesu nodrošināšanai atbilstoši aprēķinātajiem ūdensapgādes un kanalizācijas pakalpojumu tarifiem, kas starp abiem TP rada atšķirības pārējo izmaksu apmērā
</text>
  </threadedComment>
</ThreadedComment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7.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1.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s://likumi.lv/ta/id/335113-kapitala-izmaksu-uzskaites-un-aprekinasanas-metodika" TargetMode="External"/></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9.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5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39.bin"/><Relationship Id="rId4" Type="http://schemas.microsoft.com/office/2017/10/relationships/threadedComment" Target="../threadedComments/threadedComment1.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79082C-2705-4250-BA8F-AAB47623EF54}">
  <sheetPr codeName="Lapa1"/>
  <dimension ref="A1"/>
  <sheetViews>
    <sheetView workbookViewId="0">
      <selection activeCell="H5" sqref="H5"/>
    </sheetView>
  </sheetViews>
  <sheetFormatPr defaultRowHeight="13.2"/>
  <cols>
    <col min="1" max="1" width="10.109375" bestFit="1" customWidth="1"/>
  </cols>
  <sheetData>
    <row r="1" spans="1:1">
      <c r="A1" s="930">
        <v>46056</v>
      </c>
    </row>
  </sheetData>
  <sheetProtection algorithmName="SHA-512" hashValue="q2CXHfKCq93LREe7s+etNbZXEJN9qt39FbmfsBPyO4XWc6I+fit0XS2+4RvDimDm2zrzBhX8Mzm6nqEVHYQiCQ==" saltValue="u3AH7R2Lkd/LimKZBwiwjw==" spinCount="100000" sheet="1" objects="1" scenarios="1"/>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apa9">
    <tabColor rgb="FFFFFF00"/>
  </sheetPr>
  <dimension ref="A1:AMJ74"/>
  <sheetViews>
    <sheetView zoomScale="90" zoomScaleNormal="90" workbookViewId="0">
      <pane ySplit="8" topLeftCell="A9" activePane="bottomLeft" state="frozen"/>
      <selection activeCell="J13" sqref="J13"/>
      <selection pane="bottomLeft" activeCell="B9" sqref="B9"/>
    </sheetView>
  </sheetViews>
  <sheetFormatPr defaultRowHeight="13.2" outlineLevelCol="1"/>
  <cols>
    <col min="1" max="1" width="6.109375" style="75" customWidth="1"/>
    <col min="2" max="2" width="72.6640625" style="75" customWidth="1"/>
    <col min="3" max="6" width="18.33203125" style="75" customWidth="1" outlineLevel="1"/>
    <col min="7" max="7" width="9.109375" style="24" customWidth="1" outlineLevel="1"/>
    <col min="8" max="8" width="2.88671875" style="75" customWidth="1"/>
    <col min="9" max="9" width="17.6640625" style="75" customWidth="1" outlineLevel="1"/>
    <col min="10" max="10" width="18.33203125" style="75" customWidth="1" outlineLevel="1"/>
    <col min="11" max="11" width="9.109375" style="75" customWidth="1" outlineLevel="1"/>
    <col min="12" max="12" width="17.6640625" style="75" customWidth="1" outlineLevel="1"/>
    <col min="13" max="13" width="18.33203125" style="75" customWidth="1" outlineLevel="1"/>
    <col min="14" max="1024" width="9.109375" style="75" customWidth="1"/>
  </cols>
  <sheetData>
    <row r="1" spans="1:13" ht="13.5" customHeight="1">
      <c r="F1" s="76"/>
      <c r="G1" s="75"/>
    </row>
    <row r="2" spans="1:13" ht="19.5" customHeight="1">
      <c r="B2" s="77" t="s">
        <v>22</v>
      </c>
      <c r="C2" s="42" t="str">
        <f>'ūdens bilance'!C2</f>
        <v>SIA "________"</v>
      </c>
      <c r="F2" s="78"/>
      <c r="G2" s="75"/>
    </row>
    <row r="3" spans="1:13" ht="19.5" customHeight="1">
      <c r="B3" s="77" t="s">
        <v>878</v>
      </c>
      <c r="C3" s="42" t="str">
        <f>'ūdens bilance'!C3</f>
        <v>___________</v>
      </c>
      <c r="F3" s="41"/>
      <c r="G3" s="75"/>
    </row>
    <row r="4" spans="1:13" ht="6" customHeight="1">
      <c r="F4" s="78"/>
      <c r="G4" s="75"/>
    </row>
    <row r="5" spans="1:13" ht="6" customHeight="1">
      <c r="F5" s="78"/>
      <c r="G5" s="75"/>
    </row>
    <row r="6" spans="1:13" ht="30" customHeight="1">
      <c r="A6" s="79"/>
      <c r="B6" s="941" t="s">
        <v>761</v>
      </c>
      <c r="C6" s="941"/>
      <c r="D6" s="941"/>
      <c r="E6" s="941"/>
      <c r="F6" s="941"/>
      <c r="G6" s="79"/>
      <c r="H6" s="79"/>
      <c r="I6" s="942" t="s">
        <v>55</v>
      </c>
      <c r="J6" s="942"/>
      <c r="K6" s="80"/>
      <c r="L6" s="943" t="s">
        <v>56</v>
      </c>
      <c r="M6" s="943"/>
    </row>
    <row r="7" spans="1:13" ht="8.25" customHeight="1">
      <c r="A7" s="79"/>
      <c r="B7" s="79"/>
      <c r="C7" s="79"/>
      <c r="D7" s="79"/>
      <c r="E7" s="79"/>
      <c r="F7" s="81"/>
      <c r="G7" s="79"/>
      <c r="H7" s="79"/>
      <c r="I7" s="79"/>
      <c r="J7" s="79"/>
      <c r="K7" s="79"/>
      <c r="L7" s="79"/>
      <c r="M7" s="79"/>
    </row>
    <row r="8" spans="1:13" ht="26.4">
      <c r="A8" s="82"/>
      <c r="B8" s="83" t="s">
        <v>57</v>
      </c>
      <c r="C8" s="84" t="s">
        <v>58</v>
      </c>
      <c r="D8" s="84" t="s">
        <v>59</v>
      </c>
      <c r="E8" s="84" t="s">
        <v>60</v>
      </c>
      <c r="F8" s="84" t="s">
        <v>61</v>
      </c>
      <c r="G8" s="79"/>
      <c r="H8" s="79"/>
      <c r="I8" s="84" t="s">
        <v>62</v>
      </c>
      <c r="J8" s="84" t="s">
        <v>63</v>
      </c>
      <c r="K8" s="79"/>
      <c r="L8" s="84" t="s">
        <v>62</v>
      </c>
      <c r="M8" s="84" t="s">
        <v>63</v>
      </c>
    </row>
    <row r="9" spans="1:13" ht="17.399999999999999">
      <c r="A9" s="86"/>
      <c r="B9" s="98" t="s">
        <v>763</v>
      </c>
      <c r="C9" s="88">
        <f>C11+C18</f>
        <v>0</v>
      </c>
      <c r="D9" s="88">
        <f t="shared" ref="D9:F9" si="0">D11+D18</f>
        <v>0</v>
      </c>
      <c r="E9" s="88">
        <f t="shared" si="0"/>
        <v>0</v>
      </c>
      <c r="F9" s="88">
        <f t="shared" si="0"/>
        <v>0</v>
      </c>
      <c r="G9" s="79"/>
      <c r="H9" s="79"/>
      <c r="I9" s="88">
        <f t="shared" ref="I9" si="1">C9+D9</f>
        <v>0</v>
      </c>
      <c r="J9" s="88">
        <f t="shared" ref="J9" si="2">E9+F9</f>
        <v>0</v>
      </c>
      <c r="K9" s="79"/>
      <c r="L9" s="89" t="e">
        <f>I9/$I$58</f>
        <v>#DIV/0!</v>
      </c>
      <c r="M9" s="89" t="e">
        <f>J9/$J$59</f>
        <v>#DIV/0!</v>
      </c>
    </row>
    <row r="10" spans="1:13" ht="8.25" customHeight="1">
      <c r="A10" s="92"/>
      <c r="B10" s="93"/>
      <c r="C10" s="94"/>
      <c r="D10" s="94"/>
      <c r="E10" s="94"/>
      <c r="F10" s="94"/>
      <c r="G10" s="79"/>
      <c r="H10" s="79"/>
      <c r="I10" s="84"/>
      <c r="J10" s="84"/>
      <c r="K10" s="79"/>
      <c r="L10" s="84"/>
      <c r="M10" s="84"/>
    </row>
    <row r="11" spans="1:13" ht="14.4">
      <c r="A11" s="86" t="s">
        <v>64</v>
      </c>
      <c r="B11" s="87" t="s">
        <v>65</v>
      </c>
      <c r="C11" s="88">
        <f>C12+C16</f>
        <v>0</v>
      </c>
      <c r="D11" s="88">
        <f>D12+D16</f>
        <v>0</v>
      </c>
      <c r="E11" s="88">
        <f>E12+E16</f>
        <v>0</v>
      </c>
      <c r="F11" s="88">
        <f>F12+F16</f>
        <v>0</v>
      </c>
      <c r="G11" s="79"/>
      <c r="H11" s="79"/>
      <c r="I11" s="88">
        <f t="shared" ref="I11:I16" si="3">C11+D11</f>
        <v>0</v>
      </c>
      <c r="J11" s="88">
        <f t="shared" ref="J11:J16" si="4">E11+F11</f>
        <v>0</v>
      </c>
      <c r="K11" s="79"/>
      <c r="L11" s="427" t="e">
        <f t="shared" ref="L11:L16" si="5">I11/$I$58</f>
        <v>#DIV/0!</v>
      </c>
      <c r="M11" s="427" t="e">
        <f t="shared" ref="M11:M16" si="6">J11/$J$59</f>
        <v>#DIV/0!</v>
      </c>
    </row>
    <row r="12" spans="1:13" ht="17.25" customHeight="1">
      <c r="A12" s="86" t="s">
        <v>66</v>
      </c>
      <c r="B12" s="90" t="s">
        <v>67</v>
      </c>
      <c r="C12" s="88">
        <f>SUM(C13:C15)</f>
        <v>0</v>
      </c>
      <c r="D12" s="88">
        <f>SUM(D13:D15)</f>
        <v>0</v>
      </c>
      <c r="E12" s="88">
        <f>SUM(E13:E15)</f>
        <v>0</v>
      </c>
      <c r="F12" s="88">
        <f>SUM(F13:F15)</f>
        <v>0</v>
      </c>
      <c r="G12" s="79"/>
      <c r="H12" s="79"/>
      <c r="I12" s="88">
        <f t="shared" si="3"/>
        <v>0</v>
      </c>
      <c r="J12" s="88">
        <f t="shared" si="4"/>
        <v>0</v>
      </c>
      <c r="K12" s="79"/>
      <c r="L12" s="427" t="e">
        <f t="shared" si="5"/>
        <v>#DIV/0!</v>
      </c>
      <c r="M12" s="427" t="e">
        <f t="shared" si="6"/>
        <v>#DIV/0!</v>
      </c>
    </row>
    <row r="13" spans="1:13" ht="17.25" customHeight="1">
      <c r="A13" s="86" t="s">
        <v>68</v>
      </c>
      <c r="B13" s="91" t="s">
        <v>69</v>
      </c>
      <c r="C13" s="9">
        <f>PL_noliet_KOPSAVILKUMS!C7</f>
        <v>0</v>
      </c>
      <c r="D13" s="9">
        <f>PL_noliet_KOPSAVILKUMS!D7</f>
        <v>0</v>
      </c>
      <c r="E13" s="9">
        <f>PL_noliet_KOPSAVILKUMS!E7</f>
        <v>0</v>
      </c>
      <c r="F13" s="9">
        <f>PL_noliet_KOPSAVILKUMS!F7</f>
        <v>0</v>
      </c>
      <c r="G13" s="79"/>
      <c r="H13" s="79"/>
      <c r="I13" s="88">
        <f t="shared" si="3"/>
        <v>0</v>
      </c>
      <c r="J13" s="88">
        <f t="shared" si="4"/>
        <v>0</v>
      </c>
      <c r="K13" s="79"/>
      <c r="L13" s="427" t="e">
        <f t="shared" si="5"/>
        <v>#DIV/0!</v>
      </c>
      <c r="M13" s="427" t="e">
        <f t="shared" si="6"/>
        <v>#DIV/0!</v>
      </c>
    </row>
    <row r="14" spans="1:13" ht="17.25" customHeight="1">
      <c r="A14" s="86" t="s">
        <v>70</v>
      </c>
      <c r="B14" s="91" t="s">
        <v>71</v>
      </c>
      <c r="C14" s="9">
        <f>PL_noliet_KOPSAVILKUMS!C8</f>
        <v>0</v>
      </c>
      <c r="D14" s="9">
        <f>PL_noliet_KOPSAVILKUMS!D8</f>
        <v>0</v>
      </c>
      <c r="E14" s="9">
        <f>PL_noliet_KOPSAVILKUMS!E8</f>
        <v>0</v>
      </c>
      <c r="F14" s="9">
        <f>PL_noliet_KOPSAVILKUMS!F8</f>
        <v>0</v>
      </c>
      <c r="G14" s="79"/>
      <c r="H14" s="79"/>
      <c r="I14" s="88">
        <f t="shared" si="3"/>
        <v>0</v>
      </c>
      <c r="J14" s="88">
        <f t="shared" si="4"/>
        <v>0</v>
      </c>
      <c r="K14" s="79"/>
      <c r="L14" s="427" t="e">
        <f t="shared" si="5"/>
        <v>#DIV/0!</v>
      </c>
      <c r="M14" s="427" t="e">
        <f t="shared" si="6"/>
        <v>#DIV/0!</v>
      </c>
    </row>
    <row r="15" spans="1:13" ht="17.25" customHeight="1">
      <c r="A15" s="86" t="s">
        <v>72</v>
      </c>
      <c r="B15" s="91" t="s">
        <v>73</v>
      </c>
      <c r="C15" s="9">
        <f>PL_noliet_KOPSAVILKUMS!C9</f>
        <v>0</v>
      </c>
      <c r="D15" s="9">
        <f>PL_noliet_KOPSAVILKUMS!D9</f>
        <v>0</v>
      </c>
      <c r="E15" s="9">
        <f>PL_noliet_KOPSAVILKUMS!E9</f>
        <v>0</v>
      </c>
      <c r="F15" s="9">
        <f>PL_noliet_KOPSAVILKUMS!F9</f>
        <v>0</v>
      </c>
      <c r="G15" s="79"/>
      <c r="H15" s="79"/>
      <c r="I15" s="88">
        <f t="shared" si="3"/>
        <v>0</v>
      </c>
      <c r="J15" s="88">
        <f t="shared" si="4"/>
        <v>0</v>
      </c>
      <c r="K15" s="79"/>
      <c r="L15" s="427" t="e">
        <f t="shared" si="5"/>
        <v>#DIV/0!</v>
      </c>
      <c r="M15" s="427" t="e">
        <f t="shared" si="6"/>
        <v>#DIV/0!</v>
      </c>
    </row>
    <row r="16" spans="1:13" ht="17.25" customHeight="1">
      <c r="A16" s="86" t="s">
        <v>74</v>
      </c>
      <c r="B16" s="90" t="s">
        <v>75</v>
      </c>
      <c r="C16" s="88">
        <f>PL_noliet_KOPSAVILKUMS!C10</f>
        <v>0</v>
      </c>
      <c r="D16" s="88">
        <f>PL_noliet_KOPSAVILKUMS!D10</f>
        <v>0</v>
      </c>
      <c r="E16" s="88">
        <f>PL_noliet_KOPSAVILKUMS!E10</f>
        <v>0</v>
      </c>
      <c r="F16" s="88">
        <f>PL_noliet_KOPSAVILKUMS!F10</f>
        <v>0</v>
      </c>
      <c r="G16" s="79"/>
      <c r="H16" s="79"/>
      <c r="I16" s="88">
        <f t="shared" si="3"/>
        <v>0</v>
      </c>
      <c r="J16" s="88">
        <f t="shared" si="4"/>
        <v>0</v>
      </c>
      <c r="K16" s="79"/>
      <c r="L16" s="427" t="e">
        <f t="shared" si="5"/>
        <v>#DIV/0!</v>
      </c>
      <c r="M16" s="427" t="e">
        <f t="shared" si="6"/>
        <v>#DIV/0!</v>
      </c>
    </row>
    <row r="17" spans="1:13" ht="6" customHeight="1">
      <c r="A17" s="92"/>
      <c r="B17" s="93"/>
      <c r="C17" s="94"/>
      <c r="D17" s="94"/>
      <c r="E17" s="94"/>
      <c r="F17" s="95"/>
      <c r="G17" s="79"/>
      <c r="H17" s="79"/>
      <c r="I17" s="96"/>
      <c r="J17" s="96"/>
      <c r="K17" s="79"/>
      <c r="L17" s="97"/>
      <c r="M17" s="97"/>
    </row>
    <row r="18" spans="1:13" ht="20.25" customHeight="1">
      <c r="A18" s="86" t="s">
        <v>77</v>
      </c>
      <c r="B18" s="90" t="s">
        <v>574</v>
      </c>
      <c r="C18" s="88">
        <f>'Kapitāla atdeve'!C18</f>
        <v>0</v>
      </c>
      <c r="D18" s="88">
        <f>'Kapitāla atdeve'!D18</f>
        <v>0</v>
      </c>
      <c r="E18" s="88">
        <f>'Kapitāla atdeve'!E18</f>
        <v>0</v>
      </c>
      <c r="F18" s="88">
        <f>'Kapitāla atdeve'!F18</f>
        <v>0</v>
      </c>
      <c r="G18" s="79"/>
      <c r="H18" s="79"/>
      <c r="I18" s="88">
        <f t="shared" ref="I18" si="7">C18+D18</f>
        <v>0</v>
      </c>
      <c r="J18" s="88">
        <f t="shared" ref="J18" si="8">E18+F18</f>
        <v>0</v>
      </c>
      <c r="K18" s="79"/>
      <c r="L18" s="427" t="e">
        <f>I18/$I$58</f>
        <v>#DIV/0!</v>
      </c>
      <c r="M18" s="427" t="e">
        <f>J18/$J$59</f>
        <v>#DIV/0!</v>
      </c>
    </row>
    <row r="19" spans="1:13" ht="6" customHeight="1">
      <c r="A19" s="92"/>
      <c r="B19" s="93"/>
      <c r="C19" s="94"/>
      <c r="D19" s="94"/>
      <c r="E19" s="94"/>
      <c r="F19" s="95"/>
      <c r="G19" s="79"/>
      <c r="H19" s="79"/>
      <c r="I19" s="96"/>
      <c r="J19" s="96"/>
      <c r="K19" s="79"/>
      <c r="L19" s="97"/>
      <c r="M19" s="97"/>
    </row>
    <row r="20" spans="1:13" ht="31.5" customHeight="1">
      <c r="A20" s="86"/>
      <c r="B20" s="98" t="s">
        <v>76</v>
      </c>
      <c r="C20" s="99">
        <f>C22+C26+C28</f>
        <v>0</v>
      </c>
      <c r="D20" s="99">
        <f>D22+D26+D28</f>
        <v>0</v>
      </c>
      <c r="E20" s="99">
        <f>E22+E26+E28</f>
        <v>0</v>
      </c>
      <c r="F20" s="99">
        <f>F22+F26+F28</f>
        <v>0</v>
      </c>
      <c r="G20" s="79"/>
      <c r="H20" s="79"/>
      <c r="I20" s="88">
        <f>C20+D20</f>
        <v>0</v>
      </c>
      <c r="J20" s="88">
        <f>E20+F20</f>
        <v>0</v>
      </c>
      <c r="K20" s="79"/>
      <c r="L20" s="427" t="e">
        <f>I20/$I$58</f>
        <v>#DIV/0!</v>
      </c>
      <c r="M20" s="427" t="e">
        <f>J20/$J$59</f>
        <v>#DIV/0!</v>
      </c>
    </row>
    <row r="21" spans="1:13" ht="6" customHeight="1">
      <c r="A21" s="92"/>
      <c r="B21" s="93"/>
      <c r="C21" s="94"/>
      <c r="D21" s="94"/>
      <c r="E21" s="94"/>
      <c r="F21" s="94"/>
      <c r="G21" s="79"/>
      <c r="H21" s="79"/>
      <c r="I21" s="96"/>
      <c r="J21" s="96"/>
      <c r="K21" s="79"/>
      <c r="L21" s="97"/>
      <c r="M21" s="97"/>
    </row>
    <row r="22" spans="1:13" ht="27.75" customHeight="1">
      <c r="A22" s="86" t="s">
        <v>82</v>
      </c>
      <c r="B22" s="100" t="s">
        <v>78</v>
      </c>
      <c r="C22" s="88">
        <f>C23+C24</f>
        <v>0</v>
      </c>
      <c r="D22" s="88">
        <f>D23+D24</f>
        <v>0</v>
      </c>
      <c r="E22" s="88">
        <f>E23+E24</f>
        <v>0</v>
      </c>
      <c r="F22" s="88">
        <f>F23+F24</f>
        <v>0</v>
      </c>
      <c r="G22" s="79"/>
      <c r="H22" s="79"/>
      <c r="I22" s="88">
        <f>C22+D22</f>
        <v>0</v>
      </c>
      <c r="J22" s="88">
        <f>E22+F22</f>
        <v>0</v>
      </c>
      <c r="K22" s="79"/>
      <c r="L22" s="427" t="e">
        <f>I22/$I$58</f>
        <v>#DIV/0!</v>
      </c>
      <c r="M22" s="427" t="e">
        <f>J22/$J$59</f>
        <v>#DIV/0!</v>
      </c>
    </row>
    <row r="23" spans="1:13" ht="18" customHeight="1">
      <c r="A23" s="86" t="s">
        <v>850</v>
      </c>
      <c r="B23" s="91" t="s">
        <v>80</v>
      </c>
      <c r="C23" s="9">
        <f>Personāla_izm!U158</f>
        <v>0</v>
      </c>
      <c r="D23" s="9">
        <f>Personāla_izm!V158</f>
        <v>0</v>
      </c>
      <c r="E23" s="9">
        <f>Personāla_izm!W158</f>
        <v>0</v>
      </c>
      <c r="F23" s="9">
        <f>Personāla_izm!X158</f>
        <v>0</v>
      </c>
      <c r="G23" s="79"/>
      <c r="H23" s="79"/>
      <c r="I23" s="88">
        <f>C23+D23</f>
        <v>0</v>
      </c>
      <c r="J23" s="88">
        <f>E23+F23</f>
        <v>0</v>
      </c>
      <c r="K23" s="79"/>
      <c r="L23" s="427" t="e">
        <f>I23/$I$58</f>
        <v>#DIV/0!</v>
      </c>
      <c r="M23" s="427" t="e">
        <f>J23/$J$59</f>
        <v>#DIV/0!</v>
      </c>
    </row>
    <row r="24" spans="1:13" ht="18" customHeight="1">
      <c r="A24" s="86" t="s">
        <v>851</v>
      </c>
      <c r="B24" s="91" t="s">
        <v>509</v>
      </c>
      <c r="C24" s="9">
        <f>Personāla_izm!U159</f>
        <v>0</v>
      </c>
      <c r="D24" s="9">
        <f>Personāla_izm!V159</f>
        <v>0</v>
      </c>
      <c r="E24" s="9">
        <f>Personāla_izm!W159</f>
        <v>0</v>
      </c>
      <c r="F24" s="9">
        <f>Personāla_izm!X159</f>
        <v>0</v>
      </c>
      <c r="G24" s="79"/>
      <c r="H24" s="79"/>
      <c r="I24" s="88">
        <f>C24+D24</f>
        <v>0</v>
      </c>
      <c r="J24" s="88">
        <f>E24+F24</f>
        <v>0</v>
      </c>
      <c r="K24" s="79"/>
      <c r="L24" s="427" t="e">
        <f>I24/$I$58</f>
        <v>#DIV/0!</v>
      </c>
      <c r="M24" s="427" t="e">
        <f>J24/$J$59</f>
        <v>#DIV/0!</v>
      </c>
    </row>
    <row r="25" spans="1:13" s="106" customFormat="1" ht="6" customHeight="1">
      <c r="A25" s="101"/>
      <c r="B25" s="102"/>
      <c r="C25" s="103"/>
      <c r="D25" s="103"/>
      <c r="E25" s="103"/>
      <c r="F25" s="103"/>
      <c r="G25" s="102"/>
      <c r="H25" s="102"/>
      <c r="I25" s="104"/>
      <c r="J25" s="104"/>
      <c r="K25" s="79"/>
      <c r="L25" s="105"/>
      <c r="M25" s="105"/>
    </row>
    <row r="26" spans="1:13" ht="25.5" customHeight="1">
      <c r="A26" s="86" t="s">
        <v>84</v>
      </c>
      <c r="B26" s="100" t="s">
        <v>83</v>
      </c>
      <c r="C26" s="88">
        <f>'PL uzturēšanas un remontu_izm'!G27</f>
        <v>0</v>
      </c>
      <c r="D26" s="88">
        <f>'PL uzturēšanas un remontu_izm'!I27</f>
        <v>0</v>
      </c>
      <c r="E26" s="88">
        <f>'PL uzturēšanas un remontu_izm'!K27</f>
        <v>0</v>
      </c>
      <c r="F26" s="88">
        <f>'PL uzturēšanas un remontu_izm'!M27</f>
        <v>0</v>
      </c>
      <c r="G26" s="79"/>
      <c r="H26" s="79"/>
      <c r="I26" s="88">
        <f>C26+D26</f>
        <v>0</v>
      </c>
      <c r="J26" s="88">
        <f>E26+F26</f>
        <v>0</v>
      </c>
      <c r="K26" s="79"/>
      <c r="L26" s="427" t="e">
        <f>I26/$I$58</f>
        <v>#DIV/0!</v>
      </c>
      <c r="M26" s="427" t="e">
        <f>J26/$J$59</f>
        <v>#DIV/0!</v>
      </c>
    </row>
    <row r="27" spans="1:13" ht="6" customHeight="1">
      <c r="A27" s="92"/>
      <c r="B27" s="46"/>
      <c r="C27" s="107"/>
      <c r="D27" s="107"/>
      <c r="E27" s="107"/>
      <c r="F27" s="107"/>
      <c r="G27" s="79"/>
      <c r="H27" s="79"/>
      <c r="I27" s="108"/>
      <c r="J27" s="108"/>
      <c r="K27" s="79"/>
      <c r="L27" s="109"/>
      <c r="M27" s="109"/>
    </row>
    <row r="28" spans="1:13" ht="27.75" customHeight="1">
      <c r="A28" s="86" t="s">
        <v>38</v>
      </c>
      <c r="B28" s="100" t="s">
        <v>85</v>
      </c>
      <c r="C28" s="88">
        <f>SUM(C29:C47)</f>
        <v>0</v>
      </c>
      <c r="D28" s="88">
        <f>SUM(D29:D47)</f>
        <v>0</v>
      </c>
      <c r="E28" s="88">
        <f>SUM(E29:E47)</f>
        <v>0</v>
      </c>
      <c r="F28" s="88">
        <f>SUM(F29:F47)</f>
        <v>0</v>
      </c>
      <c r="G28" s="79"/>
      <c r="H28" s="79"/>
      <c r="I28" s="88">
        <f>C28+D28</f>
        <v>0</v>
      </c>
      <c r="J28" s="88">
        <f>E28+F28</f>
        <v>0</v>
      </c>
      <c r="K28" s="79"/>
      <c r="L28" s="427" t="e">
        <f>I28/$I$58</f>
        <v>#DIV/0!</v>
      </c>
      <c r="M28" s="427" t="e">
        <f>J28/$J$59</f>
        <v>#DIV/0!</v>
      </c>
    </row>
    <row r="29" spans="1:13" ht="27">
      <c r="A29" s="110" t="s">
        <v>40</v>
      </c>
      <c r="B29" s="111" t="s">
        <v>313</v>
      </c>
      <c r="C29" s="88">
        <f>Iepirktā_ūdens_izm!C17</f>
        <v>0</v>
      </c>
      <c r="D29" s="112" t="s">
        <v>87</v>
      </c>
      <c r="E29" s="112" t="s">
        <v>87</v>
      </c>
      <c r="F29" s="112" t="s">
        <v>87</v>
      </c>
      <c r="G29" s="79"/>
      <c r="H29" s="79"/>
      <c r="I29" s="112">
        <f>C29</f>
        <v>0</v>
      </c>
      <c r="J29" s="112" t="s">
        <v>87</v>
      </c>
      <c r="K29" s="79"/>
      <c r="L29" s="427" t="e">
        <f>I29/$I$58</f>
        <v>#DIV/0!</v>
      </c>
      <c r="M29" s="89" t="s">
        <v>87</v>
      </c>
    </row>
    <row r="30" spans="1:13" ht="27">
      <c r="A30" s="110" t="s">
        <v>42</v>
      </c>
      <c r="B30" s="111" t="s">
        <v>314</v>
      </c>
      <c r="C30" s="112" t="s">
        <v>87</v>
      </c>
      <c r="D30" s="112" t="s">
        <v>87</v>
      </c>
      <c r="E30" s="112" t="s">
        <v>87</v>
      </c>
      <c r="F30" s="88">
        <f>Attīrīšanai_novad_notekūd_izm!C17</f>
        <v>0</v>
      </c>
      <c r="G30" s="79"/>
      <c r="H30" s="79"/>
      <c r="I30" s="112" t="s">
        <v>87</v>
      </c>
      <c r="J30" s="112">
        <f>F30</f>
        <v>0</v>
      </c>
      <c r="K30" s="79"/>
      <c r="L30" s="89" t="s">
        <v>87</v>
      </c>
      <c r="M30" s="427" t="e">
        <f t="shared" ref="M30:M47" si="9">J30/$J$59</f>
        <v>#DIV/0!</v>
      </c>
    </row>
    <row r="31" spans="1:13" ht="17.25" customHeight="1">
      <c r="A31" s="110" t="s">
        <v>371</v>
      </c>
      <c r="B31" s="91" t="s">
        <v>90</v>
      </c>
      <c r="C31" s="9">
        <f>'Pārējās administr_izm'!G27</f>
        <v>0</v>
      </c>
      <c r="D31" s="9">
        <f>'Pārējās administr_izm'!I27</f>
        <v>0</v>
      </c>
      <c r="E31" s="9">
        <f>'Pārējās administr_izm'!K27</f>
        <v>0</v>
      </c>
      <c r="F31" s="9">
        <f>'Pārējās administr_izm'!M27</f>
        <v>0</v>
      </c>
      <c r="G31" s="79"/>
      <c r="H31" s="79"/>
      <c r="I31" s="88">
        <f t="shared" ref="I31:I47" si="10">C31+D31</f>
        <v>0</v>
      </c>
      <c r="J31" s="88">
        <f t="shared" ref="J31:J47" si="11">E31+F31</f>
        <v>0</v>
      </c>
      <c r="K31" s="79"/>
      <c r="L31" s="427" t="e">
        <f t="shared" ref="L31:L47" si="12">I31/$I$58</f>
        <v>#DIV/0!</v>
      </c>
      <c r="M31" s="427" t="e">
        <f t="shared" si="9"/>
        <v>#DIV/0!</v>
      </c>
    </row>
    <row r="32" spans="1:13" ht="17.25" customHeight="1">
      <c r="A32" s="110" t="s">
        <v>372</v>
      </c>
      <c r="B32" s="91" t="s">
        <v>92</v>
      </c>
      <c r="C32" s="9">
        <f>Materiālu_izm!G27</f>
        <v>0</v>
      </c>
      <c r="D32" s="9">
        <f>Materiālu_izm!I27</f>
        <v>0</v>
      </c>
      <c r="E32" s="9">
        <f>Materiālu_izm!K27</f>
        <v>0</v>
      </c>
      <c r="F32" s="9">
        <f>Materiālu_izm!M27</f>
        <v>0</v>
      </c>
      <c r="G32" s="79"/>
      <c r="H32" s="79"/>
      <c r="I32" s="88">
        <f t="shared" si="10"/>
        <v>0</v>
      </c>
      <c r="J32" s="88">
        <f t="shared" si="11"/>
        <v>0</v>
      </c>
      <c r="K32" s="79"/>
      <c r="L32" s="427" t="e">
        <f t="shared" si="12"/>
        <v>#DIV/0!</v>
      </c>
      <c r="M32" s="427" t="e">
        <f t="shared" si="9"/>
        <v>#DIV/0!</v>
      </c>
    </row>
    <row r="33" spans="1:13" ht="17.25" customHeight="1">
      <c r="A33" s="110" t="s">
        <v>373</v>
      </c>
      <c r="B33" s="111" t="s">
        <v>94</v>
      </c>
      <c r="C33" s="9">
        <f>Elektr_KOPSAVILKUMS!C12</f>
        <v>0</v>
      </c>
      <c r="D33" s="9">
        <f>Elektr_KOPSAVILKUMS!D12</f>
        <v>0</v>
      </c>
      <c r="E33" s="9">
        <f>Elektr_KOPSAVILKUMS!E12</f>
        <v>0</v>
      </c>
      <c r="F33" s="9">
        <f>Elektr_KOPSAVILKUMS!F12</f>
        <v>0</v>
      </c>
      <c r="G33" s="79"/>
      <c r="H33" s="79"/>
      <c r="I33" s="88">
        <f t="shared" si="10"/>
        <v>0</v>
      </c>
      <c r="J33" s="88">
        <f t="shared" si="11"/>
        <v>0</v>
      </c>
      <c r="K33" s="79"/>
      <c r="L33" s="427" t="e">
        <f t="shared" si="12"/>
        <v>#DIV/0!</v>
      </c>
      <c r="M33" s="427" t="e">
        <f t="shared" si="9"/>
        <v>#DIV/0!</v>
      </c>
    </row>
    <row r="34" spans="1:13" ht="17.25" customHeight="1">
      <c r="A34" s="110" t="s">
        <v>852</v>
      </c>
      <c r="B34" s="91" t="s">
        <v>96</v>
      </c>
      <c r="C34" s="9">
        <f>Apsardzes_izmaksas!G17</f>
        <v>0</v>
      </c>
      <c r="D34" s="9">
        <f>Apsardzes_izmaksas!I17</f>
        <v>0</v>
      </c>
      <c r="E34" s="9">
        <f>Apsardzes_izmaksas!K17</f>
        <v>0</v>
      </c>
      <c r="F34" s="9">
        <f>Apsardzes_izmaksas!M17</f>
        <v>0</v>
      </c>
      <c r="G34" s="79"/>
      <c r="H34" s="79"/>
      <c r="I34" s="88">
        <f t="shared" si="10"/>
        <v>0</v>
      </c>
      <c r="J34" s="88">
        <f t="shared" si="11"/>
        <v>0</v>
      </c>
      <c r="K34" s="79"/>
      <c r="L34" s="427" t="e">
        <f t="shared" si="12"/>
        <v>#DIV/0!</v>
      </c>
      <c r="M34" s="427" t="e">
        <f t="shared" si="9"/>
        <v>#DIV/0!</v>
      </c>
    </row>
    <row r="35" spans="1:13" ht="17.25" customHeight="1">
      <c r="A35" s="110" t="s">
        <v>853</v>
      </c>
      <c r="B35" s="91" t="s">
        <v>98</v>
      </c>
      <c r="C35" s="9">
        <f>Transporta_izmaksas!M45</f>
        <v>0</v>
      </c>
      <c r="D35" s="9">
        <f>Transporta_izmaksas!O45</f>
        <v>0</v>
      </c>
      <c r="E35" s="9">
        <f>Transporta_izmaksas!Q45</f>
        <v>0</v>
      </c>
      <c r="F35" s="9">
        <f>Transporta_izmaksas!S45</f>
        <v>0</v>
      </c>
      <c r="G35" s="79"/>
      <c r="H35" s="79"/>
      <c r="I35" s="88">
        <f t="shared" si="10"/>
        <v>0</v>
      </c>
      <c r="J35" s="88">
        <f t="shared" si="11"/>
        <v>0</v>
      </c>
      <c r="K35" s="79"/>
      <c r="L35" s="427" t="e">
        <f t="shared" si="12"/>
        <v>#DIV/0!</v>
      </c>
      <c r="M35" s="427" t="e">
        <f t="shared" si="9"/>
        <v>#DIV/0!</v>
      </c>
    </row>
    <row r="36" spans="1:13" ht="17.25" customHeight="1">
      <c r="A36" s="110" t="s">
        <v>854</v>
      </c>
      <c r="B36" s="91" t="s">
        <v>100</v>
      </c>
      <c r="C36" s="9">
        <f>Nomas_izmaksas!G17</f>
        <v>0</v>
      </c>
      <c r="D36" s="9">
        <f>Nomas_izmaksas!I17</f>
        <v>0</v>
      </c>
      <c r="E36" s="9">
        <f>Nomas_izmaksas!K17</f>
        <v>0</v>
      </c>
      <c r="F36" s="9">
        <f>Nomas_izmaksas!M17</f>
        <v>0</v>
      </c>
      <c r="G36" s="79"/>
      <c r="H36" s="79"/>
      <c r="I36" s="88">
        <f t="shared" si="10"/>
        <v>0</v>
      </c>
      <c r="J36" s="88">
        <f t="shared" si="11"/>
        <v>0</v>
      </c>
      <c r="K36" s="79"/>
      <c r="L36" s="427" t="e">
        <f t="shared" si="12"/>
        <v>#DIV/0!</v>
      </c>
      <c r="M36" s="427" t="e">
        <f t="shared" si="9"/>
        <v>#DIV/0!</v>
      </c>
    </row>
    <row r="37" spans="1:13" ht="17.25" customHeight="1">
      <c r="A37" s="110" t="s">
        <v>855</v>
      </c>
      <c r="B37" s="91" t="s">
        <v>102</v>
      </c>
      <c r="C37" s="9">
        <f>Apdrošināšanas_izmaksas!G17</f>
        <v>0</v>
      </c>
      <c r="D37" s="9">
        <f>Apdrošināšanas_izmaksas!I17</f>
        <v>0</v>
      </c>
      <c r="E37" s="9">
        <f>Apdrošināšanas_izmaksas!K17</f>
        <v>0</v>
      </c>
      <c r="F37" s="9">
        <f>Apdrošināšanas_izmaksas!M17</f>
        <v>0</v>
      </c>
      <c r="G37" s="79"/>
      <c r="H37" s="79"/>
      <c r="I37" s="88">
        <f t="shared" si="10"/>
        <v>0</v>
      </c>
      <c r="J37" s="88">
        <f t="shared" si="11"/>
        <v>0</v>
      </c>
      <c r="K37" s="79"/>
      <c r="L37" s="427" t="e">
        <f t="shared" si="12"/>
        <v>#DIV/0!</v>
      </c>
      <c r="M37" s="427" t="e">
        <f t="shared" si="9"/>
        <v>#DIV/0!</v>
      </c>
    </row>
    <row r="38" spans="1:13" ht="17.25" customHeight="1">
      <c r="A38" s="110" t="s">
        <v>856</v>
      </c>
      <c r="B38" s="91" t="s">
        <v>104</v>
      </c>
      <c r="C38" s="9">
        <f>Sakaru_izmaksas!G17</f>
        <v>0</v>
      </c>
      <c r="D38" s="9">
        <f>Sakaru_izmaksas!I17</f>
        <v>0</v>
      </c>
      <c r="E38" s="9">
        <f>Sakaru_izmaksas!K17</f>
        <v>0</v>
      </c>
      <c r="F38" s="9">
        <f>Sakaru_izmaksas!M17</f>
        <v>0</v>
      </c>
      <c r="G38" s="79"/>
      <c r="H38" s="79"/>
      <c r="I38" s="88">
        <f t="shared" si="10"/>
        <v>0</v>
      </c>
      <c r="J38" s="88">
        <f t="shared" si="11"/>
        <v>0</v>
      </c>
      <c r="K38" s="79"/>
      <c r="L38" s="427" t="e">
        <f t="shared" si="12"/>
        <v>#DIV/0!</v>
      </c>
      <c r="M38" s="427" t="e">
        <f t="shared" si="9"/>
        <v>#DIV/0!</v>
      </c>
    </row>
    <row r="39" spans="1:13" ht="17.25" customHeight="1">
      <c r="A39" s="110" t="s">
        <v>857</v>
      </c>
      <c r="B39" s="91" t="s">
        <v>106</v>
      </c>
      <c r="C39" s="9">
        <f>Kancelejas_preces!G17</f>
        <v>0</v>
      </c>
      <c r="D39" s="9">
        <f>Kancelejas_preces!I17</f>
        <v>0</v>
      </c>
      <c r="E39" s="9">
        <f>Kancelejas_preces!K17</f>
        <v>0</v>
      </c>
      <c r="F39" s="9">
        <f>Kancelejas_preces!M17</f>
        <v>0</v>
      </c>
      <c r="G39" s="79"/>
      <c r="H39" s="79"/>
      <c r="I39" s="88">
        <f t="shared" si="10"/>
        <v>0</v>
      </c>
      <c r="J39" s="88">
        <f t="shared" si="11"/>
        <v>0</v>
      </c>
      <c r="K39" s="79"/>
      <c r="L39" s="427" t="e">
        <f t="shared" si="12"/>
        <v>#DIV/0!</v>
      </c>
      <c r="M39" s="427" t="e">
        <f t="shared" si="9"/>
        <v>#DIV/0!</v>
      </c>
    </row>
    <row r="40" spans="1:13" ht="17.25" customHeight="1">
      <c r="A40" s="110" t="s">
        <v>858</v>
      </c>
      <c r="B40" s="91" t="s">
        <v>108</v>
      </c>
      <c r="C40" s="9">
        <f>Personāla_apmācības!G17</f>
        <v>0</v>
      </c>
      <c r="D40" s="9">
        <f>Personāla_apmācības!I17</f>
        <v>0</v>
      </c>
      <c r="E40" s="9">
        <f>Personāla_apmācības!K17</f>
        <v>0</v>
      </c>
      <c r="F40" s="9">
        <f>Personāla_apmācības!M17</f>
        <v>0</v>
      </c>
      <c r="G40" s="79"/>
      <c r="H40" s="79"/>
      <c r="I40" s="88">
        <f t="shared" si="10"/>
        <v>0</v>
      </c>
      <c r="J40" s="88">
        <f t="shared" si="11"/>
        <v>0</v>
      </c>
      <c r="K40" s="79"/>
      <c r="L40" s="427" t="e">
        <f t="shared" si="12"/>
        <v>#DIV/0!</v>
      </c>
      <c r="M40" s="427" t="e">
        <f t="shared" si="9"/>
        <v>#DIV/0!</v>
      </c>
    </row>
    <row r="41" spans="1:13" ht="17.25" customHeight="1">
      <c r="A41" s="110" t="s">
        <v>859</v>
      </c>
      <c r="B41" s="91" t="s">
        <v>110</v>
      </c>
      <c r="C41" s="9">
        <f>Juridiskie_pakalpojumi!G17</f>
        <v>0</v>
      </c>
      <c r="D41" s="9">
        <f>Juridiskie_pakalpojumi!I17</f>
        <v>0</v>
      </c>
      <c r="E41" s="9">
        <f>Juridiskie_pakalpojumi!K17</f>
        <v>0</v>
      </c>
      <c r="F41" s="9">
        <f>Juridiskie_pakalpojumi!M17</f>
        <v>0</v>
      </c>
      <c r="G41" s="79"/>
      <c r="H41" s="79"/>
      <c r="I41" s="88">
        <f t="shared" si="10"/>
        <v>0</v>
      </c>
      <c r="J41" s="88">
        <f t="shared" si="11"/>
        <v>0</v>
      </c>
      <c r="K41" s="79"/>
      <c r="L41" s="427" t="e">
        <f t="shared" si="12"/>
        <v>#DIV/0!</v>
      </c>
      <c r="M41" s="427" t="e">
        <f t="shared" si="9"/>
        <v>#DIV/0!</v>
      </c>
    </row>
    <row r="42" spans="1:13" ht="17.25" customHeight="1">
      <c r="A42" s="110" t="s">
        <v>860</v>
      </c>
      <c r="B42" s="91" t="s">
        <v>112</v>
      </c>
      <c r="C42" s="9">
        <f>Vides_stāvokļa_kontroles_izm!G17</f>
        <v>0</v>
      </c>
      <c r="D42" s="9">
        <f>Vides_stāvokļa_kontroles_izm!I17</f>
        <v>0</v>
      </c>
      <c r="E42" s="9">
        <f>Vides_stāvokļa_kontroles_izm!K17</f>
        <v>0</v>
      </c>
      <c r="F42" s="9">
        <f>Vides_stāvokļa_kontroles_izm!M17</f>
        <v>0</v>
      </c>
      <c r="G42" s="79"/>
      <c r="H42" s="79"/>
      <c r="I42" s="88">
        <f t="shared" si="10"/>
        <v>0</v>
      </c>
      <c r="J42" s="88">
        <f t="shared" si="11"/>
        <v>0</v>
      </c>
      <c r="K42" s="79"/>
      <c r="L42" s="427" t="e">
        <f t="shared" si="12"/>
        <v>#DIV/0!</v>
      </c>
      <c r="M42" s="427" t="e">
        <f t="shared" si="9"/>
        <v>#DIV/0!</v>
      </c>
    </row>
    <row r="43" spans="1:13" ht="17.25" customHeight="1">
      <c r="A43" s="110" t="s">
        <v>861</v>
      </c>
      <c r="B43" s="91" t="s">
        <v>114</v>
      </c>
      <c r="C43" s="9">
        <f>Dienesta_komandējumi!G17</f>
        <v>0</v>
      </c>
      <c r="D43" s="9">
        <f>Dienesta_komandējumi!I17</f>
        <v>0</v>
      </c>
      <c r="E43" s="9">
        <f>Dienesta_komandējumi!K17</f>
        <v>0</v>
      </c>
      <c r="F43" s="9">
        <f>Dienesta_komandējumi!M17</f>
        <v>0</v>
      </c>
      <c r="G43" s="79"/>
      <c r="H43" s="79"/>
      <c r="I43" s="88">
        <f t="shared" si="10"/>
        <v>0</v>
      </c>
      <c r="J43" s="88">
        <f t="shared" si="11"/>
        <v>0</v>
      </c>
      <c r="K43" s="79"/>
      <c r="L43" s="427" t="e">
        <f t="shared" si="12"/>
        <v>#DIV/0!</v>
      </c>
      <c r="M43" s="427" t="e">
        <f t="shared" si="9"/>
        <v>#DIV/0!</v>
      </c>
    </row>
    <row r="44" spans="1:13" ht="17.25" customHeight="1">
      <c r="A44" s="396" t="s">
        <v>862</v>
      </c>
      <c r="B44" s="397" t="s">
        <v>426</v>
      </c>
      <c r="C44" s="398">
        <f>Mēraparātu_izm!G17</f>
        <v>0</v>
      </c>
      <c r="D44" s="398">
        <f>Mēraparātu_izm!I17</f>
        <v>0</v>
      </c>
      <c r="E44" s="398">
        <f>Mēraparātu_izm!K17</f>
        <v>0</v>
      </c>
      <c r="F44" s="398">
        <f>Mēraparātu_izm!M17</f>
        <v>0</v>
      </c>
      <c r="G44" s="79"/>
      <c r="H44" s="79"/>
      <c r="I44" s="399">
        <f t="shared" ref="I44:I45" si="13">C44+D44</f>
        <v>0</v>
      </c>
      <c r="J44" s="399">
        <f t="shared" ref="J44:J45" si="14">E44+F44</f>
        <v>0</v>
      </c>
      <c r="K44" s="79"/>
      <c r="L44" s="427" t="e">
        <f t="shared" ref="L44:L45" si="15">I44/$I$58</f>
        <v>#DIV/0!</v>
      </c>
      <c r="M44" s="427" t="e">
        <f t="shared" ref="M44:M45" si="16">J44/$J$59</f>
        <v>#DIV/0!</v>
      </c>
    </row>
    <row r="45" spans="1:13" ht="17.25" customHeight="1">
      <c r="A45" s="396" t="s">
        <v>864</v>
      </c>
      <c r="B45" s="397" t="s">
        <v>427</v>
      </c>
      <c r="C45" s="398">
        <f>Dūņu_utilizācijas_izm!G17</f>
        <v>0</v>
      </c>
      <c r="D45" s="398">
        <f>Dūņu_utilizācijas_izm!I17</f>
        <v>0</v>
      </c>
      <c r="E45" s="398">
        <f>Dūņu_utilizācijas_izm!K17</f>
        <v>0</v>
      </c>
      <c r="F45" s="398">
        <f>Dūņu_utilizācijas_izm!M17</f>
        <v>0</v>
      </c>
      <c r="G45" s="79"/>
      <c r="H45" s="79"/>
      <c r="I45" s="399">
        <f t="shared" si="13"/>
        <v>0</v>
      </c>
      <c r="J45" s="399">
        <f t="shared" si="14"/>
        <v>0</v>
      </c>
      <c r="K45" s="79"/>
      <c r="L45" s="427" t="e">
        <f t="shared" si="15"/>
        <v>#DIV/0!</v>
      </c>
      <c r="M45" s="427" t="e">
        <f t="shared" si="16"/>
        <v>#DIV/0!</v>
      </c>
    </row>
    <row r="46" spans="1:13" ht="17.25" customHeight="1">
      <c r="A46" s="110" t="s">
        <v>863</v>
      </c>
      <c r="B46" s="91" t="s">
        <v>116</v>
      </c>
      <c r="C46" s="9">
        <f>Pārējās_izmaksas!G27</f>
        <v>0</v>
      </c>
      <c r="D46" s="9">
        <f>Pārējās_izmaksas!I27</f>
        <v>0</v>
      </c>
      <c r="E46" s="9">
        <f>Pārējās_izmaksas!K27</f>
        <v>0</v>
      </c>
      <c r="F46" s="9">
        <f>Pārējās_izmaksas!M27</f>
        <v>0</v>
      </c>
      <c r="G46" s="79"/>
      <c r="H46" s="79"/>
      <c r="I46" s="88">
        <f t="shared" si="10"/>
        <v>0</v>
      </c>
      <c r="J46" s="88">
        <f t="shared" si="11"/>
        <v>0</v>
      </c>
      <c r="K46" s="79"/>
      <c r="L46" s="427" t="e">
        <f t="shared" si="12"/>
        <v>#DIV/0!</v>
      </c>
      <c r="M46" s="427" t="e">
        <f t="shared" si="9"/>
        <v>#DIV/0!</v>
      </c>
    </row>
    <row r="47" spans="1:13" ht="17.25" customHeight="1">
      <c r="A47" s="110" t="s">
        <v>865</v>
      </c>
      <c r="B47" s="113" t="s">
        <v>118</v>
      </c>
      <c r="C47" s="112">
        <f>Nodevas!G17</f>
        <v>0</v>
      </c>
      <c r="D47" s="112">
        <f>Nodevas!I17</f>
        <v>0</v>
      </c>
      <c r="E47" s="112">
        <f>Nodevas!K17</f>
        <v>0</v>
      </c>
      <c r="F47" s="112">
        <f>Nodevas!M17</f>
        <v>0</v>
      </c>
      <c r="G47" s="79"/>
      <c r="H47" s="79"/>
      <c r="I47" s="88">
        <f t="shared" si="10"/>
        <v>0</v>
      </c>
      <c r="J47" s="88">
        <f t="shared" si="11"/>
        <v>0</v>
      </c>
      <c r="K47" s="79"/>
      <c r="L47" s="427" t="e">
        <f t="shared" si="12"/>
        <v>#DIV/0!</v>
      </c>
      <c r="M47" s="427" t="e">
        <f t="shared" si="9"/>
        <v>#DIV/0!</v>
      </c>
    </row>
    <row r="48" spans="1:13" ht="7.5" customHeight="1">
      <c r="A48" s="92"/>
      <c r="B48" s="79"/>
      <c r="C48" s="114"/>
      <c r="D48" s="114"/>
      <c r="E48" s="114"/>
      <c r="F48" s="115"/>
      <c r="G48" s="79"/>
      <c r="H48" s="79"/>
      <c r="I48" s="104"/>
      <c r="J48" s="104"/>
      <c r="K48" s="79"/>
      <c r="L48" s="105"/>
      <c r="M48" s="105"/>
    </row>
    <row r="49" spans="1:13" ht="27" customHeight="1">
      <c r="A49" s="86" t="s">
        <v>44</v>
      </c>
      <c r="B49" s="87" t="s">
        <v>119</v>
      </c>
      <c r="C49" s="112" t="s">
        <v>87</v>
      </c>
      <c r="D49" s="88" t="e">
        <f>ūdens_zudumu_izm!B12</f>
        <v>#DIV/0!</v>
      </c>
      <c r="E49" s="112" t="s">
        <v>87</v>
      </c>
      <c r="F49" s="112" t="s">
        <v>87</v>
      </c>
      <c r="G49" s="79"/>
      <c r="H49" s="79"/>
      <c r="I49" s="88" t="e">
        <f>D49</f>
        <v>#DIV/0!</v>
      </c>
      <c r="J49" s="88" t="s">
        <v>87</v>
      </c>
      <c r="K49" s="79"/>
      <c r="L49" s="89" t="e">
        <f>I49/$I$58</f>
        <v>#DIV/0!</v>
      </c>
      <c r="M49" s="89" t="s">
        <v>87</v>
      </c>
    </row>
    <row r="50" spans="1:13" ht="6" customHeight="1">
      <c r="A50" s="92"/>
      <c r="B50" s="79"/>
      <c r="C50" s="114"/>
      <c r="D50" s="114"/>
      <c r="E50" s="114"/>
      <c r="F50" s="115"/>
      <c r="G50" s="79"/>
      <c r="H50" s="79"/>
      <c r="I50" s="104"/>
      <c r="J50" s="104"/>
      <c r="K50" s="79"/>
      <c r="L50" s="105"/>
      <c r="M50" s="105"/>
    </row>
    <row r="51" spans="1:13" ht="24" customHeight="1">
      <c r="A51" s="86" t="s">
        <v>46</v>
      </c>
      <c r="B51" s="87" t="s">
        <v>120</v>
      </c>
      <c r="C51" s="88">
        <f>Nodokļi!G17</f>
        <v>0</v>
      </c>
      <c r="D51" s="88">
        <f>Nodokļi!I17</f>
        <v>0</v>
      </c>
      <c r="E51" s="88">
        <f>Nodokļi!K17</f>
        <v>0</v>
      </c>
      <c r="F51" s="88">
        <f>Nodokļi!M17</f>
        <v>0</v>
      </c>
      <c r="G51" s="79"/>
      <c r="H51" s="114"/>
      <c r="I51" s="88">
        <f>C51+D51</f>
        <v>0</v>
      </c>
      <c r="J51" s="88">
        <f>E51+F51</f>
        <v>0</v>
      </c>
      <c r="K51" s="79"/>
      <c r="L51" s="427" t="e">
        <f>I51/$I$58</f>
        <v>#DIV/0!</v>
      </c>
      <c r="M51" s="427" t="e">
        <f>J51/$J$59</f>
        <v>#DIV/0!</v>
      </c>
    </row>
    <row r="52" spans="1:13" ht="6" customHeight="1">
      <c r="A52" s="92"/>
      <c r="B52" s="46"/>
      <c r="C52" s="107"/>
      <c r="D52" s="107"/>
      <c r="E52" s="107"/>
      <c r="F52" s="116"/>
      <c r="G52" s="79"/>
      <c r="H52" s="79"/>
      <c r="I52" s="108"/>
      <c r="J52" s="108"/>
      <c r="K52" s="79"/>
      <c r="L52" s="427"/>
      <c r="M52" s="427"/>
    </row>
    <row r="53" spans="1:13" ht="24" customHeight="1">
      <c r="A53" s="86" t="s">
        <v>122</v>
      </c>
      <c r="B53" s="87" t="s">
        <v>123</v>
      </c>
      <c r="C53" s="88">
        <f>Ieņēmumi!G17</f>
        <v>0</v>
      </c>
      <c r="D53" s="88">
        <f>Ieņēmumi!I17</f>
        <v>0</v>
      </c>
      <c r="E53" s="88">
        <f>Ieņēmumi!K17</f>
        <v>0</v>
      </c>
      <c r="F53" s="88">
        <f>Ieņēmumi!M17</f>
        <v>0</v>
      </c>
      <c r="G53" s="79"/>
      <c r="H53" s="79"/>
      <c r="I53" s="88">
        <f>C53+D53</f>
        <v>0</v>
      </c>
      <c r="J53" s="88">
        <f>E53+F53</f>
        <v>0</v>
      </c>
      <c r="K53" s="79"/>
      <c r="L53" s="427" t="e">
        <f>I53/$I$58</f>
        <v>#DIV/0!</v>
      </c>
      <c r="M53" s="427" t="e">
        <f>J53/$J$59</f>
        <v>#DIV/0!</v>
      </c>
    </row>
    <row r="54" spans="1:13" ht="7.5" customHeight="1">
      <c r="A54" s="92"/>
      <c r="B54" s="46"/>
      <c r="C54" s="107"/>
      <c r="D54" s="107"/>
      <c r="E54" s="107"/>
      <c r="F54" s="116"/>
      <c r="G54" s="79"/>
      <c r="H54" s="79"/>
      <c r="I54" s="108"/>
      <c r="J54" s="108"/>
      <c r="K54" s="79"/>
      <c r="L54" s="108"/>
      <c r="M54" s="108"/>
    </row>
    <row r="55" spans="1:13" ht="17.399999999999999">
      <c r="A55" s="125"/>
      <c r="B55" s="467" t="s">
        <v>868</v>
      </c>
      <c r="C55" s="99">
        <f>ROUND(C9+C22+C26+C28+C51-C53,0)</f>
        <v>0</v>
      </c>
      <c r="D55" s="99" t="e">
        <f>ROUND(D9+D22+D26+D28+D49+D51-D53,0)</f>
        <v>#DIV/0!</v>
      </c>
      <c r="E55" s="99">
        <f>ROUND(E9+E22+E26+E28+E51-E53,0)</f>
        <v>0</v>
      </c>
      <c r="F55" s="99">
        <f>ROUND(F9+F22+F26+F28+F51-F53,0)</f>
        <v>0</v>
      </c>
      <c r="G55" s="79"/>
      <c r="H55" s="79"/>
      <c r="I55" s="99">
        <f>ROUND(I9+I22+I26+I28+I51-I53,0)</f>
        <v>0</v>
      </c>
      <c r="J55" s="99">
        <f>ROUND(J9+J22+J26+J28+J51-J53,0)</f>
        <v>0</v>
      </c>
      <c r="K55" s="79"/>
      <c r="L55" s="89" t="e">
        <f>I55/$I$58</f>
        <v>#DIV/0!</v>
      </c>
      <c r="M55" s="89" t="e">
        <f>J55/$J$59</f>
        <v>#DIV/0!</v>
      </c>
    </row>
    <row r="56" spans="1:13" ht="7.5" customHeight="1">
      <c r="A56" s="92"/>
      <c r="B56" s="46"/>
      <c r="C56" s="107"/>
      <c r="D56" s="107"/>
      <c r="E56" s="107"/>
      <c r="F56" s="116"/>
      <c r="G56" s="79"/>
      <c r="H56" s="79"/>
      <c r="I56" s="108"/>
      <c r="J56" s="108"/>
      <c r="K56" s="79"/>
      <c r="L56" s="108"/>
      <c r="M56" s="108"/>
    </row>
    <row r="57" spans="1:13" ht="28.5" customHeight="1">
      <c r="A57" s="86" t="s">
        <v>125</v>
      </c>
      <c r="B57" s="126" t="s">
        <v>129</v>
      </c>
      <c r="C57" s="9">
        <f>'ūdens bilance'!D11</f>
        <v>0</v>
      </c>
      <c r="D57" s="9" t="s">
        <v>87</v>
      </c>
      <c r="E57" s="9" t="s">
        <v>87</v>
      </c>
      <c r="F57" s="9" t="s">
        <v>87</v>
      </c>
      <c r="G57" s="79"/>
      <c r="H57" s="79"/>
      <c r="I57" s="9"/>
      <c r="J57" s="9"/>
      <c r="K57" s="79"/>
      <c r="L57" s="85"/>
      <c r="M57" s="85"/>
    </row>
    <row r="58" spans="1:13" ht="28.5" customHeight="1">
      <c r="A58" s="86" t="s">
        <v>128</v>
      </c>
      <c r="B58" s="127" t="s">
        <v>131</v>
      </c>
      <c r="C58" s="9" t="s">
        <v>87</v>
      </c>
      <c r="D58" s="9">
        <f>'ūdens bilance'!D12</f>
        <v>0</v>
      </c>
      <c r="E58" s="9" t="s">
        <v>87</v>
      </c>
      <c r="F58" s="9" t="s">
        <v>87</v>
      </c>
      <c r="G58" s="79"/>
      <c r="H58" s="79"/>
      <c r="I58" s="88">
        <f>D58</f>
        <v>0</v>
      </c>
      <c r="J58" s="88"/>
      <c r="K58" s="79"/>
      <c r="L58" s="85"/>
      <c r="M58" s="85"/>
    </row>
    <row r="59" spans="1:13" ht="28.5" customHeight="1">
      <c r="A59" s="86" t="s">
        <v>130</v>
      </c>
      <c r="B59" s="127" t="s">
        <v>133</v>
      </c>
      <c r="C59" s="9" t="s">
        <v>87</v>
      </c>
      <c r="D59" s="9" t="s">
        <v>87</v>
      </c>
      <c r="E59" s="9">
        <f>'ūdens bilance'!D18</f>
        <v>0</v>
      </c>
      <c r="F59" s="9">
        <f>E59</f>
        <v>0</v>
      </c>
      <c r="G59" s="79"/>
      <c r="H59" s="79"/>
      <c r="I59" s="9"/>
      <c r="J59" s="88">
        <f>F59</f>
        <v>0</v>
      </c>
      <c r="K59" s="79"/>
      <c r="L59" s="85"/>
      <c r="M59" s="85"/>
    </row>
    <row r="60" spans="1:13" ht="6.75" customHeight="1">
      <c r="A60" s="79"/>
      <c r="B60" s="46"/>
      <c r="C60" s="128"/>
      <c r="D60" s="128"/>
      <c r="E60" s="128"/>
      <c r="F60" s="128"/>
      <c r="G60" s="79"/>
      <c r="H60" s="79"/>
      <c r="I60" s="129"/>
      <c r="J60" s="129"/>
      <c r="K60" s="79"/>
      <c r="L60" s="85"/>
      <c r="M60" s="85"/>
    </row>
    <row r="61" spans="1:13" ht="38.25" customHeight="1">
      <c r="A61" s="79"/>
      <c r="B61" s="130"/>
      <c r="C61" s="131" t="s">
        <v>134</v>
      </c>
      <c r="D61" s="131" t="s">
        <v>135</v>
      </c>
      <c r="E61" s="131" t="s">
        <v>136</v>
      </c>
      <c r="F61" s="131" t="s">
        <v>137</v>
      </c>
      <c r="G61" s="79"/>
      <c r="H61" s="79"/>
      <c r="I61" s="131" t="s">
        <v>138</v>
      </c>
      <c r="J61" s="131" t="s">
        <v>139</v>
      </c>
      <c r="K61" s="79"/>
      <c r="L61" s="85"/>
      <c r="M61" s="132"/>
    </row>
    <row r="62" spans="1:13" ht="15.6">
      <c r="A62" s="79"/>
      <c r="B62" s="133" t="s">
        <v>140</v>
      </c>
      <c r="C62" s="134" t="e">
        <f>ROUND(C55/C57,2)</f>
        <v>#DIV/0!</v>
      </c>
      <c r="D62" s="134" t="e">
        <f>ROUND(D55/D58,2)</f>
        <v>#DIV/0!</v>
      </c>
      <c r="E62" s="134" t="e">
        <f>ROUND(E55/E59,2)</f>
        <v>#DIV/0!</v>
      </c>
      <c r="F62" s="134" t="e">
        <f>ROUND(F55/F59,2)</f>
        <v>#DIV/0!</v>
      </c>
      <c r="G62" s="79"/>
      <c r="H62" s="79"/>
      <c r="I62" s="32" t="e">
        <f>C64</f>
        <v>#DIV/0!</v>
      </c>
      <c r="J62" s="32" t="e">
        <f>E64</f>
        <v>#DIV/0!</v>
      </c>
      <c r="K62" s="79"/>
      <c r="L62" s="85"/>
      <c r="M62" s="85"/>
    </row>
    <row r="63" spans="1:13" ht="27.75" customHeight="1">
      <c r="A63" s="79"/>
      <c r="B63" s="130"/>
      <c r="C63" s="939" t="s">
        <v>138</v>
      </c>
      <c r="D63" s="939"/>
      <c r="E63" s="939" t="s">
        <v>139</v>
      </c>
      <c r="F63" s="939"/>
      <c r="G63" s="79"/>
      <c r="H63" s="79"/>
      <c r="I63" s="79"/>
      <c r="J63" s="79"/>
      <c r="K63" s="79"/>
      <c r="L63" s="79"/>
      <c r="M63" s="79"/>
    </row>
    <row r="64" spans="1:13" ht="15.6">
      <c r="A64" s="79"/>
      <c r="B64" s="133" t="s">
        <v>140</v>
      </c>
      <c r="C64" s="944" t="e">
        <f>C62+D62</f>
        <v>#DIV/0!</v>
      </c>
      <c r="D64" s="944"/>
      <c r="E64" s="944" t="e">
        <f>E62+F62</f>
        <v>#DIV/0!</v>
      </c>
      <c r="F64" s="944"/>
      <c r="G64" s="79"/>
      <c r="H64" s="79"/>
      <c r="I64" s="79"/>
      <c r="J64" s="79"/>
      <c r="K64" s="79"/>
      <c r="L64" s="79"/>
      <c r="M64" s="79"/>
    </row>
    <row r="65" spans="1:13" ht="27" customHeight="1">
      <c r="A65" s="79"/>
      <c r="B65" s="130"/>
      <c r="C65" s="939" t="s">
        <v>141</v>
      </c>
      <c r="D65" s="939"/>
      <c r="E65" s="939"/>
      <c r="F65" s="939"/>
      <c r="G65" s="79"/>
      <c r="H65" s="79"/>
      <c r="I65" s="79"/>
      <c r="J65" s="79"/>
      <c r="K65" s="79"/>
      <c r="L65" s="79"/>
      <c r="M65" s="79"/>
    </row>
    <row r="66" spans="1:13" ht="16.2">
      <c r="A66" s="79"/>
      <c r="B66" s="133" t="s">
        <v>140</v>
      </c>
      <c r="C66" s="940" t="e">
        <f>C64+E64</f>
        <v>#DIV/0!</v>
      </c>
      <c r="D66" s="940"/>
      <c r="E66" s="940"/>
      <c r="F66" s="940"/>
      <c r="G66" s="79"/>
      <c r="H66" s="79"/>
      <c r="I66" s="79"/>
      <c r="J66" s="135"/>
      <c r="K66" s="79"/>
      <c r="L66" s="79"/>
      <c r="M66" s="136"/>
    </row>
    <row r="67" spans="1:13" ht="7.5" customHeight="1">
      <c r="G67" s="75"/>
      <c r="M67" s="137"/>
    </row>
    <row r="68" spans="1:13" ht="12.75" customHeight="1">
      <c r="C68" s="138"/>
      <c r="D68" s="138"/>
      <c r="E68" s="138"/>
      <c r="F68" s="138"/>
      <c r="G68" s="139"/>
      <c r="J68" s="138"/>
    </row>
    <row r="69" spans="1:13">
      <c r="B69" s="31"/>
      <c r="C69" s="138"/>
      <c r="D69" s="138"/>
      <c r="E69" s="138"/>
      <c r="F69" s="138"/>
      <c r="G69" s="75"/>
    </row>
    <row r="70" spans="1:13" s="31" customFormat="1">
      <c r="A70" s="31" t="str">
        <f>'ūdens bilance'!B28</f>
        <v>Datums: __.__.202_</v>
      </c>
      <c r="C70" s="418"/>
      <c r="D70" s="418"/>
      <c r="G70" s="24"/>
      <c r="H70" s="58"/>
      <c r="I70" s="58"/>
    </row>
    <row r="71" spans="1:13" s="31" customFormat="1">
      <c r="G71" s="24"/>
      <c r="H71" s="41"/>
      <c r="I71" s="41"/>
    </row>
    <row r="72" spans="1:13" s="31" customFormat="1">
      <c r="A72" s="31" t="s">
        <v>48</v>
      </c>
      <c r="G72" s="24"/>
      <c r="H72" s="41"/>
      <c r="I72" s="41"/>
    </row>
    <row r="73" spans="1:13" s="31" customFormat="1">
      <c r="A73" s="31" t="str">
        <f>'ūdens bilance'!B31</f>
        <v>kas tiesīga pārstāvēt Komersantu _________________________________ Vārds Uzvārds</v>
      </c>
      <c r="G73" s="24"/>
      <c r="H73" s="41"/>
      <c r="I73" s="41"/>
    </row>
    <row r="74" spans="1:13" s="31" customFormat="1">
      <c r="B74" s="59" t="s">
        <v>142</v>
      </c>
      <c r="G74" s="24"/>
      <c r="H74" s="41"/>
      <c r="I74" s="41"/>
    </row>
  </sheetData>
  <sheetProtection algorithmName="SHA-512" hashValue="3L2u2I2rPGPUeizPYffODGZEjcMhrAJpn5rZ3rilFs2SCVFVxoDV1wDujScs+amXFugABugDaBl1jiSmc7pgNQ==" saltValue="RFsCFT9nxMOiEI36Bjdlyg==" spinCount="100000" sheet="1" formatCells="0" formatColumns="0" formatRows="0" autoFilter="0"/>
  <mergeCells count="9">
    <mergeCell ref="B6:F6"/>
    <mergeCell ref="I6:J6"/>
    <mergeCell ref="L6:M6"/>
    <mergeCell ref="C66:F66"/>
    <mergeCell ref="C63:D63"/>
    <mergeCell ref="E63:F63"/>
    <mergeCell ref="C64:D64"/>
    <mergeCell ref="E64:F64"/>
    <mergeCell ref="C65:F65"/>
  </mergeCells>
  <pageMargins left="0.74791666666666701" right="0.196527777777778" top="0.59027777777777801" bottom="0.39374999999999999" header="0.51180555555555496" footer="0.51180555555555496"/>
  <pageSetup paperSize="9" scale="57" firstPageNumber="0" orientation="portrait" horizontalDpi="300" verticalDpi="300"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apa10"/>
  <dimension ref="A1:AMK80"/>
  <sheetViews>
    <sheetView zoomScale="90" zoomScaleNormal="90" workbookViewId="0">
      <pane ySplit="8" topLeftCell="A9" activePane="bottomLeft" state="frozen"/>
      <selection activeCell="J13" sqref="J13"/>
      <selection pane="bottomLeft" activeCell="C14" sqref="C14"/>
    </sheetView>
  </sheetViews>
  <sheetFormatPr defaultRowHeight="13.2" outlineLevelCol="1"/>
  <cols>
    <col min="1" max="1" width="6.109375" style="75" customWidth="1"/>
    <col min="2" max="2" width="72.6640625" style="75" customWidth="1"/>
    <col min="3" max="6" width="18.33203125" style="75" customWidth="1" outlineLevel="1"/>
    <col min="7" max="7" width="9.109375" style="24" customWidth="1" outlineLevel="1"/>
    <col min="8" max="8" width="2.88671875" style="75" customWidth="1"/>
    <col min="9" max="9" width="17.6640625" style="75" customWidth="1" outlineLevel="1"/>
    <col min="10" max="10" width="18.33203125" style="75" customWidth="1" outlineLevel="1"/>
    <col min="11" max="11" width="9.109375" style="75" customWidth="1" outlineLevel="1"/>
    <col min="12" max="12" width="17.6640625" style="75" customWidth="1" outlineLevel="1"/>
    <col min="13" max="13" width="18.33203125" style="75" customWidth="1" outlineLevel="1"/>
    <col min="14" max="1025" width="9.109375" style="75" customWidth="1"/>
  </cols>
  <sheetData>
    <row r="1" spans="1:13" ht="13.5" customHeight="1">
      <c r="F1" s="76"/>
      <c r="G1" s="75"/>
    </row>
    <row r="2" spans="1:13" ht="19.5" customHeight="1">
      <c r="B2" s="77" t="s">
        <v>22</v>
      </c>
      <c r="C2" s="42" t="str">
        <f>'ūdens bilance'!C2</f>
        <v>SIA "________"</v>
      </c>
      <c r="F2" s="78"/>
      <c r="G2" s="75"/>
    </row>
    <row r="3" spans="1:13" ht="19.5" customHeight="1">
      <c r="B3" s="77" t="s">
        <v>878</v>
      </c>
      <c r="C3" s="42" t="str">
        <f>'ūdens bilance'!C3</f>
        <v>___________</v>
      </c>
      <c r="F3" s="41"/>
      <c r="G3" s="75"/>
    </row>
    <row r="4" spans="1:13" ht="6" customHeight="1">
      <c r="F4" s="78"/>
      <c r="G4" s="75"/>
    </row>
    <row r="5" spans="1:13" ht="6" customHeight="1">
      <c r="F5" s="78"/>
      <c r="G5" s="75"/>
    </row>
    <row r="6" spans="1:13" s="79" customFormat="1" ht="30" customHeight="1">
      <c r="B6" s="945" t="s">
        <v>143</v>
      </c>
      <c r="C6" s="945"/>
      <c r="D6" s="945"/>
      <c r="E6" s="945"/>
      <c r="F6" s="945"/>
      <c r="I6" s="942" t="s">
        <v>55</v>
      </c>
      <c r="J6" s="942"/>
      <c r="K6" s="80"/>
      <c r="L6" s="943" t="s">
        <v>56</v>
      </c>
      <c r="M6" s="943"/>
    </row>
    <row r="7" spans="1:13" s="79" customFormat="1" ht="8.25" customHeight="1">
      <c r="F7" s="81"/>
    </row>
    <row r="8" spans="1:13" s="79" customFormat="1" ht="26.4">
      <c r="A8" s="82"/>
      <c r="B8" s="83" t="s">
        <v>57</v>
      </c>
      <c r="C8" s="84" t="s">
        <v>58</v>
      </c>
      <c r="D8" s="84" t="s">
        <v>59</v>
      </c>
      <c r="E8" s="84" t="s">
        <v>60</v>
      </c>
      <c r="F8" s="84" t="s">
        <v>61</v>
      </c>
      <c r="I8" s="84" t="s">
        <v>62</v>
      </c>
      <c r="J8" s="84" t="s">
        <v>63</v>
      </c>
      <c r="L8" s="84" t="s">
        <v>62</v>
      </c>
      <c r="M8" s="84" t="s">
        <v>63</v>
      </c>
    </row>
    <row r="9" spans="1:13" s="79" customFormat="1" ht="32.4">
      <c r="A9" s="86"/>
      <c r="B9" s="929" t="s">
        <v>884</v>
      </c>
      <c r="C9" s="88">
        <f>C11+C18</f>
        <v>0</v>
      </c>
      <c r="D9" s="88">
        <f t="shared" ref="D9:E9" si="0">D11+D18</f>
        <v>0</v>
      </c>
      <c r="E9" s="88">
        <f t="shared" si="0"/>
        <v>0</v>
      </c>
      <c r="F9" s="88">
        <f>F11+F18</f>
        <v>0</v>
      </c>
      <c r="I9" s="88">
        <f>C9+D9</f>
        <v>0</v>
      </c>
      <c r="J9" s="88">
        <f>E9+F9</f>
        <v>0</v>
      </c>
      <c r="L9" s="89" t="e">
        <f t="shared" ref="L9:M18" si="1">I9/$I$64</f>
        <v>#DIV/0!</v>
      </c>
      <c r="M9" s="89" t="e">
        <f t="shared" si="1"/>
        <v>#DIV/0!</v>
      </c>
    </row>
    <row r="10" spans="1:13" s="75" customFormat="1" ht="6" customHeight="1">
      <c r="A10" s="117"/>
      <c r="B10" s="142"/>
      <c r="C10" s="143"/>
      <c r="D10" s="143"/>
      <c r="E10" s="143"/>
      <c r="F10" s="144"/>
      <c r="I10" s="96"/>
      <c r="J10" s="96"/>
      <c r="K10" s="79"/>
      <c r="L10" s="97"/>
      <c r="M10" s="97"/>
    </row>
    <row r="11" spans="1:13" s="79" customFormat="1" ht="14.4">
      <c r="A11" s="86" t="s">
        <v>64</v>
      </c>
      <c r="B11" s="87" t="s">
        <v>65</v>
      </c>
      <c r="C11" s="88">
        <f>C12+C16</f>
        <v>0</v>
      </c>
      <c r="D11" s="88">
        <f>D12+D16</f>
        <v>0</v>
      </c>
      <c r="E11" s="88">
        <f>E12+E16</f>
        <v>0</v>
      </c>
      <c r="F11" s="88">
        <f>F12+F16</f>
        <v>0</v>
      </c>
      <c r="I11" s="88">
        <f t="shared" ref="I11:I16" si="2">C11+D11</f>
        <v>0</v>
      </c>
      <c r="J11" s="88">
        <f t="shared" ref="J11:J16" si="3">E11+F11</f>
        <v>0</v>
      </c>
      <c r="L11" s="89" t="e">
        <f t="shared" si="1"/>
        <v>#DIV/0!</v>
      </c>
      <c r="M11" s="89" t="e">
        <f t="shared" si="1"/>
        <v>#DIV/0!</v>
      </c>
    </row>
    <row r="12" spans="1:13" s="79" customFormat="1" ht="17.25" customHeight="1">
      <c r="A12" s="86" t="s">
        <v>66</v>
      </c>
      <c r="B12" s="90" t="s">
        <v>67</v>
      </c>
      <c r="C12" s="88">
        <f>SUM(C13:C15)</f>
        <v>0</v>
      </c>
      <c r="D12" s="88">
        <f>SUM(D13:D15)</f>
        <v>0</v>
      </c>
      <c r="E12" s="88">
        <f>SUM(E13:E15)</f>
        <v>0</v>
      </c>
      <c r="F12" s="88">
        <f>SUM(F13:F15)</f>
        <v>0</v>
      </c>
      <c r="I12" s="88">
        <f t="shared" si="2"/>
        <v>0</v>
      </c>
      <c r="J12" s="88">
        <f t="shared" si="3"/>
        <v>0</v>
      </c>
      <c r="L12" s="89" t="e">
        <f t="shared" si="1"/>
        <v>#DIV/0!</v>
      </c>
      <c r="M12" s="89" t="e">
        <f t="shared" ref="M12:M18" si="4">J12/$J$65</f>
        <v>#DIV/0!</v>
      </c>
    </row>
    <row r="13" spans="1:13" s="75" customFormat="1" ht="17.25" customHeight="1">
      <c r="A13" s="86" t="s">
        <v>68</v>
      </c>
      <c r="B13" s="91" t="s">
        <v>69</v>
      </c>
      <c r="C13" s="140"/>
      <c r="D13" s="140"/>
      <c r="E13" s="140"/>
      <c r="F13" s="140"/>
      <c r="I13" s="88">
        <f t="shared" si="2"/>
        <v>0</v>
      </c>
      <c r="J13" s="88">
        <f t="shared" si="3"/>
        <v>0</v>
      </c>
      <c r="K13" s="79"/>
      <c r="L13" s="89" t="e">
        <f t="shared" si="1"/>
        <v>#DIV/0!</v>
      </c>
      <c r="M13" s="89" t="e">
        <f t="shared" si="4"/>
        <v>#DIV/0!</v>
      </c>
    </row>
    <row r="14" spans="1:13" s="75" customFormat="1" ht="17.25" customHeight="1">
      <c r="A14" s="86" t="s">
        <v>70</v>
      </c>
      <c r="B14" s="91" t="s">
        <v>71</v>
      </c>
      <c r="C14" s="140"/>
      <c r="D14" s="140"/>
      <c r="E14" s="140"/>
      <c r="F14" s="140"/>
      <c r="I14" s="88">
        <f t="shared" si="2"/>
        <v>0</v>
      </c>
      <c r="J14" s="88">
        <f t="shared" si="3"/>
        <v>0</v>
      </c>
      <c r="K14" s="79"/>
      <c r="L14" s="89" t="e">
        <f t="shared" si="1"/>
        <v>#DIV/0!</v>
      </c>
      <c r="M14" s="89" t="e">
        <f t="shared" si="4"/>
        <v>#DIV/0!</v>
      </c>
    </row>
    <row r="15" spans="1:13" s="75" customFormat="1" ht="17.25" customHeight="1">
      <c r="A15" s="86" t="s">
        <v>72</v>
      </c>
      <c r="B15" s="91" t="s">
        <v>73</v>
      </c>
      <c r="C15" s="140"/>
      <c r="D15" s="140"/>
      <c r="E15" s="140"/>
      <c r="F15" s="140"/>
      <c r="I15" s="88">
        <f t="shared" si="2"/>
        <v>0</v>
      </c>
      <c r="J15" s="88">
        <f t="shared" si="3"/>
        <v>0</v>
      </c>
      <c r="K15" s="79"/>
      <c r="L15" s="89" t="e">
        <f t="shared" si="1"/>
        <v>#DIV/0!</v>
      </c>
      <c r="M15" s="89" t="e">
        <f t="shared" si="4"/>
        <v>#DIV/0!</v>
      </c>
    </row>
    <row r="16" spans="1:13" s="75" customFormat="1" ht="17.25" customHeight="1">
      <c r="A16" s="86" t="s">
        <v>74</v>
      </c>
      <c r="B16" s="90" t="s">
        <v>75</v>
      </c>
      <c r="C16" s="141"/>
      <c r="D16" s="141"/>
      <c r="E16" s="141"/>
      <c r="F16" s="141"/>
      <c r="I16" s="88">
        <f t="shared" si="2"/>
        <v>0</v>
      </c>
      <c r="J16" s="88">
        <f t="shared" si="3"/>
        <v>0</v>
      </c>
      <c r="K16" s="79"/>
      <c r="L16" s="89" t="e">
        <f t="shared" si="1"/>
        <v>#DIV/0!</v>
      </c>
      <c r="M16" s="89" t="e">
        <f t="shared" si="4"/>
        <v>#DIV/0!</v>
      </c>
    </row>
    <row r="17" spans="1:13" s="75" customFormat="1" ht="6" customHeight="1">
      <c r="A17" s="117"/>
      <c r="B17" s="142"/>
      <c r="C17" s="143"/>
      <c r="D17" s="143"/>
      <c r="E17" s="143"/>
      <c r="F17" s="144"/>
      <c r="I17" s="96"/>
      <c r="J17" s="96"/>
      <c r="K17" s="79"/>
      <c r="L17" s="97"/>
      <c r="M17" s="97"/>
    </row>
    <row r="18" spans="1:13" s="79" customFormat="1" ht="17.25" customHeight="1">
      <c r="A18" s="86" t="s">
        <v>77</v>
      </c>
      <c r="B18" s="869" t="s">
        <v>888</v>
      </c>
      <c r="C18" s="141"/>
      <c r="D18" s="141"/>
      <c r="E18" s="141"/>
      <c r="F18" s="141"/>
      <c r="I18" s="88">
        <f>C18+D18</f>
        <v>0</v>
      </c>
      <c r="J18" s="88">
        <f>E18+F18</f>
        <v>0</v>
      </c>
      <c r="L18" s="89" t="e">
        <f t="shared" si="1"/>
        <v>#DIV/0!</v>
      </c>
      <c r="M18" s="89" t="e">
        <f t="shared" si="4"/>
        <v>#DIV/0!</v>
      </c>
    </row>
    <row r="19" spans="1:13" s="75" customFormat="1" ht="6" customHeight="1">
      <c r="A19" s="117"/>
      <c r="B19" s="142"/>
      <c r="C19" s="143"/>
      <c r="D19" s="143"/>
      <c r="E19" s="143"/>
      <c r="F19" s="144"/>
      <c r="I19" s="96"/>
      <c r="J19" s="96"/>
      <c r="K19" s="79"/>
      <c r="L19" s="97"/>
      <c r="M19" s="97"/>
    </row>
    <row r="20" spans="1:13" s="75" customFormat="1" ht="31.5" customHeight="1">
      <c r="A20" s="86"/>
      <c r="B20" s="98" t="s">
        <v>849</v>
      </c>
      <c r="C20" s="99">
        <f>C22+C26+C28</f>
        <v>0</v>
      </c>
      <c r="D20" s="99">
        <f>D22+D26+D28</f>
        <v>0</v>
      </c>
      <c r="E20" s="99">
        <f>E22+E26+E28</f>
        <v>0</v>
      </c>
      <c r="F20" s="99">
        <f>F22+F26+F28</f>
        <v>0</v>
      </c>
      <c r="I20" s="88">
        <f>C20+D20</f>
        <v>0</v>
      </c>
      <c r="J20" s="88">
        <f>E20+F20</f>
        <v>0</v>
      </c>
      <c r="K20" s="79"/>
      <c r="L20" s="89" t="e">
        <f>I20/$I$64</f>
        <v>#DIV/0!</v>
      </c>
      <c r="M20" s="89" t="e">
        <f>J20/$J$65</f>
        <v>#DIV/0!</v>
      </c>
    </row>
    <row r="21" spans="1:13" s="75" customFormat="1" ht="6" customHeight="1">
      <c r="A21" s="92"/>
      <c r="B21" s="93"/>
      <c r="C21" s="94"/>
      <c r="D21" s="94"/>
      <c r="E21" s="94"/>
      <c r="F21" s="94"/>
      <c r="I21" s="96"/>
      <c r="J21" s="96"/>
      <c r="K21" s="79"/>
      <c r="L21" s="97"/>
      <c r="M21" s="97"/>
    </row>
    <row r="22" spans="1:13" s="75" customFormat="1" ht="27.75" customHeight="1">
      <c r="A22" s="86" t="s">
        <v>82</v>
      </c>
      <c r="B22" s="100" t="s">
        <v>78</v>
      </c>
      <c r="C22" s="88">
        <f>C23+C24</f>
        <v>0</v>
      </c>
      <c r="D22" s="88">
        <f>D23+D24</f>
        <v>0</v>
      </c>
      <c r="E22" s="88">
        <f>E23+E24</f>
        <v>0</v>
      </c>
      <c r="F22" s="88">
        <f>F23+F24</f>
        <v>0</v>
      </c>
      <c r="I22" s="88">
        <f>C22+D22</f>
        <v>0</v>
      </c>
      <c r="J22" s="88">
        <f>E22+F22</f>
        <v>0</v>
      </c>
      <c r="K22" s="79"/>
      <c r="L22" s="89" t="e">
        <f>I22/$I$64</f>
        <v>#DIV/0!</v>
      </c>
      <c r="M22" s="89" t="e">
        <f>J22/$J$65</f>
        <v>#DIV/0!</v>
      </c>
    </row>
    <row r="23" spans="1:13" s="75" customFormat="1" ht="18" customHeight="1">
      <c r="A23" s="86" t="s">
        <v>850</v>
      </c>
      <c r="B23" s="91" t="s">
        <v>80</v>
      </c>
      <c r="C23" s="140"/>
      <c r="D23" s="140"/>
      <c r="E23" s="140"/>
      <c r="F23" s="140"/>
      <c r="I23" s="88">
        <f>C23+D23</f>
        <v>0</v>
      </c>
      <c r="J23" s="88">
        <f>E23+F23</f>
        <v>0</v>
      </c>
      <c r="K23" s="79"/>
      <c r="L23" s="89" t="e">
        <f>I23/$I$64</f>
        <v>#DIV/0!</v>
      </c>
      <c r="M23" s="89" t="e">
        <f>J23/$J$65</f>
        <v>#DIV/0!</v>
      </c>
    </row>
    <row r="24" spans="1:13" s="75" customFormat="1" ht="18" customHeight="1">
      <c r="A24" s="86" t="s">
        <v>851</v>
      </c>
      <c r="B24" s="91" t="s">
        <v>509</v>
      </c>
      <c r="C24" s="140"/>
      <c r="D24" s="140"/>
      <c r="E24" s="140"/>
      <c r="F24" s="140"/>
      <c r="I24" s="88">
        <f>C24+D24</f>
        <v>0</v>
      </c>
      <c r="J24" s="88">
        <f>E24+F24</f>
        <v>0</v>
      </c>
      <c r="K24" s="79"/>
      <c r="L24" s="89" t="e">
        <f>I24/$I$64</f>
        <v>#DIV/0!</v>
      </c>
      <c r="M24" s="89" t="e">
        <f>J24/$J$65</f>
        <v>#DIV/0!</v>
      </c>
    </row>
    <row r="25" spans="1:13" s="106" customFormat="1" ht="6" customHeight="1">
      <c r="A25" s="145"/>
      <c r="C25" s="146"/>
      <c r="D25" s="146"/>
      <c r="E25" s="146"/>
      <c r="F25" s="146"/>
      <c r="I25" s="104"/>
      <c r="J25" s="104"/>
      <c r="K25" s="79"/>
      <c r="L25" s="105"/>
      <c r="M25" s="105"/>
    </row>
    <row r="26" spans="1:13" s="75" customFormat="1" ht="25.5" customHeight="1">
      <c r="A26" s="86" t="s">
        <v>84</v>
      </c>
      <c r="B26" s="100" t="s">
        <v>83</v>
      </c>
      <c r="C26" s="141"/>
      <c r="D26" s="141"/>
      <c r="E26" s="141"/>
      <c r="F26" s="141"/>
      <c r="I26" s="88">
        <f>C26+D26</f>
        <v>0</v>
      </c>
      <c r="J26" s="88">
        <f>E26+F26</f>
        <v>0</v>
      </c>
      <c r="K26" s="79"/>
      <c r="L26" s="89" t="e">
        <f>I26/$I$64</f>
        <v>#DIV/0!</v>
      </c>
      <c r="M26" s="89" t="e">
        <f>J26/$J$65</f>
        <v>#DIV/0!</v>
      </c>
    </row>
    <row r="27" spans="1:13" s="75" customFormat="1" ht="6" customHeight="1">
      <c r="A27" s="117"/>
      <c r="B27" s="31"/>
      <c r="C27" s="118"/>
      <c r="D27" s="118"/>
      <c r="E27" s="118"/>
      <c r="F27" s="118"/>
      <c r="I27" s="108"/>
      <c r="J27" s="108"/>
      <c r="K27" s="79"/>
      <c r="L27" s="109"/>
      <c r="M27" s="109"/>
    </row>
    <row r="28" spans="1:13" s="75" customFormat="1" ht="27.75" customHeight="1">
      <c r="A28" s="86" t="s">
        <v>38</v>
      </c>
      <c r="B28" s="100" t="s">
        <v>85</v>
      </c>
      <c r="C28" s="88">
        <f>SUM(C29:C47)</f>
        <v>0</v>
      </c>
      <c r="D28" s="88">
        <f>SUM(D29:D47)</f>
        <v>0</v>
      </c>
      <c r="E28" s="88">
        <f>SUM(E29:E47)</f>
        <v>0</v>
      </c>
      <c r="F28" s="88">
        <f>SUM(F29:F47)</f>
        <v>0</v>
      </c>
      <c r="I28" s="88">
        <f>C28+D28</f>
        <v>0</v>
      </c>
      <c r="J28" s="88">
        <f>E28+F28</f>
        <v>0</v>
      </c>
      <c r="K28" s="79"/>
      <c r="L28" s="89" t="e">
        <f>I28/$I$64</f>
        <v>#DIV/0!</v>
      </c>
      <c r="M28" s="89" t="e">
        <f>J28/$J$65</f>
        <v>#DIV/0!</v>
      </c>
    </row>
    <row r="29" spans="1:13" s="75" customFormat="1" ht="27">
      <c r="A29" s="110" t="s">
        <v>40</v>
      </c>
      <c r="B29" s="111" t="s">
        <v>86</v>
      </c>
      <c r="C29" s="141"/>
      <c r="D29" s="112" t="s">
        <v>87</v>
      </c>
      <c r="E29" s="112" t="s">
        <v>87</v>
      </c>
      <c r="F29" s="112" t="s">
        <v>87</v>
      </c>
      <c r="I29" s="112">
        <f>C29</f>
        <v>0</v>
      </c>
      <c r="J29" s="112" t="s">
        <v>87</v>
      </c>
      <c r="K29" s="79"/>
      <c r="L29" s="89" t="e">
        <f>I29/$I$64</f>
        <v>#DIV/0!</v>
      </c>
      <c r="M29" s="89" t="s">
        <v>87</v>
      </c>
    </row>
    <row r="30" spans="1:13" s="75" customFormat="1" ht="27">
      <c r="A30" s="110" t="s">
        <v>42</v>
      </c>
      <c r="B30" s="111" t="s">
        <v>88</v>
      </c>
      <c r="C30" s="112" t="s">
        <v>87</v>
      </c>
      <c r="D30" s="112" t="s">
        <v>87</v>
      </c>
      <c r="E30" s="112" t="s">
        <v>87</v>
      </c>
      <c r="F30" s="141"/>
      <c r="I30" s="112" t="s">
        <v>87</v>
      </c>
      <c r="J30" s="112">
        <f>F30</f>
        <v>0</v>
      </c>
      <c r="K30" s="79"/>
      <c r="L30" s="89" t="s">
        <v>87</v>
      </c>
      <c r="M30" s="89" t="e">
        <f t="shared" ref="M30:M47" si="5">J30/$J$65</f>
        <v>#DIV/0!</v>
      </c>
    </row>
    <row r="31" spans="1:13" s="75" customFormat="1" ht="17.25" customHeight="1">
      <c r="A31" s="110" t="s">
        <v>371</v>
      </c>
      <c r="B31" s="91" t="s">
        <v>90</v>
      </c>
      <c r="C31" s="140"/>
      <c r="D31" s="140"/>
      <c r="E31" s="140"/>
      <c r="F31" s="140"/>
      <c r="I31" s="88">
        <f t="shared" ref="I31:I47" si="6">C31+D31</f>
        <v>0</v>
      </c>
      <c r="J31" s="88">
        <f t="shared" ref="J31:J47" si="7">E31+F31</f>
        <v>0</v>
      </c>
      <c r="K31" s="79"/>
      <c r="L31" s="89" t="e">
        <f t="shared" ref="L31:L47" si="8">I31/$I$64</f>
        <v>#DIV/0!</v>
      </c>
      <c r="M31" s="89" t="e">
        <f t="shared" si="5"/>
        <v>#DIV/0!</v>
      </c>
    </row>
    <row r="32" spans="1:13" s="75" customFormat="1" ht="17.25" customHeight="1">
      <c r="A32" s="110" t="s">
        <v>372</v>
      </c>
      <c r="B32" s="91" t="s">
        <v>92</v>
      </c>
      <c r="C32" s="140"/>
      <c r="D32" s="140"/>
      <c r="E32" s="140"/>
      <c r="F32" s="140"/>
      <c r="I32" s="88">
        <f t="shared" si="6"/>
        <v>0</v>
      </c>
      <c r="J32" s="88">
        <f t="shared" si="7"/>
        <v>0</v>
      </c>
      <c r="K32" s="79"/>
      <c r="L32" s="89" t="e">
        <f t="shared" si="8"/>
        <v>#DIV/0!</v>
      </c>
      <c r="M32" s="89" t="e">
        <f t="shared" si="5"/>
        <v>#DIV/0!</v>
      </c>
    </row>
    <row r="33" spans="1:1024" s="75" customFormat="1" ht="17.25" customHeight="1">
      <c r="A33" s="110" t="s">
        <v>373</v>
      </c>
      <c r="B33" s="111" t="s">
        <v>94</v>
      </c>
      <c r="C33" s="140"/>
      <c r="D33" s="140"/>
      <c r="E33" s="140"/>
      <c r="F33" s="140"/>
      <c r="I33" s="88">
        <f t="shared" si="6"/>
        <v>0</v>
      </c>
      <c r="J33" s="88">
        <f t="shared" si="7"/>
        <v>0</v>
      </c>
      <c r="K33" s="79"/>
      <c r="L33" s="89" t="e">
        <f t="shared" si="8"/>
        <v>#DIV/0!</v>
      </c>
      <c r="M33" s="89" t="e">
        <f t="shared" si="5"/>
        <v>#DIV/0!</v>
      </c>
    </row>
    <row r="34" spans="1:1024" s="75" customFormat="1" ht="17.25" customHeight="1">
      <c r="A34" s="110" t="s">
        <v>852</v>
      </c>
      <c r="B34" s="91" t="s">
        <v>96</v>
      </c>
      <c r="C34" s="140"/>
      <c r="D34" s="140"/>
      <c r="E34" s="140"/>
      <c r="F34" s="140"/>
      <c r="I34" s="88">
        <f t="shared" si="6"/>
        <v>0</v>
      </c>
      <c r="J34" s="88">
        <f t="shared" si="7"/>
        <v>0</v>
      </c>
      <c r="K34" s="79"/>
      <c r="L34" s="89" t="e">
        <f t="shared" si="8"/>
        <v>#DIV/0!</v>
      </c>
      <c r="M34" s="89" t="e">
        <f t="shared" si="5"/>
        <v>#DIV/0!</v>
      </c>
    </row>
    <row r="35" spans="1:1024" s="75" customFormat="1" ht="17.25" customHeight="1">
      <c r="A35" s="110" t="s">
        <v>853</v>
      </c>
      <c r="B35" s="91" t="s">
        <v>98</v>
      </c>
      <c r="C35" s="140"/>
      <c r="D35" s="140"/>
      <c r="E35" s="140"/>
      <c r="F35" s="140"/>
      <c r="I35" s="88">
        <f t="shared" si="6"/>
        <v>0</v>
      </c>
      <c r="J35" s="88">
        <f t="shared" si="7"/>
        <v>0</v>
      </c>
      <c r="K35" s="79"/>
      <c r="L35" s="89" t="e">
        <f t="shared" si="8"/>
        <v>#DIV/0!</v>
      </c>
      <c r="M35" s="89" t="e">
        <f t="shared" si="5"/>
        <v>#DIV/0!</v>
      </c>
    </row>
    <row r="36" spans="1:1024" s="75" customFormat="1" ht="17.25" customHeight="1">
      <c r="A36" s="110" t="s">
        <v>854</v>
      </c>
      <c r="B36" s="91" t="s">
        <v>100</v>
      </c>
      <c r="C36" s="140"/>
      <c r="D36" s="140"/>
      <c r="E36" s="140"/>
      <c r="F36" s="140"/>
      <c r="I36" s="88">
        <f t="shared" si="6"/>
        <v>0</v>
      </c>
      <c r="J36" s="88">
        <f t="shared" si="7"/>
        <v>0</v>
      </c>
      <c r="K36" s="79"/>
      <c r="L36" s="89" t="e">
        <f t="shared" si="8"/>
        <v>#DIV/0!</v>
      </c>
      <c r="M36" s="89" t="e">
        <f t="shared" si="5"/>
        <v>#DIV/0!</v>
      </c>
    </row>
    <row r="37" spans="1:1024" s="75" customFormat="1" ht="17.25" customHeight="1">
      <c r="A37" s="110" t="s">
        <v>855</v>
      </c>
      <c r="B37" s="91" t="s">
        <v>102</v>
      </c>
      <c r="C37" s="140"/>
      <c r="D37" s="140"/>
      <c r="E37" s="140"/>
      <c r="F37" s="140"/>
      <c r="I37" s="88">
        <f t="shared" si="6"/>
        <v>0</v>
      </c>
      <c r="J37" s="88">
        <f t="shared" si="7"/>
        <v>0</v>
      </c>
      <c r="K37" s="79"/>
      <c r="L37" s="89" t="e">
        <f t="shared" si="8"/>
        <v>#DIV/0!</v>
      </c>
      <c r="M37" s="89" t="e">
        <f t="shared" si="5"/>
        <v>#DIV/0!</v>
      </c>
    </row>
    <row r="38" spans="1:1024" s="75" customFormat="1" ht="17.25" customHeight="1">
      <c r="A38" s="110" t="s">
        <v>856</v>
      </c>
      <c r="B38" s="91" t="s">
        <v>104</v>
      </c>
      <c r="C38" s="140"/>
      <c r="D38" s="140"/>
      <c r="E38" s="140"/>
      <c r="F38" s="140"/>
      <c r="I38" s="88">
        <f t="shared" si="6"/>
        <v>0</v>
      </c>
      <c r="J38" s="88">
        <f t="shared" si="7"/>
        <v>0</v>
      </c>
      <c r="K38" s="79"/>
      <c r="L38" s="89" t="e">
        <f t="shared" si="8"/>
        <v>#DIV/0!</v>
      </c>
      <c r="M38" s="89" t="e">
        <f t="shared" si="5"/>
        <v>#DIV/0!</v>
      </c>
    </row>
    <row r="39" spans="1:1024" s="75" customFormat="1" ht="17.25" customHeight="1">
      <c r="A39" s="110" t="s">
        <v>857</v>
      </c>
      <c r="B39" s="91" t="s">
        <v>106</v>
      </c>
      <c r="C39" s="140"/>
      <c r="D39" s="140"/>
      <c r="E39" s="140"/>
      <c r="F39" s="140"/>
      <c r="I39" s="88">
        <f t="shared" si="6"/>
        <v>0</v>
      </c>
      <c r="J39" s="88">
        <f t="shared" si="7"/>
        <v>0</v>
      </c>
      <c r="K39" s="79"/>
      <c r="L39" s="89" t="e">
        <f t="shared" si="8"/>
        <v>#DIV/0!</v>
      </c>
      <c r="M39" s="89" t="e">
        <f t="shared" si="5"/>
        <v>#DIV/0!</v>
      </c>
    </row>
    <row r="40" spans="1:1024" s="75" customFormat="1" ht="17.25" customHeight="1">
      <c r="A40" s="110" t="s">
        <v>858</v>
      </c>
      <c r="B40" s="91" t="s">
        <v>108</v>
      </c>
      <c r="C40" s="140"/>
      <c r="D40" s="140"/>
      <c r="E40" s="140"/>
      <c r="F40" s="140"/>
      <c r="I40" s="88">
        <f t="shared" si="6"/>
        <v>0</v>
      </c>
      <c r="J40" s="88">
        <f t="shared" si="7"/>
        <v>0</v>
      </c>
      <c r="K40" s="79"/>
      <c r="L40" s="89" t="e">
        <f t="shared" si="8"/>
        <v>#DIV/0!</v>
      </c>
      <c r="M40" s="89" t="e">
        <f t="shared" si="5"/>
        <v>#DIV/0!</v>
      </c>
    </row>
    <row r="41" spans="1:1024" s="75" customFormat="1" ht="17.25" customHeight="1">
      <c r="A41" s="110" t="s">
        <v>859</v>
      </c>
      <c r="B41" s="91" t="s">
        <v>110</v>
      </c>
      <c r="C41" s="140"/>
      <c r="D41" s="140"/>
      <c r="E41" s="140"/>
      <c r="F41" s="140"/>
      <c r="I41" s="88">
        <f t="shared" si="6"/>
        <v>0</v>
      </c>
      <c r="J41" s="88">
        <f t="shared" si="7"/>
        <v>0</v>
      </c>
      <c r="K41" s="79"/>
      <c r="L41" s="89" t="e">
        <f t="shared" si="8"/>
        <v>#DIV/0!</v>
      </c>
      <c r="M41" s="89" t="e">
        <f t="shared" si="5"/>
        <v>#DIV/0!</v>
      </c>
    </row>
    <row r="42" spans="1:1024" s="75" customFormat="1" ht="17.25" customHeight="1">
      <c r="A42" s="110" t="s">
        <v>860</v>
      </c>
      <c r="B42" s="91" t="s">
        <v>112</v>
      </c>
      <c r="C42" s="140"/>
      <c r="D42" s="140"/>
      <c r="E42" s="140"/>
      <c r="F42" s="140"/>
      <c r="I42" s="88">
        <f t="shared" si="6"/>
        <v>0</v>
      </c>
      <c r="J42" s="88">
        <f t="shared" si="7"/>
        <v>0</v>
      </c>
      <c r="K42" s="79"/>
      <c r="L42" s="89" t="e">
        <f t="shared" si="8"/>
        <v>#DIV/0!</v>
      </c>
      <c r="M42" s="89" t="e">
        <f t="shared" si="5"/>
        <v>#DIV/0!</v>
      </c>
    </row>
    <row r="43" spans="1:1024" s="75" customFormat="1" ht="17.25" customHeight="1">
      <c r="A43" s="110" t="s">
        <v>861</v>
      </c>
      <c r="B43" s="91" t="s">
        <v>114</v>
      </c>
      <c r="C43" s="140"/>
      <c r="D43" s="140"/>
      <c r="E43" s="140"/>
      <c r="F43" s="140"/>
      <c r="I43" s="88">
        <f t="shared" si="6"/>
        <v>0</v>
      </c>
      <c r="J43" s="88">
        <f t="shared" si="7"/>
        <v>0</v>
      </c>
      <c r="K43" s="79"/>
      <c r="L43" s="89" t="e">
        <f t="shared" si="8"/>
        <v>#DIV/0!</v>
      </c>
      <c r="M43" s="89" t="e">
        <f t="shared" si="5"/>
        <v>#DIV/0!</v>
      </c>
    </row>
    <row r="44" spans="1:1024" customFormat="1" ht="17.25" customHeight="1">
      <c r="A44" s="396" t="s">
        <v>862</v>
      </c>
      <c r="B44" s="397" t="s">
        <v>426</v>
      </c>
      <c r="C44" s="10"/>
      <c r="D44" s="10"/>
      <c r="E44" s="10"/>
      <c r="F44" s="10"/>
      <c r="G44" s="79"/>
      <c r="H44" s="79"/>
      <c r="I44" s="399">
        <f t="shared" si="6"/>
        <v>0</v>
      </c>
      <c r="J44" s="399">
        <f t="shared" si="7"/>
        <v>0</v>
      </c>
      <c r="K44" s="79"/>
      <c r="L44" s="400" t="e">
        <f t="shared" si="8"/>
        <v>#DIV/0!</v>
      </c>
      <c r="M44" s="400" t="e">
        <f t="shared" si="5"/>
        <v>#DIV/0!</v>
      </c>
      <c r="N44" s="75"/>
      <c r="O44" s="75"/>
      <c r="P44" s="75"/>
      <c r="Q44" s="75"/>
      <c r="R44" s="75"/>
      <c r="S44" s="75"/>
      <c r="T44" s="75"/>
      <c r="U44" s="75"/>
      <c r="V44" s="75"/>
      <c r="W44" s="75"/>
      <c r="X44" s="75"/>
      <c r="Y44" s="75"/>
      <c r="Z44" s="75"/>
      <c r="AA44" s="75"/>
      <c r="AB44" s="75"/>
      <c r="AC44" s="75"/>
      <c r="AD44" s="75"/>
      <c r="AE44" s="75"/>
      <c r="AF44" s="75"/>
      <c r="AG44" s="75"/>
      <c r="AH44" s="75"/>
      <c r="AI44" s="75"/>
      <c r="AJ44" s="75"/>
      <c r="AK44" s="75"/>
      <c r="AL44" s="75"/>
      <c r="AM44" s="75"/>
      <c r="AN44" s="75"/>
      <c r="AO44" s="75"/>
      <c r="AP44" s="75"/>
      <c r="AQ44" s="75"/>
      <c r="AR44" s="75"/>
      <c r="AS44" s="75"/>
      <c r="AT44" s="75"/>
      <c r="AU44" s="75"/>
      <c r="AV44" s="75"/>
      <c r="AW44" s="75"/>
      <c r="AX44" s="75"/>
      <c r="AY44" s="75"/>
      <c r="AZ44" s="75"/>
      <c r="BA44" s="75"/>
      <c r="BB44" s="75"/>
      <c r="BC44" s="75"/>
      <c r="BD44" s="75"/>
      <c r="BE44" s="75"/>
      <c r="BF44" s="75"/>
      <c r="BG44" s="75"/>
      <c r="BH44" s="75"/>
      <c r="BI44" s="75"/>
      <c r="BJ44" s="75"/>
      <c r="BK44" s="75"/>
      <c r="BL44" s="75"/>
      <c r="BM44" s="75"/>
      <c r="BN44" s="75"/>
      <c r="BO44" s="75"/>
      <c r="BP44" s="75"/>
      <c r="BQ44" s="75"/>
      <c r="BR44" s="75"/>
      <c r="BS44" s="75"/>
      <c r="BT44" s="75"/>
      <c r="BU44" s="75"/>
      <c r="BV44" s="75"/>
      <c r="BW44" s="75"/>
      <c r="BX44" s="75"/>
      <c r="BY44" s="75"/>
      <c r="BZ44" s="75"/>
      <c r="CA44" s="75"/>
      <c r="CB44" s="75"/>
      <c r="CC44" s="75"/>
      <c r="CD44" s="75"/>
      <c r="CE44" s="75"/>
      <c r="CF44" s="75"/>
      <c r="CG44" s="75"/>
      <c r="CH44" s="75"/>
      <c r="CI44" s="75"/>
      <c r="CJ44" s="75"/>
      <c r="CK44" s="75"/>
      <c r="CL44" s="75"/>
      <c r="CM44" s="75"/>
      <c r="CN44" s="75"/>
      <c r="CO44" s="75"/>
      <c r="CP44" s="75"/>
      <c r="CQ44" s="75"/>
      <c r="CR44" s="75"/>
      <c r="CS44" s="75"/>
      <c r="CT44" s="75"/>
      <c r="CU44" s="75"/>
      <c r="CV44" s="75"/>
      <c r="CW44" s="75"/>
      <c r="CX44" s="75"/>
      <c r="CY44" s="75"/>
      <c r="CZ44" s="75"/>
      <c r="DA44" s="75"/>
      <c r="DB44" s="75"/>
      <c r="DC44" s="75"/>
      <c r="DD44" s="75"/>
      <c r="DE44" s="75"/>
      <c r="DF44" s="75"/>
      <c r="DG44" s="75"/>
      <c r="DH44" s="75"/>
      <c r="DI44" s="75"/>
      <c r="DJ44" s="75"/>
      <c r="DK44" s="75"/>
      <c r="DL44" s="75"/>
      <c r="DM44" s="75"/>
      <c r="DN44" s="75"/>
      <c r="DO44" s="75"/>
      <c r="DP44" s="75"/>
      <c r="DQ44" s="75"/>
      <c r="DR44" s="75"/>
      <c r="DS44" s="75"/>
      <c r="DT44" s="75"/>
      <c r="DU44" s="75"/>
      <c r="DV44" s="75"/>
      <c r="DW44" s="75"/>
      <c r="DX44" s="75"/>
      <c r="DY44" s="75"/>
      <c r="DZ44" s="75"/>
      <c r="EA44" s="75"/>
      <c r="EB44" s="75"/>
      <c r="EC44" s="75"/>
      <c r="ED44" s="75"/>
      <c r="EE44" s="75"/>
      <c r="EF44" s="75"/>
      <c r="EG44" s="75"/>
      <c r="EH44" s="75"/>
      <c r="EI44" s="75"/>
      <c r="EJ44" s="75"/>
      <c r="EK44" s="75"/>
      <c r="EL44" s="75"/>
      <c r="EM44" s="75"/>
      <c r="EN44" s="75"/>
      <c r="EO44" s="75"/>
      <c r="EP44" s="75"/>
      <c r="EQ44" s="75"/>
      <c r="ER44" s="75"/>
      <c r="ES44" s="75"/>
      <c r="ET44" s="75"/>
      <c r="EU44" s="75"/>
      <c r="EV44" s="75"/>
      <c r="EW44" s="75"/>
      <c r="EX44" s="75"/>
      <c r="EY44" s="75"/>
      <c r="EZ44" s="75"/>
      <c r="FA44" s="75"/>
      <c r="FB44" s="75"/>
      <c r="FC44" s="75"/>
      <c r="FD44" s="75"/>
      <c r="FE44" s="75"/>
      <c r="FF44" s="75"/>
      <c r="FG44" s="75"/>
      <c r="FH44" s="75"/>
      <c r="FI44" s="75"/>
      <c r="FJ44" s="75"/>
      <c r="FK44" s="75"/>
      <c r="FL44" s="75"/>
      <c r="FM44" s="75"/>
      <c r="FN44" s="75"/>
      <c r="FO44" s="75"/>
      <c r="FP44" s="75"/>
      <c r="FQ44" s="75"/>
      <c r="FR44" s="75"/>
      <c r="FS44" s="75"/>
      <c r="FT44" s="75"/>
      <c r="FU44" s="75"/>
      <c r="FV44" s="75"/>
      <c r="FW44" s="75"/>
      <c r="FX44" s="75"/>
      <c r="FY44" s="75"/>
      <c r="FZ44" s="75"/>
      <c r="GA44" s="75"/>
      <c r="GB44" s="75"/>
      <c r="GC44" s="75"/>
      <c r="GD44" s="75"/>
      <c r="GE44" s="75"/>
      <c r="GF44" s="75"/>
      <c r="GG44" s="75"/>
      <c r="GH44" s="75"/>
      <c r="GI44" s="75"/>
      <c r="GJ44" s="75"/>
      <c r="GK44" s="75"/>
      <c r="GL44" s="75"/>
      <c r="GM44" s="75"/>
      <c r="GN44" s="75"/>
      <c r="GO44" s="75"/>
      <c r="GP44" s="75"/>
      <c r="GQ44" s="75"/>
      <c r="GR44" s="75"/>
      <c r="GS44" s="75"/>
      <c r="GT44" s="75"/>
      <c r="GU44" s="75"/>
      <c r="GV44" s="75"/>
      <c r="GW44" s="75"/>
      <c r="GX44" s="75"/>
      <c r="GY44" s="75"/>
      <c r="GZ44" s="75"/>
      <c r="HA44" s="75"/>
      <c r="HB44" s="75"/>
      <c r="HC44" s="75"/>
      <c r="HD44" s="75"/>
      <c r="HE44" s="75"/>
      <c r="HF44" s="75"/>
      <c r="HG44" s="75"/>
      <c r="HH44" s="75"/>
      <c r="HI44" s="75"/>
      <c r="HJ44" s="75"/>
      <c r="HK44" s="75"/>
      <c r="HL44" s="75"/>
      <c r="HM44" s="75"/>
      <c r="HN44" s="75"/>
      <c r="HO44" s="75"/>
      <c r="HP44" s="75"/>
      <c r="HQ44" s="75"/>
      <c r="HR44" s="75"/>
      <c r="HS44" s="75"/>
      <c r="HT44" s="75"/>
      <c r="HU44" s="75"/>
      <c r="HV44" s="75"/>
      <c r="HW44" s="75"/>
      <c r="HX44" s="75"/>
      <c r="HY44" s="75"/>
      <c r="HZ44" s="75"/>
      <c r="IA44" s="75"/>
      <c r="IB44" s="75"/>
      <c r="IC44" s="75"/>
      <c r="ID44" s="75"/>
      <c r="IE44" s="75"/>
      <c r="IF44" s="75"/>
      <c r="IG44" s="75"/>
      <c r="IH44" s="75"/>
      <c r="II44" s="75"/>
      <c r="IJ44" s="75"/>
      <c r="IK44" s="75"/>
      <c r="IL44" s="75"/>
      <c r="IM44" s="75"/>
      <c r="IN44" s="75"/>
      <c r="IO44" s="75"/>
      <c r="IP44" s="75"/>
      <c r="IQ44" s="75"/>
      <c r="IR44" s="75"/>
      <c r="IS44" s="75"/>
      <c r="IT44" s="75"/>
      <c r="IU44" s="75"/>
      <c r="IV44" s="75"/>
      <c r="IW44" s="75"/>
      <c r="IX44" s="75"/>
      <c r="IY44" s="75"/>
      <c r="IZ44" s="75"/>
      <c r="JA44" s="75"/>
      <c r="JB44" s="75"/>
      <c r="JC44" s="75"/>
      <c r="JD44" s="75"/>
      <c r="JE44" s="75"/>
      <c r="JF44" s="75"/>
      <c r="JG44" s="75"/>
      <c r="JH44" s="75"/>
      <c r="JI44" s="75"/>
      <c r="JJ44" s="75"/>
      <c r="JK44" s="75"/>
      <c r="JL44" s="75"/>
      <c r="JM44" s="75"/>
      <c r="JN44" s="75"/>
      <c r="JO44" s="75"/>
      <c r="JP44" s="75"/>
      <c r="JQ44" s="75"/>
      <c r="JR44" s="75"/>
      <c r="JS44" s="75"/>
      <c r="JT44" s="75"/>
      <c r="JU44" s="75"/>
      <c r="JV44" s="75"/>
      <c r="JW44" s="75"/>
      <c r="JX44" s="75"/>
      <c r="JY44" s="75"/>
      <c r="JZ44" s="75"/>
      <c r="KA44" s="75"/>
      <c r="KB44" s="75"/>
      <c r="KC44" s="75"/>
      <c r="KD44" s="75"/>
      <c r="KE44" s="75"/>
      <c r="KF44" s="75"/>
      <c r="KG44" s="75"/>
      <c r="KH44" s="75"/>
      <c r="KI44" s="75"/>
      <c r="KJ44" s="75"/>
      <c r="KK44" s="75"/>
      <c r="KL44" s="75"/>
      <c r="KM44" s="75"/>
      <c r="KN44" s="75"/>
      <c r="KO44" s="75"/>
      <c r="KP44" s="75"/>
      <c r="KQ44" s="75"/>
      <c r="KR44" s="75"/>
      <c r="KS44" s="75"/>
      <c r="KT44" s="75"/>
      <c r="KU44" s="75"/>
      <c r="KV44" s="75"/>
      <c r="KW44" s="75"/>
      <c r="KX44" s="75"/>
      <c r="KY44" s="75"/>
      <c r="KZ44" s="75"/>
      <c r="LA44" s="75"/>
      <c r="LB44" s="75"/>
      <c r="LC44" s="75"/>
      <c r="LD44" s="75"/>
      <c r="LE44" s="75"/>
      <c r="LF44" s="75"/>
      <c r="LG44" s="75"/>
      <c r="LH44" s="75"/>
      <c r="LI44" s="75"/>
      <c r="LJ44" s="75"/>
      <c r="LK44" s="75"/>
      <c r="LL44" s="75"/>
      <c r="LM44" s="75"/>
      <c r="LN44" s="75"/>
      <c r="LO44" s="75"/>
      <c r="LP44" s="75"/>
      <c r="LQ44" s="75"/>
      <c r="LR44" s="75"/>
      <c r="LS44" s="75"/>
      <c r="LT44" s="75"/>
      <c r="LU44" s="75"/>
      <c r="LV44" s="75"/>
      <c r="LW44" s="75"/>
      <c r="LX44" s="75"/>
      <c r="LY44" s="75"/>
      <c r="LZ44" s="75"/>
      <c r="MA44" s="75"/>
      <c r="MB44" s="75"/>
      <c r="MC44" s="75"/>
      <c r="MD44" s="75"/>
      <c r="ME44" s="75"/>
      <c r="MF44" s="75"/>
      <c r="MG44" s="75"/>
      <c r="MH44" s="75"/>
      <c r="MI44" s="75"/>
      <c r="MJ44" s="75"/>
      <c r="MK44" s="75"/>
      <c r="ML44" s="75"/>
      <c r="MM44" s="75"/>
      <c r="MN44" s="75"/>
      <c r="MO44" s="75"/>
      <c r="MP44" s="75"/>
      <c r="MQ44" s="75"/>
      <c r="MR44" s="75"/>
      <c r="MS44" s="75"/>
      <c r="MT44" s="75"/>
      <c r="MU44" s="75"/>
      <c r="MV44" s="75"/>
      <c r="MW44" s="75"/>
      <c r="MX44" s="75"/>
      <c r="MY44" s="75"/>
      <c r="MZ44" s="75"/>
      <c r="NA44" s="75"/>
      <c r="NB44" s="75"/>
      <c r="NC44" s="75"/>
      <c r="ND44" s="75"/>
      <c r="NE44" s="75"/>
      <c r="NF44" s="75"/>
      <c r="NG44" s="75"/>
      <c r="NH44" s="75"/>
      <c r="NI44" s="75"/>
      <c r="NJ44" s="75"/>
      <c r="NK44" s="75"/>
      <c r="NL44" s="75"/>
      <c r="NM44" s="75"/>
      <c r="NN44" s="75"/>
      <c r="NO44" s="75"/>
      <c r="NP44" s="75"/>
      <c r="NQ44" s="75"/>
      <c r="NR44" s="75"/>
      <c r="NS44" s="75"/>
      <c r="NT44" s="75"/>
      <c r="NU44" s="75"/>
      <c r="NV44" s="75"/>
      <c r="NW44" s="75"/>
      <c r="NX44" s="75"/>
      <c r="NY44" s="75"/>
      <c r="NZ44" s="75"/>
      <c r="OA44" s="75"/>
      <c r="OB44" s="75"/>
      <c r="OC44" s="75"/>
      <c r="OD44" s="75"/>
      <c r="OE44" s="75"/>
      <c r="OF44" s="75"/>
      <c r="OG44" s="75"/>
      <c r="OH44" s="75"/>
      <c r="OI44" s="75"/>
      <c r="OJ44" s="75"/>
      <c r="OK44" s="75"/>
      <c r="OL44" s="75"/>
      <c r="OM44" s="75"/>
      <c r="ON44" s="75"/>
      <c r="OO44" s="75"/>
      <c r="OP44" s="75"/>
      <c r="OQ44" s="75"/>
      <c r="OR44" s="75"/>
      <c r="OS44" s="75"/>
      <c r="OT44" s="75"/>
      <c r="OU44" s="75"/>
      <c r="OV44" s="75"/>
      <c r="OW44" s="75"/>
      <c r="OX44" s="75"/>
      <c r="OY44" s="75"/>
      <c r="OZ44" s="75"/>
      <c r="PA44" s="75"/>
      <c r="PB44" s="75"/>
      <c r="PC44" s="75"/>
      <c r="PD44" s="75"/>
      <c r="PE44" s="75"/>
      <c r="PF44" s="75"/>
      <c r="PG44" s="75"/>
      <c r="PH44" s="75"/>
      <c r="PI44" s="75"/>
      <c r="PJ44" s="75"/>
      <c r="PK44" s="75"/>
      <c r="PL44" s="75"/>
      <c r="PM44" s="75"/>
      <c r="PN44" s="75"/>
      <c r="PO44" s="75"/>
      <c r="PP44" s="75"/>
      <c r="PQ44" s="75"/>
      <c r="PR44" s="75"/>
      <c r="PS44" s="75"/>
      <c r="PT44" s="75"/>
      <c r="PU44" s="75"/>
      <c r="PV44" s="75"/>
      <c r="PW44" s="75"/>
      <c r="PX44" s="75"/>
      <c r="PY44" s="75"/>
      <c r="PZ44" s="75"/>
      <c r="QA44" s="75"/>
      <c r="QB44" s="75"/>
      <c r="QC44" s="75"/>
      <c r="QD44" s="75"/>
      <c r="QE44" s="75"/>
      <c r="QF44" s="75"/>
      <c r="QG44" s="75"/>
      <c r="QH44" s="75"/>
      <c r="QI44" s="75"/>
      <c r="QJ44" s="75"/>
      <c r="QK44" s="75"/>
      <c r="QL44" s="75"/>
      <c r="QM44" s="75"/>
      <c r="QN44" s="75"/>
      <c r="QO44" s="75"/>
      <c r="QP44" s="75"/>
      <c r="QQ44" s="75"/>
      <c r="QR44" s="75"/>
      <c r="QS44" s="75"/>
      <c r="QT44" s="75"/>
      <c r="QU44" s="75"/>
      <c r="QV44" s="75"/>
      <c r="QW44" s="75"/>
      <c r="QX44" s="75"/>
      <c r="QY44" s="75"/>
      <c r="QZ44" s="75"/>
      <c r="RA44" s="75"/>
      <c r="RB44" s="75"/>
      <c r="RC44" s="75"/>
      <c r="RD44" s="75"/>
      <c r="RE44" s="75"/>
      <c r="RF44" s="75"/>
      <c r="RG44" s="75"/>
      <c r="RH44" s="75"/>
      <c r="RI44" s="75"/>
      <c r="RJ44" s="75"/>
      <c r="RK44" s="75"/>
      <c r="RL44" s="75"/>
      <c r="RM44" s="75"/>
      <c r="RN44" s="75"/>
      <c r="RO44" s="75"/>
      <c r="RP44" s="75"/>
      <c r="RQ44" s="75"/>
      <c r="RR44" s="75"/>
      <c r="RS44" s="75"/>
      <c r="RT44" s="75"/>
      <c r="RU44" s="75"/>
      <c r="RV44" s="75"/>
      <c r="RW44" s="75"/>
      <c r="RX44" s="75"/>
      <c r="RY44" s="75"/>
      <c r="RZ44" s="75"/>
      <c r="SA44" s="75"/>
      <c r="SB44" s="75"/>
      <c r="SC44" s="75"/>
      <c r="SD44" s="75"/>
      <c r="SE44" s="75"/>
      <c r="SF44" s="75"/>
      <c r="SG44" s="75"/>
      <c r="SH44" s="75"/>
      <c r="SI44" s="75"/>
      <c r="SJ44" s="75"/>
      <c r="SK44" s="75"/>
      <c r="SL44" s="75"/>
      <c r="SM44" s="75"/>
      <c r="SN44" s="75"/>
      <c r="SO44" s="75"/>
      <c r="SP44" s="75"/>
      <c r="SQ44" s="75"/>
      <c r="SR44" s="75"/>
      <c r="SS44" s="75"/>
      <c r="ST44" s="75"/>
      <c r="SU44" s="75"/>
      <c r="SV44" s="75"/>
      <c r="SW44" s="75"/>
      <c r="SX44" s="75"/>
      <c r="SY44" s="75"/>
      <c r="SZ44" s="75"/>
      <c r="TA44" s="75"/>
      <c r="TB44" s="75"/>
      <c r="TC44" s="75"/>
      <c r="TD44" s="75"/>
      <c r="TE44" s="75"/>
      <c r="TF44" s="75"/>
      <c r="TG44" s="75"/>
      <c r="TH44" s="75"/>
      <c r="TI44" s="75"/>
      <c r="TJ44" s="75"/>
      <c r="TK44" s="75"/>
      <c r="TL44" s="75"/>
      <c r="TM44" s="75"/>
      <c r="TN44" s="75"/>
      <c r="TO44" s="75"/>
      <c r="TP44" s="75"/>
      <c r="TQ44" s="75"/>
      <c r="TR44" s="75"/>
      <c r="TS44" s="75"/>
      <c r="TT44" s="75"/>
      <c r="TU44" s="75"/>
      <c r="TV44" s="75"/>
      <c r="TW44" s="75"/>
      <c r="TX44" s="75"/>
      <c r="TY44" s="75"/>
      <c r="TZ44" s="75"/>
      <c r="UA44" s="75"/>
      <c r="UB44" s="75"/>
      <c r="UC44" s="75"/>
      <c r="UD44" s="75"/>
      <c r="UE44" s="75"/>
      <c r="UF44" s="75"/>
      <c r="UG44" s="75"/>
      <c r="UH44" s="75"/>
      <c r="UI44" s="75"/>
      <c r="UJ44" s="75"/>
      <c r="UK44" s="75"/>
      <c r="UL44" s="75"/>
      <c r="UM44" s="75"/>
      <c r="UN44" s="75"/>
      <c r="UO44" s="75"/>
      <c r="UP44" s="75"/>
      <c r="UQ44" s="75"/>
      <c r="UR44" s="75"/>
      <c r="US44" s="75"/>
      <c r="UT44" s="75"/>
      <c r="UU44" s="75"/>
      <c r="UV44" s="75"/>
      <c r="UW44" s="75"/>
      <c r="UX44" s="75"/>
      <c r="UY44" s="75"/>
      <c r="UZ44" s="75"/>
      <c r="VA44" s="75"/>
      <c r="VB44" s="75"/>
      <c r="VC44" s="75"/>
      <c r="VD44" s="75"/>
      <c r="VE44" s="75"/>
      <c r="VF44" s="75"/>
      <c r="VG44" s="75"/>
      <c r="VH44" s="75"/>
      <c r="VI44" s="75"/>
      <c r="VJ44" s="75"/>
      <c r="VK44" s="75"/>
      <c r="VL44" s="75"/>
      <c r="VM44" s="75"/>
      <c r="VN44" s="75"/>
      <c r="VO44" s="75"/>
      <c r="VP44" s="75"/>
      <c r="VQ44" s="75"/>
      <c r="VR44" s="75"/>
      <c r="VS44" s="75"/>
      <c r="VT44" s="75"/>
      <c r="VU44" s="75"/>
      <c r="VV44" s="75"/>
      <c r="VW44" s="75"/>
      <c r="VX44" s="75"/>
      <c r="VY44" s="75"/>
      <c r="VZ44" s="75"/>
      <c r="WA44" s="75"/>
      <c r="WB44" s="75"/>
      <c r="WC44" s="75"/>
      <c r="WD44" s="75"/>
      <c r="WE44" s="75"/>
      <c r="WF44" s="75"/>
      <c r="WG44" s="75"/>
      <c r="WH44" s="75"/>
      <c r="WI44" s="75"/>
      <c r="WJ44" s="75"/>
      <c r="WK44" s="75"/>
      <c r="WL44" s="75"/>
      <c r="WM44" s="75"/>
      <c r="WN44" s="75"/>
      <c r="WO44" s="75"/>
      <c r="WP44" s="75"/>
      <c r="WQ44" s="75"/>
      <c r="WR44" s="75"/>
      <c r="WS44" s="75"/>
      <c r="WT44" s="75"/>
      <c r="WU44" s="75"/>
      <c r="WV44" s="75"/>
      <c r="WW44" s="75"/>
      <c r="WX44" s="75"/>
      <c r="WY44" s="75"/>
      <c r="WZ44" s="75"/>
      <c r="XA44" s="75"/>
      <c r="XB44" s="75"/>
      <c r="XC44" s="75"/>
      <c r="XD44" s="75"/>
      <c r="XE44" s="75"/>
      <c r="XF44" s="75"/>
      <c r="XG44" s="75"/>
      <c r="XH44" s="75"/>
      <c r="XI44" s="75"/>
      <c r="XJ44" s="75"/>
      <c r="XK44" s="75"/>
      <c r="XL44" s="75"/>
      <c r="XM44" s="75"/>
      <c r="XN44" s="75"/>
      <c r="XO44" s="75"/>
      <c r="XP44" s="75"/>
      <c r="XQ44" s="75"/>
      <c r="XR44" s="75"/>
      <c r="XS44" s="75"/>
      <c r="XT44" s="75"/>
      <c r="XU44" s="75"/>
      <c r="XV44" s="75"/>
      <c r="XW44" s="75"/>
      <c r="XX44" s="75"/>
      <c r="XY44" s="75"/>
      <c r="XZ44" s="75"/>
      <c r="YA44" s="75"/>
      <c r="YB44" s="75"/>
      <c r="YC44" s="75"/>
      <c r="YD44" s="75"/>
      <c r="YE44" s="75"/>
      <c r="YF44" s="75"/>
      <c r="YG44" s="75"/>
      <c r="YH44" s="75"/>
      <c r="YI44" s="75"/>
      <c r="YJ44" s="75"/>
      <c r="YK44" s="75"/>
      <c r="YL44" s="75"/>
      <c r="YM44" s="75"/>
      <c r="YN44" s="75"/>
      <c r="YO44" s="75"/>
      <c r="YP44" s="75"/>
      <c r="YQ44" s="75"/>
      <c r="YR44" s="75"/>
      <c r="YS44" s="75"/>
      <c r="YT44" s="75"/>
      <c r="YU44" s="75"/>
      <c r="YV44" s="75"/>
      <c r="YW44" s="75"/>
      <c r="YX44" s="75"/>
      <c r="YY44" s="75"/>
      <c r="YZ44" s="75"/>
      <c r="ZA44" s="75"/>
      <c r="ZB44" s="75"/>
      <c r="ZC44" s="75"/>
      <c r="ZD44" s="75"/>
      <c r="ZE44" s="75"/>
      <c r="ZF44" s="75"/>
      <c r="ZG44" s="75"/>
      <c r="ZH44" s="75"/>
      <c r="ZI44" s="75"/>
      <c r="ZJ44" s="75"/>
      <c r="ZK44" s="75"/>
      <c r="ZL44" s="75"/>
      <c r="ZM44" s="75"/>
      <c r="ZN44" s="75"/>
      <c r="ZO44" s="75"/>
      <c r="ZP44" s="75"/>
      <c r="ZQ44" s="75"/>
      <c r="ZR44" s="75"/>
      <c r="ZS44" s="75"/>
      <c r="ZT44" s="75"/>
      <c r="ZU44" s="75"/>
      <c r="ZV44" s="75"/>
      <c r="ZW44" s="75"/>
      <c r="ZX44" s="75"/>
      <c r="ZY44" s="75"/>
      <c r="ZZ44" s="75"/>
      <c r="AAA44" s="75"/>
      <c r="AAB44" s="75"/>
      <c r="AAC44" s="75"/>
      <c r="AAD44" s="75"/>
      <c r="AAE44" s="75"/>
      <c r="AAF44" s="75"/>
      <c r="AAG44" s="75"/>
      <c r="AAH44" s="75"/>
      <c r="AAI44" s="75"/>
      <c r="AAJ44" s="75"/>
      <c r="AAK44" s="75"/>
      <c r="AAL44" s="75"/>
      <c r="AAM44" s="75"/>
      <c r="AAN44" s="75"/>
      <c r="AAO44" s="75"/>
      <c r="AAP44" s="75"/>
      <c r="AAQ44" s="75"/>
      <c r="AAR44" s="75"/>
      <c r="AAS44" s="75"/>
      <c r="AAT44" s="75"/>
      <c r="AAU44" s="75"/>
      <c r="AAV44" s="75"/>
      <c r="AAW44" s="75"/>
      <c r="AAX44" s="75"/>
      <c r="AAY44" s="75"/>
      <c r="AAZ44" s="75"/>
      <c r="ABA44" s="75"/>
      <c r="ABB44" s="75"/>
      <c r="ABC44" s="75"/>
      <c r="ABD44" s="75"/>
      <c r="ABE44" s="75"/>
      <c r="ABF44" s="75"/>
      <c r="ABG44" s="75"/>
      <c r="ABH44" s="75"/>
      <c r="ABI44" s="75"/>
      <c r="ABJ44" s="75"/>
      <c r="ABK44" s="75"/>
      <c r="ABL44" s="75"/>
      <c r="ABM44" s="75"/>
      <c r="ABN44" s="75"/>
      <c r="ABO44" s="75"/>
      <c r="ABP44" s="75"/>
      <c r="ABQ44" s="75"/>
      <c r="ABR44" s="75"/>
      <c r="ABS44" s="75"/>
      <c r="ABT44" s="75"/>
      <c r="ABU44" s="75"/>
      <c r="ABV44" s="75"/>
      <c r="ABW44" s="75"/>
      <c r="ABX44" s="75"/>
      <c r="ABY44" s="75"/>
      <c r="ABZ44" s="75"/>
      <c r="ACA44" s="75"/>
      <c r="ACB44" s="75"/>
      <c r="ACC44" s="75"/>
      <c r="ACD44" s="75"/>
      <c r="ACE44" s="75"/>
      <c r="ACF44" s="75"/>
      <c r="ACG44" s="75"/>
      <c r="ACH44" s="75"/>
      <c r="ACI44" s="75"/>
      <c r="ACJ44" s="75"/>
      <c r="ACK44" s="75"/>
      <c r="ACL44" s="75"/>
      <c r="ACM44" s="75"/>
      <c r="ACN44" s="75"/>
      <c r="ACO44" s="75"/>
      <c r="ACP44" s="75"/>
      <c r="ACQ44" s="75"/>
      <c r="ACR44" s="75"/>
      <c r="ACS44" s="75"/>
      <c r="ACT44" s="75"/>
      <c r="ACU44" s="75"/>
      <c r="ACV44" s="75"/>
      <c r="ACW44" s="75"/>
      <c r="ACX44" s="75"/>
      <c r="ACY44" s="75"/>
      <c r="ACZ44" s="75"/>
      <c r="ADA44" s="75"/>
      <c r="ADB44" s="75"/>
      <c r="ADC44" s="75"/>
      <c r="ADD44" s="75"/>
      <c r="ADE44" s="75"/>
      <c r="ADF44" s="75"/>
      <c r="ADG44" s="75"/>
      <c r="ADH44" s="75"/>
      <c r="ADI44" s="75"/>
      <c r="ADJ44" s="75"/>
      <c r="ADK44" s="75"/>
      <c r="ADL44" s="75"/>
      <c r="ADM44" s="75"/>
      <c r="ADN44" s="75"/>
      <c r="ADO44" s="75"/>
      <c r="ADP44" s="75"/>
      <c r="ADQ44" s="75"/>
      <c r="ADR44" s="75"/>
      <c r="ADS44" s="75"/>
      <c r="ADT44" s="75"/>
      <c r="ADU44" s="75"/>
      <c r="ADV44" s="75"/>
      <c r="ADW44" s="75"/>
      <c r="ADX44" s="75"/>
      <c r="ADY44" s="75"/>
      <c r="ADZ44" s="75"/>
      <c r="AEA44" s="75"/>
      <c r="AEB44" s="75"/>
      <c r="AEC44" s="75"/>
      <c r="AED44" s="75"/>
      <c r="AEE44" s="75"/>
      <c r="AEF44" s="75"/>
      <c r="AEG44" s="75"/>
      <c r="AEH44" s="75"/>
      <c r="AEI44" s="75"/>
      <c r="AEJ44" s="75"/>
      <c r="AEK44" s="75"/>
      <c r="AEL44" s="75"/>
      <c r="AEM44" s="75"/>
      <c r="AEN44" s="75"/>
      <c r="AEO44" s="75"/>
      <c r="AEP44" s="75"/>
      <c r="AEQ44" s="75"/>
      <c r="AER44" s="75"/>
      <c r="AES44" s="75"/>
      <c r="AET44" s="75"/>
      <c r="AEU44" s="75"/>
      <c r="AEV44" s="75"/>
      <c r="AEW44" s="75"/>
      <c r="AEX44" s="75"/>
      <c r="AEY44" s="75"/>
      <c r="AEZ44" s="75"/>
      <c r="AFA44" s="75"/>
      <c r="AFB44" s="75"/>
      <c r="AFC44" s="75"/>
      <c r="AFD44" s="75"/>
      <c r="AFE44" s="75"/>
      <c r="AFF44" s="75"/>
      <c r="AFG44" s="75"/>
      <c r="AFH44" s="75"/>
      <c r="AFI44" s="75"/>
      <c r="AFJ44" s="75"/>
      <c r="AFK44" s="75"/>
      <c r="AFL44" s="75"/>
      <c r="AFM44" s="75"/>
      <c r="AFN44" s="75"/>
      <c r="AFO44" s="75"/>
      <c r="AFP44" s="75"/>
      <c r="AFQ44" s="75"/>
      <c r="AFR44" s="75"/>
      <c r="AFS44" s="75"/>
      <c r="AFT44" s="75"/>
      <c r="AFU44" s="75"/>
      <c r="AFV44" s="75"/>
      <c r="AFW44" s="75"/>
      <c r="AFX44" s="75"/>
      <c r="AFY44" s="75"/>
      <c r="AFZ44" s="75"/>
      <c r="AGA44" s="75"/>
      <c r="AGB44" s="75"/>
      <c r="AGC44" s="75"/>
      <c r="AGD44" s="75"/>
      <c r="AGE44" s="75"/>
      <c r="AGF44" s="75"/>
      <c r="AGG44" s="75"/>
      <c r="AGH44" s="75"/>
      <c r="AGI44" s="75"/>
      <c r="AGJ44" s="75"/>
      <c r="AGK44" s="75"/>
      <c r="AGL44" s="75"/>
      <c r="AGM44" s="75"/>
      <c r="AGN44" s="75"/>
      <c r="AGO44" s="75"/>
      <c r="AGP44" s="75"/>
      <c r="AGQ44" s="75"/>
      <c r="AGR44" s="75"/>
      <c r="AGS44" s="75"/>
      <c r="AGT44" s="75"/>
      <c r="AGU44" s="75"/>
      <c r="AGV44" s="75"/>
      <c r="AGW44" s="75"/>
      <c r="AGX44" s="75"/>
      <c r="AGY44" s="75"/>
      <c r="AGZ44" s="75"/>
      <c r="AHA44" s="75"/>
      <c r="AHB44" s="75"/>
      <c r="AHC44" s="75"/>
      <c r="AHD44" s="75"/>
      <c r="AHE44" s="75"/>
      <c r="AHF44" s="75"/>
      <c r="AHG44" s="75"/>
      <c r="AHH44" s="75"/>
      <c r="AHI44" s="75"/>
      <c r="AHJ44" s="75"/>
      <c r="AHK44" s="75"/>
      <c r="AHL44" s="75"/>
      <c r="AHM44" s="75"/>
      <c r="AHN44" s="75"/>
      <c r="AHO44" s="75"/>
      <c r="AHP44" s="75"/>
      <c r="AHQ44" s="75"/>
      <c r="AHR44" s="75"/>
      <c r="AHS44" s="75"/>
      <c r="AHT44" s="75"/>
      <c r="AHU44" s="75"/>
      <c r="AHV44" s="75"/>
      <c r="AHW44" s="75"/>
      <c r="AHX44" s="75"/>
      <c r="AHY44" s="75"/>
      <c r="AHZ44" s="75"/>
      <c r="AIA44" s="75"/>
      <c r="AIB44" s="75"/>
      <c r="AIC44" s="75"/>
      <c r="AID44" s="75"/>
      <c r="AIE44" s="75"/>
      <c r="AIF44" s="75"/>
      <c r="AIG44" s="75"/>
      <c r="AIH44" s="75"/>
      <c r="AII44" s="75"/>
      <c r="AIJ44" s="75"/>
      <c r="AIK44" s="75"/>
      <c r="AIL44" s="75"/>
      <c r="AIM44" s="75"/>
      <c r="AIN44" s="75"/>
      <c r="AIO44" s="75"/>
      <c r="AIP44" s="75"/>
      <c r="AIQ44" s="75"/>
      <c r="AIR44" s="75"/>
      <c r="AIS44" s="75"/>
      <c r="AIT44" s="75"/>
      <c r="AIU44" s="75"/>
      <c r="AIV44" s="75"/>
      <c r="AIW44" s="75"/>
      <c r="AIX44" s="75"/>
      <c r="AIY44" s="75"/>
      <c r="AIZ44" s="75"/>
      <c r="AJA44" s="75"/>
      <c r="AJB44" s="75"/>
      <c r="AJC44" s="75"/>
      <c r="AJD44" s="75"/>
      <c r="AJE44" s="75"/>
      <c r="AJF44" s="75"/>
      <c r="AJG44" s="75"/>
      <c r="AJH44" s="75"/>
      <c r="AJI44" s="75"/>
      <c r="AJJ44" s="75"/>
      <c r="AJK44" s="75"/>
      <c r="AJL44" s="75"/>
      <c r="AJM44" s="75"/>
      <c r="AJN44" s="75"/>
      <c r="AJO44" s="75"/>
      <c r="AJP44" s="75"/>
      <c r="AJQ44" s="75"/>
      <c r="AJR44" s="75"/>
      <c r="AJS44" s="75"/>
      <c r="AJT44" s="75"/>
      <c r="AJU44" s="75"/>
      <c r="AJV44" s="75"/>
      <c r="AJW44" s="75"/>
      <c r="AJX44" s="75"/>
      <c r="AJY44" s="75"/>
      <c r="AJZ44" s="75"/>
      <c r="AKA44" s="75"/>
      <c r="AKB44" s="75"/>
      <c r="AKC44" s="75"/>
      <c r="AKD44" s="75"/>
      <c r="AKE44" s="75"/>
      <c r="AKF44" s="75"/>
      <c r="AKG44" s="75"/>
      <c r="AKH44" s="75"/>
      <c r="AKI44" s="75"/>
      <c r="AKJ44" s="75"/>
      <c r="AKK44" s="75"/>
      <c r="AKL44" s="75"/>
      <c r="AKM44" s="75"/>
      <c r="AKN44" s="75"/>
      <c r="AKO44" s="75"/>
      <c r="AKP44" s="75"/>
      <c r="AKQ44" s="75"/>
      <c r="AKR44" s="75"/>
      <c r="AKS44" s="75"/>
      <c r="AKT44" s="75"/>
      <c r="AKU44" s="75"/>
      <c r="AKV44" s="75"/>
      <c r="AKW44" s="75"/>
      <c r="AKX44" s="75"/>
      <c r="AKY44" s="75"/>
      <c r="AKZ44" s="75"/>
      <c r="ALA44" s="75"/>
      <c r="ALB44" s="75"/>
      <c r="ALC44" s="75"/>
      <c r="ALD44" s="75"/>
      <c r="ALE44" s="75"/>
      <c r="ALF44" s="75"/>
      <c r="ALG44" s="75"/>
      <c r="ALH44" s="75"/>
      <c r="ALI44" s="75"/>
      <c r="ALJ44" s="75"/>
      <c r="ALK44" s="75"/>
      <c r="ALL44" s="75"/>
      <c r="ALM44" s="75"/>
      <c r="ALN44" s="75"/>
      <c r="ALO44" s="75"/>
      <c r="ALP44" s="75"/>
      <c r="ALQ44" s="75"/>
      <c r="ALR44" s="75"/>
      <c r="ALS44" s="75"/>
      <c r="ALT44" s="75"/>
      <c r="ALU44" s="75"/>
      <c r="ALV44" s="75"/>
      <c r="ALW44" s="75"/>
      <c r="ALX44" s="75"/>
      <c r="ALY44" s="75"/>
      <c r="ALZ44" s="75"/>
      <c r="AMA44" s="75"/>
      <c r="AMB44" s="75"/>
      <c r="AMC44" s="75"/>
      <c r="AMD44" s="75"/>
      <c r="AME44" s="75"/>
      <c r="AMF44" s="75"/>
      <c r="AMG44" s="75"/>
      <c r="AMH44" s="75"/>
      <c r="AMI44" s="75"/>
      <c r="AMJ44" s="75"/>
    </row>
    <row r="45" spans="1:1024" customFormat="1" ht="17.25" customHeight="1">
      <c r="A45" s="396" t="s">
        <v>864</v>
      </c>
      <c r="B45" s="397" t="s">
        <v>427</v>
      </c>
      <c r="C45" s="10"/>
      <c r="D45" s="10"/>
      <c r="E45" s="10"/>
      <c r="F45" s="10"/>
      <c r="G45" s="79"/>
      <c r="H45" s="79"/>
      <c r="I45" s="399">
        <f t="shared" si="6"/>
        <v>0</v>
      </c>
      <c r="J45" s="399">
        <f t="shared" si="7"/>
        <v>0</v>
      </c>
      <c r="K45" s="79"/>
      <c r="L45" s="400" t="e">
        <f t="shared" si="8"/>
        <v>#DIV/0!</v>
      </c>
      <c r="M45" s="400" t="e">
        <f t="shared" si="5"/>
        <v>#DIV/0!</v>
      </c>
      <c r="N45" s="75"/>
      <c r="O45" s="75"/>
      <c r="P45" s="75"/>
      <c r="Q45" s="75"/>
      <c r="R45" s="75"/>
      <c r="S45" s="75"/>
      <c r="T45" s="75"/>
      <c r="U45" s="75"/>
      <c r="V45" s="75"/>
      <c r="W45" s="75"/>
      <c r="X45" s="75"/>
      <c r="Y45" s="75"/>
      <c r="Z45" s="75"/>
      <c r="AA45" s="75"/>
      <c r="AB45" s="75"/>
      <c r="AC45" s="75"/>
      <c r="AD45" s="75"/>
      <c r="AE45" s="75"/>
      <c r="AF45" s="75"/>
      <c r="AG45" s="75"/>
      <c r="AH45" s="75"/>
      <c r="AI45" s="75"/>
      <c r="AJ45" s="75"/>
      <c r="AK45" s="75"/>
      <c r="AL45" s="75"/>
      <c r="AM45" s="75"/>
      <c r="AN45" s="75"/>
      <c r="AO45" s="75"/>
      <c r="AP45" s="75"/>
      <c r="AQ45" s="75"/>
      <c r="AR45" s="75"/>
      <c r="AS45" s="75"/>
      <c r="AT45" s="75"/>
      <c r="AU45" s="75"/>
      <c r="AV45" s="75"/>
      <c r="AW45" s="75"/>
      <c r="AX45" s="75"/>
      <c r="AY45" s="75"/>
      <c r="AZ45" s="75"/>
      <c r="BA45" s="75"/>
      <c r="BB45" s="75"/>
      <c r="BC45" s="75"/>
      <c r="BD45" s="75"/>
      <c r="BE45" s="75"/>
      <c r="BF45" s="75"/>
      <c r="BG45" s="75"/>
      <c r="BH45" s="75"/>
      <c r="BI45" s="75"/>
      <c r="BJ45" s="75"/>
      <c r="BK45" s="75"/>
      <c r="BL45" s="75"/>
      <c r="BM45" s="75"/>
      <c r="BN45" s="75"/>
      <c r="BO45" s="75"/>
      <c r="BP45" s="75"/>
      <c r="BQ45" s="75"/>
      <c r="BR45" s="75"/>
      <c r="BS45" s="75"/>
      <c r="BT45" s="75"/>
      <c r="BU45" s="75"/>
      <c r="BV45" s="75"/>
      <c r="BW45" s="75"/>
      <c r="BX45" s="75"/>
      <c r="BY45" s="75"/>
      <c r="BZ45" s="75"/>
      <c r="CA45" s="75"/>
      <c r="CB45" s="75"/>
      <c r="CC45" s="75"/>
      <c r="CD45" s="75"/>
      <c r="CE45" s="75"/>
      <c r="CF45" s="75"/>
      <c r="CG45" s="75"/>
      <c r="CH45" s="75"/>
      <c r="CI45" s="75"/>
      <c r="CJ45" s="75"/>
      <c r="CK45" s="75"/>
      <c r="CL45" s="75"/>
      <c r="CM45" s="75"/>
      <c r="CN45" s="75"/>
      <c r="CO45" s="75"/>
      <c r="CP45" s="75"/>
      <c r="CQ45" s="75"/>
      <c r="CR45" s="75"/>
      <c r="CS45" s="75"/>
      <c r="CT45" s="75"/>
      <c r="CU45" s="75"/>
      <c r="CV45" s="75"/>
      <c r="CW45" s="75"/>
      <c r="CX45" s="75"/>
      <c r="CY45" s="75"/>
      <c r="CZ45" s="75"/>
      <c r="DA45" s="75"/>
      <c r="DB45" s="75"/>
      <c r="DC45" s="75"/>
      <c r="DD45" s="75"/>
      <c r="DE45" s="75"/>
      <c r="DF45" s="75"/>
      <c r="DG45" s="75"/>
      <c r="DH45" s="75"/>
      <c r="DI45" s="75"/>
      <c r="DJ45" s="75"/>
      <c r="DK45" s="75"/>
      <c r="DL45" s="75"/>
      <c r="DM45" s="75"/>
      <c r="DN45" s="75"/>
      <c r="DO45" s="75"/>
      <c r="DP45" s="75"/>
      <c r="DQ45" s="75"/>
      <c r="DR45" s="75"/>
      <c r="DS45" s="75"/>
      <c r="DT45" s="75"/>
      <c r="DU45" s="75"/>
      <c r="DV45" s="75"/>
      <c r="DW45" s="75"/>
      <c r="DX45" s="75"/>
      <c r="DY45" s="75"/>
      <c r="DZ45" s="75"/>
      <c r="EA45" s="75"/>
      <c r="EB45" s="75"/>
      <c r="EC45" s="75"/>
      <c r="ED45" s="75"/>
      <c r="EE45" s="75"/>
      <c r="EF45" s="75"/>
      <c r="EG45" s="75"/>
      <c r="EH45" s="75"/>
      <c r="EI45" s="75"/>
      <c r="EJ45" s="75"/>
      <c r="EK45" s="75"/>
      <c r="EL45" s="75"/>
      <c r="EM45" s="75"/>
      <c r="EN45" s="75"/>
      <c r="EO45" s="75"/>
      <c r="EP45" s="75"/>
      <c r="EQ45" s="75"/>
      <c r="ER45" s="75"/>
      <c r="ES45" s="75"/>
      <c r="ET45" s="75"/>
      <c r="EU45" s="75"/>
      <c r="EV45" s="75"/>
      <c r="EW45" s="75"/>
      <c r="EX45" s="75"/>
      <c r="EY45" s="75"/>
      <c r="EZ45" s="75"/>
      <c r="FA45" s="75"/>
      <c r="FB45" s="75"/>
      <c r="FC45" s="75"/>
      <c r="FD45" s="75"/>
      <c r="FE45" s="75"/>
      <c r="FF45" s="75"/>
      <c r="FG45" s="75"/>
      <c r="FH45" s="75"/>
      <c r="FI45" s="75"/>
      <c r="FJ45" s="75"/>
      <c r="FK45" s="75"/>
      <c r="FL45" s="75"/>
      <c r="FM45" s="75"/>
      <c r="FN45" s="75"/>
      <c r="FO45" s="75"/>
      <c r="FP45" s="75"/>
      <c r="FQ45" s="75"/>
      <c r="FR45" s="75"/>
      <c r="FS45" s="75"/>
      <c r="FT45" s="75"/>
      <c r="FU45" s="75"/>
      <c r="FV45" s="75"/>
      <c r="FW45" s="75"/>
      <c r="FX45" s="75"/>
      <c r="FY45" s="75"/>
      <c r="FZ45" s="75"/>
      <c r="GA45" s="75"/>
      <c r="GB45" s="75"/>
      <c r="GC45" s="75"/>
      <c r="GD45" s="75"/>
      <c r="GE45" s="75"/>
      <c r="GF45" s="75"/>
      <c r="GG45" s="75"/>
      <c r="GH45" s="75"/>
      <c r="GI45" s="75"/>
      <c r="GJ45" s="75"/>
      <c r="GK45" s="75"/>
      <c r="GL45" s="75"/>
      <c r="GM45" s="75"/>
      <c r="GN45" s="75"/>
      <c r="GO45" s="75"/>
      <c r="GP45" s="75"/>
      <c r="GQ45" s="75"/>
      <c r="GR45" s="75"/>
      <c r="GS45" s="75"/>
      <c r="GT45" s="75"/>
      <c r="GU45" s="75"/>
      <c r="GV45" s="75"/>
      <c r="GW45" s="75"/>
      <c r="GX45" s="75"/>
      <c r="GY45" s="75"/>
      <c r="GZ45" s="75"/>
      <c r="HA45" s="75"/>
      <c r="HB45" s="75"/>
      <c r="HC45" s="75"/>
      <c r="HD45" s="75"/>
      <c r="HE45" s="75"/>
      <c r="HF45" s="75"/>
      <c r="HG45" s="75"/>
      <c r="HH45" s="75"/>
      <c r="HI45" s="75"/>
      <c r="HJ45" s="75"/>
      <c r="HK45" s="75"/>
      <c r="HL45" s="75"/>
      <c r="HM45" s="75"/>
      <c r="HN45" s="75"/>
      <c r="HO45" s="75"/>
      <c r="HP45" s="75"/>
      <c r="HQ45" s="75"/>
      <c r="HR45" s="75"/>
      <c r="HS45" s="75"/>
      <c r="HT45" s="75"/>
      <c r="HU45" s="75"/>
      <c r="HV45" s="75"/>
      <c r="HW45" s="75"/>
      <c r="HX45" s="75"/>
      <c r="HY45" s="75"/>
      <c r="HZ45" s="75"/>
      <c r="IA45" s="75"/>
      <c r="IB45" s="75"/>
      <c r="IC45" s="75"/>
      <c r="ID45" s="75"/>
      <c r="IE45" s="75"/>
      <c r="IF45" s="75"/>
      <c r="IG45" s="75"/>
      <c r="IH45" s="75"/>
      <c r="II45" s="75"/>
      <c r="IJ45" s="75"/>
      <c r="IK45" s="75"/>
      <c r="IL45" s="75"/>
      <c r="IM45" s="75"/>
      <c r="IN45" s="75"/>
      <c r="IO45" s="75"/>
      <c r="IP45" s="75"/>
      <c r="IQ45" s="75"/>
      <c r="IR45" s="75"/>
      <c r="IS45" s="75"/>
      <c r="IT45" s="75"/>
      <c r="IU45" s="75"/>
      <c r="IV45" s="75"/>
      <c r="IW45" s="75"/>
      <c r="IX45" s="75"/>
      <c r="IY45" s="75"/>
      <c r="IZ45" s="75"/>
      <c r="JA45" s="75"/>
      <c r="JB45" s="75"/>
      <c r="JC45" s="75"/>
      <c r="JD45" s="75"/>
      <c r="JE45" s="75"/>
      <c r="JF45" s="75"/>
      <c r="JG45" s="75"/>
      <c r="JH45" s="75"/>
      <c r="JI45" s="75"/>
      <c r="JJ45" s="75"/>
      <c r="JK45" s="75"/>
      <c r="JL45" s="75"/>
      <c r="JM45" s="75"/>
      <c r="JN45" s="75"/>
      <c r="JO45" s="75"/>
      <c r="JP45" s="75"/>
      <c r="JQ45" s="75"/>
      <c r="JR45" s="75"/>
      <c r="JS45" s="75"/>
      <c r="JT45" s="75"/>
      <c r="JU45" s="75"/>
      <c r="JV45" s="75"/>
      <c r="JW45" s="75"/>
      <c r="JX45" s="75"/>
      <c r="JY45" s="75"/>
      <c r="JZ45" s="75"/>
      <c r="KA45" s="75"/>
      <c r="KB45" s="75"/>
      <c r="KC45" s="75"/>
      <c r="KD45" s="75"/>
      <c r="KE45" s="75"/>
      <c r="KF45" s="75"/>
      <c r="KG45" s="75"/>
      <c r="KH45" s="75"/>
      <c r="KI45" s="75"/>
      <c r="KJ45" s="75"/>
      <c r="KK45" s="75"/>
      <c r="KL45" s="75"/>
      <c r="KM45" s="75"/>
      <c r="KN45" s="75"/>
      <c r="KO45" s="75"/>
      <c r="KP45" s="75"/>
      <c r="KQ45" s="75"/>
      <c r="KR45" s="75"/>
      <c r="KS45" s="75"/>
      <c r="KT45" s="75"/>
      <c r="KU45" s="75"/>
      <c r="KV45" s="75"/>
      <c r="KW45" s="75"/>
      <c r="KX45" s="75"/>
      <c r="KY45" s="75"/>
      <c r="KZ45" s="75"/>
      <c r="LA45" s="75"/>
      <c r="LB45" s="75"/>
      <c r="LC45" s="75"/>
      <c r="LD45" s="75"/>
      <c r="LE45" s="75"/>
      <c r="LF45" s="75"/>
      <c r="LG45" s="75"/>
      <c r="LH45" s="75"/>
      <c r="LI45" s="75"/>
      <c r="LJ45" s="75"/>
      <c r="LK45" s="75"/>
      <c r="LL45" s="75"/>
      <c r="LM45" s="75"/>
      <c r="LN45" s="75"/>
      <c r="LO45" s="75"/>
      <c r="LP45" s="75"/>
      <c r="LQ45" s="75"/>
      <c r="LR45" s="75"/>
      <c r="LS45" s="75"/>
      <c r="LT45" s="75"/>
      <c r="LU45" s="75"/>
      <c r="LV45" s="75"/>
      <c r="LW45" s="75"/>
      <c r="LX45" s="75"/>
      <c r="LY45" s="75"/>
      <c r="LZ45" s="75"/>
      <c r="MA45" s="75"/>
      <c r="MB45" s="75"/>
      <c r="MC45" s="75"/>
      <c r="MD45" s="75"/>
      <c r="ME45" s="75"/>
      <c r="MF45" s="75"/>
      <c r="MG45" s="75"/>
      <c r="MH45" s="75"/>
      <c r="MI45" s="75"/>
      <c r="MJ45" s="75"/>
      <c r="MK45" s="75"/>
      <c r="ML45" s="75"/>
      <c r="MM45" s="75"/>
      <c r="MN45" s="75"/>
      <c r="MO45" s="75"/>
      <c r="MP45" s="75"/>
      <c r="MQ45" s="75"/>
      <c r="MR45" s="75"/>
      <c r="MS45" s="75"/>
      <c r="MT45" s="75"/>
      <c r="MU45" s="75"/>
      <c r="MV45" s="75"/>
      <c r="MW45" s="75"/>
      <c r="MX45" s="75"/>
      <c r="MY45" s="75"/>
      <c r="MZ45" s="75"/>
      <c r="NA45" s="75"/>
      <c r="NB45" s="75"/>
      <c r="NC45" s="75"/>
      <c r="ND45" s="75"/>
      <c r="NE45" s="75"/>
      <c r="NF45" s="75"/>
      <c r="NG45" s="75"/>
      <c r="NH45" s="75"/>
      <c r="NI45" s="75"/>
      <c r="NJ45" s="75"/>
      <c r="NK45" s="75"/>
      <c r="NL45" s="75"/>
      <c r="NM45" s="75"/>
      <c r="NN45" s="75"/>
      <c r="NO45" s="75"/>
      <c r="NP45" s="75"/>
      <c r="NQ45" s="75"/>
      <c r="NR45" s="75"/>
      <c r="NS45" s="75"/>
      <c r="NT45" s="75"/>
      <c r="NU45" s="75"/>
      <c r="NV45" s="75"/>
      <c r="NW45" s="75"/>
      <c r="NX45" s="75"/>
      <c r="NY45" s="75"/>
      <c r="NZ45" s="75"/>
      <c r="OA45" s="75"/>
      <c r="OB45" s="75"/>
      <c r="OC45" s="75"/>
      <c r="OD45" s="75"/>
      <c r="OE45" s="75"/>
      <c r="OF45" s="75"/>
      <c r="OG45" s="75"/>
      <c r="OH45" s="75"/>
      <c r="OI45" s="75"/>
      <c r="OJ45" s="75"/>
      <c r="OK45" s="75"/>
      <c r="OL45" s="75"/>
      <c r="OM45" s="75"/>
      <c r="ON45" s="75"/>
      <c r="OO45" s="75"/>
      <c r="OP45" s="75"/>
      <c r="OQ45" s="75"/>
      <c r="OR45" s="75"/>
      <c r="OS45" s="75"/>
      <c r="OT45" s="75"/>
      <c r="OU45" s="75"/>
      <c r="OV45" s="75"/>
      <c r="OW45" s="75"/>
      <c r="OX45" s="75"/>
      <c r="OY45" s="75"/>
      <c r="OZ45" s="75"/>
      <c r="PA45" s="75"/>
      <c r="PB45" s="75"/>
      <c r="PC45" s="75"/>
      <c r="PD45" s="75"/>
      <c r="PE45" s="75"/>
      <c r="PF45" s="75"/>
      <c r="PG45" s="75"/>
      <c r="PH45" s="75"/>
      <c r="PI45" s="75"/>
      <c r="PJ45" s="75"/>
      <c r="PK45" s="75"/>
      <c r="PL45" s="75"/>
      <c r="PM45" s="75"/>
      <c r="PN45" s="75"/>
      <c r="PO45" s="75"/>
      <c r="PP45" s="75"/>
      <c r="PQ45" s="75"/>
      <c r="PR45" s="75"/>
      <c r="PS45" s="75"/>
      <c r="PT45" s="75"/>
      <c r="PU45" s="75"/>
      <c r="PV45" s="75"/>
      <c r="PW45" s="75"/>
      <c r="PX45" s="75"/>
      <c r="PY45" s="75"/>
      <c r="PZ45" s="75"/>
      <c r="QA45" s="75"/>
      <c r="QB45" s="75"/>
      <c r="QC45" s="75"/>
      <c r="QD45" s="75"/>
      <c r="QE45" s="75"/>
      <c r="QF45" s="75"/>
      <c r="QG45" s="75"/>
      <c r="QH45" s="75"/>
      <c r="QI45" s="75"/>
      <c r="QJ45" s="75"/>
      <c r="QK45" s="75"/>
      <c r="QL45" s="75"/>
      <c r="QM45" s="75"/>
      <c r="QN45" s="75"/>
      <c r="QO45" s="75"/>
      <c r="QP45" s="75"/>
      <c r="QQ45" s="75"/>
      <c r="QR45" s="75"/>
      <c r="QS45" s="75"/>
      <c r="QT45" s="75"/>
      <c r="QU45" s="75"/>
      <c r="QV45" s="75"/>
      <c r="QW45" s="75"/>
      <c r="QX45" s="75"/>
      <c r="QY45" s="75"/>
      <c r="QZ45" s="75"/>
      <c r="RA45" s="75"/>
      <c r="RB45" s="75"/>
      <c r="RC45" s="75"/>
      <c r="RD45" s="75"/>
      <c r="RE45" s="75"/>
      <c r="RF45" s="75"/>
      <c r="RG45" s="75"/>
      <c r="RH45" s="75"/>
      <c r="RI45" s="75"/>
      <c r="RJ45" s="75"/>
      <c r="RK45" s="75"/>
      <c r="RL45" s="75"/>
      <c r="RM45" s="75"/>
      <c r="RN45" s="75"/>
      <c r="RO45" s="75"/>
      <c r="RP45" s="75"/>
      <c r="RQ45" s="75"/>
      <c r="RR45" s="75"/>
      <c r="RS45" s="75"/>
      <c r="RT45" s="75"/>
      <c r="RU45" s="75"/>
      <c r="RV45" s="75"/>
      <c r="RW45" s="75"/>
      <c r="RX45" s="75"/>
      <c r="RY45" s="75"/>
      <c r="RZ45" s="75"/>
      <c r="SA45" s="75"/>
      <c r="SB45" s="75"/>
      <c r="SC45" s="75"/>
      <c r="SD45" s="75"/>
      <c r="SE45" s="75"/>
      <c r="SF45" s="75"/>
      <c r="SG45" s="75"/>
      <c r="SH45" s="75"/>
      <c r="SI45" s="75"/>
      <c r="SJ45" s="75"/>
      <c r="SK45" s="75"/>
      <c r="SL45" s="75"/>
      <c r="SM45" s="75"/>
      <c r="SN45" s="75"/>
      <c r="SO45" s="75"/>
      <c r="SP45" s="75"/>
      <c r="SQ45" s="75"/>
      <c r="SR45" s="75"/>
      <c r="SS45" s="75"/>
      <c r="ST45" s="75"/>
      <c r="SU45" s="75"/>
      <c r="SV45" s="75"/>
      <c r="SW45" s="75"/>
      <c r="SX45" s="75"/>
      <c r="SY45" s="75"/>
      <c r="SZ45" s="75"/>
      <c r="TA45" s="75"/>
      <c r="TB45" s="75"/>
      <c r="TC45" s="75"/>
      <c r="TD45" s="75"/>
      <c r="TE45" s="75"/>
      <c r="TF45" s="75"/>
      <c r="TG45" s="75"/>
      <c r="TH45" s="75"/>
      <c r="TI45" s="75"/>
      <c r="TJ45" s="75"/>
      <c r="TK45" s="75"/>
      <c r="TL45" s="75"/>
      <c r="TM45" s="75"/>
      <c r="TN45" s="75"/>
      <c r="TO45" s="75"/>
      <c r="TP45" s="75"/>
      <c r="TQ45" s="75"/>
      <c r="TR45" s="75"/>
      <c r="TS45" s="75"/>
      <c r="TT45" s="75"/>
      <c r="TU45" s="75"/>
      <c r="TV45" s="75"/>
      <c r="TW45" s="75"/>
      <c r="TX45" s="75"/>
      <c r="TY45" s="75"/>
      <c r="TZ45" s="75"/>
      <c r="UA45" s="75"/>
      <c r="UB45" s="75"/>
      <c r="UC45" s="75"/>
      <c r="UD45" s="75"/>
      <c r="UE45" s="75"/>
      <c r="UF45" s="75"/>
      <c r="UG45" s="75"/>
      <c r="UH45" s="75"/>
      <c r="UI45" s="75"/>
      <c r="UJ45" s="75"/>
      <c r="UK45" s="75"/>
      <c r="UL45" s="75"/>
      <c r="UM45" s="75"/>
      <c r="UN45" s="75"/>
      <c r="UO45" s="75"/>
      <c r="UP45" s="75"/>
      <c r="UQ45" s="75"/>
      <c r="UR45" s="75"/>
      <c r="US45" s="75"/>
      <c r="UT45" s="75"/>
      <c r="UU45" s="75"/>
      <c r="UV45" s="75"/>
      <c r="UW45" s="75"/>
      <c r="UX45" s="75"/>
      <c r="UY45" s="75"/>
      <c r="UZ45" s="75"/>
      <c r="VA45" s="75"/>
      <c r="VB45" s="75"/>
      <c r="VC45" s="75"/>
      <c r="VD45" s="75"/>
      <c r="VE45" s="75"/>
      <c r="VF45" s="75"/>
      <c r="VG45" s="75"/>
      <c r="VH45" s="75"/>
      <c r="VI45" s="75"/>
      <c r="VJ45" s="75"/>
      <c r="VK45" s="75"/>
      <c r="VL45" s="75"/>
      <c r="VM45" s="75"/>
      <c r="VN45" s="75"/>
      <c r="VO45" s="75"/>
      <c r="VP45" s="75"/>
      <c r="VQ45" s="75"/>
      <c r="VR45" s="75"/>
      <c r="VS45" s="75"/>
      <c r="VT45" s="75"/>
      <c r="VU45" s="75"/>
      <c r="VV45" s="75"/>
      <c r="VW45" s="75"/>
      <c r="VX45" s="75"/>
      <c r="VY45" s="75"/>
      <c r="VZ45" s="75"/>
      <c r="WA45" s="75"/>
      <c r="WB45" s="75"/>
      <c r="WC45" s="75"/>
      <c r="WD45" s="75"/>
      <c r="WE45" s="75"/>
      <c r="WF45" s="75"/>
      <c r="WG45" s="75"/>
      <c r="WH45" s="75"/>
      <c r="WI45" s="75"/>
      <c r="WJ45" s="75"/>
      <c r="WK45" s="75"/>
      <c r="WL45" s="75"/>
      <c r="WM45" s="75"/>
      <c r="WN45" s="75"/>
      <c r="WO45" s="75"/>
      <c r="WP45" s="75"/>
      <c r="WQ45" s="75"/>
      <c r="WR45" s="75"/>
      <c r="WS45" s="75"/>
      <c r="WT45" s="75"/>
      <c r="WU45" s="75"/>
      <c r="WV45" s="75"/>
      <c r="WW45" s="75"/>
      <c r="WX45" s="75"/>
      <c r="WY45" s="75"/>
      <c r="WZ45" s="75"/>
      <c r="XA45" s="75"/>
      <c r="XB45" s="75"/>
      <c r="XC45" s="75"/>
      <c r="XD45" s="75"/>
      <c r="XE45" s="75"/>
      <c r="XF45" s="75"/>
      <c r="XG45" s="75"/>
      <c r="XH45" s="75"/>
      <c r="XI45" s="75"/>
      <c r="XJ45" s="75"/>
      <c r="XK45" s="75"/>
      <c r="XL45" s="75"/>
      <c r="XM45" s="75"/>
      <c r="XN45" s="75"/>
      <c r="XO45" s="75"/>
      <c r="XP45" s="75"/>
      <c r="XQ45" s="75"/>
      <c r="XR45" s="75"/>
      <c r="XS45" s="75"/>
      <c r="XT45" s="75"/>
      <c r="XU45" s="75"/>
      <c r="XV45" s="75"/>
      <c r="XW45" s="75"/>
      <c r="XX45" s="75"/>
      <c r="XY45" s="75"/>
      <c r="XZ45" s="75"/>
      <c r="YA45" s="75"/>
      <c r="YB45" s="75"/>
      <c r="YC45" s="75"/>
      <c r="YD45" s="75"/>
      <c r="YE45" s="75"/>
      <c r="YF45" s="75"/>
      <c r="YG45" s="75"/>
      <c r="YH45" s="75"/>
      <c r="YI45" s="75"/>
      <c r="YJ45" s="75"/>
      <c r="YK45" s="75"/>
      <c r="YL45" s="75"/>
      <c r="YM45" s="75"/>
      <c r="YN45" s="75"/>
      <c r="YO45" s="75"/>
      <c r="YP45" s="75"/>
      <c r="YQ45" s="75"/>
      <c r="YR45" s="75"/>
      <c r="YS45" s="75"/>
      <c r="YT45" s="75"/>
      <c r="YU45" s="75"/>
      <c r="YV45" s="75"/>
      <c r="YW45" s="75"/>
      <c r="YX45" s="75"/>
      <c r="YY45" s="75"/>
      <c r="YZ45" s="75"/>
      <c r="ZA45" s="75"/>
      <c r="ZB45" s="75"/>
      <c r="ZC45" s="75"/>
      <c r="ZD45" s="75"/>
      <c r="ZE45" s="75"/>
      <c r="ZF45" s="75"/>
      <c r="ZG45" s="75"/>
      <c r="ZH45" s="75"/>
      <c r="ZI45" s="75"/>
      <c r="ZJ45" s="75"/>
      <c r="ZK45" s="75"/>
      <c r="ZL45" s="75"/>
      <c r="ZM45" s="75"/>
      <c r="ZN45" s="75"/>
      <c r="ZO45" s="75"/>
      <c r="ZP45" s="75"/>
      <c r="ZQ45" s="75"/>
      <c r="ZR45" s="75"/>
      <c r="ZS45" s="75"/>
      <c r="ZT45" s="75"/>
      <c r="ZU45" s="75"/>
      <c r="ZV45" s="75"/>
      <c r="ZW45" s="75"/>
      <c r="ZX45" s="75"/>
      <c r="ZY45" s="75"/>
      <c r="ZZ45" s="75"/>
      <c r="AAA45" s="75"/>
      <c r="AAB45" s="75"/>
      <c r="AAC45" s="75"/>
      <c r="AAD45" s="75"/>
      <c r="AAE45" s="75"/>
      <c r="AAF45" s="75"/>
      <c r="AAG45" s="75"/>
      <c r="AAH45" s="75"/>
      <c r="AAI45" s="75"/>
      <c r="AAJ45" s="75"/>
      <c r="AAK45" s="75"/>
      <c r="AAL45" s="75"/>
      <c r="AAM45" s="75"/>
      <c r="AAN45" s="75"/>
      <c r="AAO45" s="75"/>
      <c r="AAP45" s="75"/>
      <c r="AAQ45" s="75"/>
      <c r="AAR45" s="75"/>
      <c r="AAS45" s="75"/>
      <c r="AAT45" s="75"/>
      <c r="AAU45" s="75"/>
      <c r="AAV45" s="75"/>
      <c r="AAW45" s="75"/>
      <c r="AAX45" s="75"/>
      <c r="AAY45" s="75"/>
      <c r="AAZ45" s="75"/>
      <c r="ABA45" s="75"/>
      <c r="ABB45" s="75"/>
      <c r="ABC45" s="75"/>
      <c r="ABD45" s="75"/>
      <c r="ABE45" s="75"/>
      <c r="ABF45" s="75"/>
      <c r="ABG45" s="75"/>
      <c r="ABH45" s="75"/>
      <c r="ABI45" s="75"/>
      <c r="ABJ45" s="75"/>
      <c r="ABK45" s="75"/>
      <c r="ABL45" s="75"/>
      <c r="ABM45" s="75"/>
      <c r="ABN45" s="75"/>
      <c r="ABO45" s="75"/>
      <c r="ABP45" s="75"/>
      <c r="ABQ45" s="75"/>
      <c r="ABR45" s="75"/>
      <c r="ABS45" s="75"/>
      <c r="ABT45" s="75"/>
      <c r="ABU45" s="75"/>
      <c r="ABV45" s="75"/>
      <c r="ABW45" s="75"/>
      <c r="ABX45" s="75"/>
      <c r="ABY45" s="75"/>
      <c r="ABZ45" s="75"/>
      <c r="ACA45" s="75"/>
      <c r="ACB45" s="75"/>
      <c r="ACC45" s="75"/>
      <c r="ACD45" s="75"/>
      <c r="ACE45" s="75"/>
      <c r="ACF45" s="75"/>
      <c r="ACG45" s="75"/>
      <c r="ACH45" s="75"/>
      <c r="ACI45" s="75"/>
      <c r="ACJ45" s="75"/>
      <c r="ACK45" s="75"/>
      <c r="ACL45" s="75"/>
      <c r="ACM45" s="75"/>
      <c r="ACN45" s="75"/>
      <c r="ACO45" s="75"/>
      <c r="ACP45" s="75"/>
      <c r="ACQ45" s="75"/>
      <c r="ACR45" s="75"/>
      <c r="ACS45" s="75"/>
      <c r="ACT45" s="75"/>
      <c r="ACU45" s="75"/>
      <c r="ACV45" s="75"/>
      <c r="ACW45" s="75"/>
      <c r="ACX45" s="75"/>
      <c r="ACY45" s="75"/>
      <c r="ACZ45" s="75"/>
      <c r="ADA45" s="75"/>
      <c r="ADB45" s="75"/>
      <c r="ADC45" s="75"/>
      <c r="ADD45" s="75"/>
      <c r="ADE45" s="75"/>
      <c r="ADF45" s="75"/>
      <c r="ADG45" s="75"/>
      <c r="ADH45" s="75"/>
      <c r="ADI45" s="75"/>
      <c r="ADJ45" s="75"/>
      <c r="ADK45" s="75"/>
      <c r="ADL45" s="75"/>
      <c r="ADM45" s="75"/>
      <c r="ADN45" s="75"/>
      <c r="ADO45" s="75"/>
      <c r="ADP45" s="75"/>
      <c r="ADQ45" s="75"/>
      <c r="ADR45" s="75"/>
      <c r="ADS45" s="75"/>
      <c r="ADT45" s="75"/>
      <c r="ADU45" s="75"/>
      <c r="ADV45" s="75"/>
      <c r="ADW45" s="75"/>
      <c r="ADX45" s="75"/>
      <c r="ADY45" s="75"/>
      <c r="ADZ45" s="75"/>
      <c r="AEA45" s="75"/>
      <c r="AEB45" s="75"/>
      <c r="AEC45" s="75"/>
      <c r="AED45" s="75"/>
      <c r="AEE45" s="75"/>
      <c r="AEF45" s="75"/>
      <c r="AEG45" s="75"/>
      <c r="AEH45" s="75"/>
      <c r="AEI45" s="75"/>
      <c r="AEJ45" s="75"/>
      <c r="AEK45" s="75"/>
      <c r="AEL45" s="75"/>
      <c r="AEM45" s="75"/>
      <c r="AEN45" s="75"/>
      <c r="AEO45" s="75"/>
      <c r="AEP45" s="75"/>
      <c r="AEQ45" s="75"/>
      <c r="AER45" s="75"/>
      <c r="AES45" s="75"/>
      <c r="AET45" s="75"/>
      <c r="AEU45" s="75"/>
      <c r="AEV45" s="75"/>
      <c r="AEW45" s="75"/>
      <c r="AEX45" s="75"/>
      <c r="AEY45" s="75"/>
      <c r="AEZ45" s="75"/>
      <c r="AFA45" s="75"/>
      <c r="AFB45" s="75"/>
      <c r="AFC45" s="75"/>
      <c r="AFD45" s="75"/>
      <c r="AFE45" s="75"/>
      <c r="AFF45" s="75"/>
      <c r="AFG45" s="75"/>
      <c r="AFH45" s="75"/>
      <c r="AFI45" s="75"/>
      <c r="AFJ45" s="75"/>
      <c r="AFK45" s="75"/>
      <c r="AFL45" s="75"/>
      <c r="AFM45" s="75"/>
      <c r="AFN45" s="75"/>
      <c r="AFO45" s="75"/>
      <c r="AFP45" s="75"/>
      <c r="AFQ45" s="75"/>
      <c r="AFR45" s="75"/>
      <c r="AFS45" s="75"/>
      <c r="AFT45" s="75"/>
      <c r="AFU45" s="75"/>
      <c r="AFV45" s="75"/>
      <c r="AFW45" s="75"/>
      <c r="AFX45" s="75"/>
      <c r="AFY45" s="75"/>
      <c r="AFZ45" s="75"/>
      <c r="AGA45" s="75"/>
      <c r="AGB45" s="75"/>
      <c r="AGC45" s="75"/>
      <c r="AGD45" s="75"/>
      <c r="AGE45" s="75"/>
      <c r="AGF45" s="75"/>
      <c r="AGG45" s="75"/>
      <c r="AGH45" s="75"/>
      <c r="AGI45" s="75"/>
      <c r="AGJ45" s="75"/>
      <c r="AGK45" s="75"/>
      <c r="AGL45" s="75"/>
      <c r="AGM45" s="75"/>
      <c r="AGN45" s="75"/>
      <c r="AGO45" s="75"/>
      <c r="AGP45" s="75"/>
      <c r="AGQ45" s="75"/>
      <c r="AGR45" s="75"/>
      <c r="AGS45" s="75"/>
      <c r="AGT45" s="75"/>
      <c r="AGU45" s="75"/>
      <c r="AGV45" s="75"/>
      <c r="AGW45" s="75"/>
      <c r="AGX45" s="75"/>
      <c r="AGY45" s="75"/>
      <c r="AGZ45" s="75"/>
      <c r="AHA45" s="75"/>
      <c r="AHB45" s="75"/>
      <c r="AHC45" s="75"/>
      <c r="AHD45" s="75"/>
      <c r="AHE45" s="75"/>
      <c r="AHF45" s="75"/>
      <c r="AHG45" s="75"/>
      <c r="AHH45" s="75"/>
      <c r="AHI45" s="75"/>
      <c r="AHJ45" s="75"/>
      <c r="AHK45" s="75"/>
      <c r="AHL45" s="75"/>
      <c r="AHM45" s="75"/>
      <c r="AHN45" s="75"/>
      <c r="AHO45" s="75"/>
      <c r="AHP45" s="75"/>
      <c r="AHQ45" s="75"/>
      <c r="AHR45" s="75"/>
      <c r="AHS45" s="75"/>
      <c r="AHT45" s="75"/>
      <c r="AHU45" s="75"/>
      <c r="AHV45" s="75"/>
      <c r="AHW45" s="75"/>
      <c r="AHX45" s="75"/>
      <c r="AHY45" s="75"/>
      <c r="AHZ45" s="75"/>
      <c r="AIA45" s="75"/>
      <c r="AIB45" s="75"/>
      <c r="AIC45" s="75"/>
      <c r="AID45" s="75"/>
      <c r="AIE45" s="75"/>
      <c r="AIF45" s="75"/>
      <c r="AIG45" s="75"/>
      <c r="AIH45" s="75"/>
      <c r="AII45" s="75"/>
      <c r="AIJ45" s="75"/>
      <c r="AIK45" s="75"/>
      <c r="AIL45" s="75"/>
      <c r="AIM45" s="75"/>
      <c r="AIN45" s="75"/>
      <c r="AIO45" s="75"/>
      <c r="AIP45" s="75"/>
      <c r="AIQ45" s="75"/>
      <c r="AIR45" s="75"/>
      <c r="AIS45" s="75"/>
      <c r="AIT45" s="75"/>
      <c r="AIU45" s="75"/>
      <c r="AIV45" s="75"/>
      <c r="AIW45" s="75"/>
      <c r="AIX45" s="75"/>
      <c r="AIY45" s="75"/>
      <c r="AIZ45" s="75"/>
      <c r="AJA45" s="75"/>
      <c r="AJB45" s="75"/>
      <c r="AJC45" s="75"/>
      <c r="AJD45" s="75"/>
      <c r="AJE45" s="75"/>
      <c r="AJF45" s="75"/>
      <c r="AJG45" s="75"/>
      <c r="AJH45" s="75"/>
      <c r="AJI45" s="75"/>
      <c r="AJJ45" s="75"/>
      <c r="AJK45" s="75"/>
      <c r="AJL45" s="75"/>
      <c r="AJM45" s="75"/>
      <c r="AJN45" s="75"/>
      <c r="AJO45" s="75"/>
      <c r="AJP45" s="75"/>
      <c r="AJQ45" s="75"/>
      <c r="AJR45" s="75"/>
      <c r="AJS45" s="75"/>
      <c r="AJT45" s="75"/>
      <c r="AJU45" s="75"/>
      <c r="AJV45" s="75"/>
      <c r="AJW45" s="75"/>
      <c r="AJX45" s="75"/>
      <c r="AJY45" s="75"/>
      <c r="AJZ45" s="75"/>
      <c r="AKA45" s="75"/>
      <c r="AKB45" s="75"/>
      <c r="AKC45" s="75"/>
      <c r="AKD45" s="75"/>
      <c r="AKE45" s="75"/>
      <c r="AKF45" s="75"/>
      <c r="AKG45" s="75"/>
      <c r="AKH45" s="75"/>
      <c r="AKI45" s="75"/>
      <c r="AKJ45" s="75"/>
      <c r="AKK45" s="75"/>
      <c r="AKL45" s="75"/>
      <c r="AKM45" s="75"/>
      <c r="AKN45" s="75"/>
      <c r="AKO45" s="75"/>
      <c r="AKP45" s="75"/>
      <c r="AKQ45" s="75"/>
      <c r="AKR45" s="75"/>
      <c r="AKS45" s="75"/>
      <c r="AKT45" s="75"/>
      <c r="AKU45" s="75"/>
      <c r="AKV45" s="75"/>
      <c r="AKW45" s="75"/>
      <c r="AKX45" s="75"/>
      <c r="AKY45" s="75"/>
      <c r="AKZ45" s="75"/>
      <c r="ALA45" s="75"/>
      <c r="ALB45" s="75"/>
      <c r="ALC45" s="75"/>
      <c r="ALD45" s="75"/>
      <c r="ALE45" s="75"/>
      <c r="ALF45" s="75"/>
      <c r="ALG45" s="75"/>
      <c r="ALH45" s="75"/>
      <c r="ALI45" s="75"/>
      <c r="ALJ45" s="75"/>
      <c r="ALK45" s="75"/>
      <c r="ALL45" s="75"/>
      <c r="ALM45" s="75"/>
      <c r="ALN45" s="75"/>
      <c r="ALO45" s="75"/>
      <c r="ALP45" s="75"/>
      <c r="ALQ45" s="75"/>
      <c r="ALR45" s="75"/>
      <c r="ALS45" s="75"/>
      <c r="ALT45" s="75"/>
      <c r="ALU45" s="75"/>
      <c r="ALV45" s="75"/>
      <c r="ALW45" s="75"/>
      <c r="ALX45" s="75"/>
      <c r="ALY45" s="75"/>
      <c r="ALZ45" s="75"/>
      <c r="AMA45" s="75"/>
      <c r="AMB45" s="75"/>
      <c r="AMC45" s="75"/>
      <c r="AMD45" s="75"/>
      <c r="AME45" s="75"/>
      <c r="AMF45" s="75"/>
      <c r="AMG45" s="75"/>
      <c r="AMH45" s="75"/>
      <c r="AMI45" s="75"/>
      <c r="AMJ45" s="75"/>
    </row>
    <row r="46" spans="1:1024" s="75" customFormat="1" ht="17.25" customHeight="1">
      <c r="A46" s="110" t="s">
        <v>863</v>
      </c>
      <c r="B46" s="91" t="s">
        <v>116</v>
      </c>
      <c r="C46" s="140"/>
      <c r="D46" s="140"/>
      <c r="E46" s="140"/>
      <c r="F46" s="140"/>
      <c r="I46" s="88">
        <f t="shared" si="6"/>
        <v>0</v>
      </c>
      <c r="J46" s="88">
        <f t="shared" si="7"/>
        <v>0</v>
      </c>
      <c r="K46" s="79"/>
      <c r="L46" s="89" t="e">
        <f t="shared" si="8"/>
        <v>#DIV/0!</v>
      </c>
      <c r="M46" s="89" t="e">
        <f t="shared" si="5"/>
        <v>#DIV/0!</v>
      </c>
    </row>
    <row r="47" spans="1:1024" s="75" customFormat="1" ht="17.25" customHeight="1">
      <c r="A47" s="110" t="s">
        <v>865</v>
      </c>
      <c r="B47" s="113" t="s">
        <v>118</v>
      </c>
      <c r="C47" s="140"/>
      <c r="D47" s="140"/>
      <c r="E47" s="140"/>
      <c r="F47" s="140"/>
      <c r="I47" s="88">
        <f t="shared" si="6"/>
        <v>0</v>
      </c>
      <c r="J47" s="88">
        <f t="shared" si="7"/>
        <v>0</v>
      </c>
      <c r="K47" s="79"/>
      <c r="L47" s="89" t="e">
        <f t="shared" si="8"/>
        <v>#DIV/0!</v>
      </c>
      <c r="M47" s="89" t="e">
        <f t="shared" si="5"/>
        <v>#DIV/0!</v>
      </c>
    </row>
    <row r="48" spans="1:1024" s="75" customFormat="1" ht="7.5" customHeight="1">
      <c r="A48" s="92"/>
      <c r="B48" s="79"/>
      <c r="C48" s="114"/>
      <c r="D48" s="114"/>
      <c r="E48" s="114"/>
      <c r="F48" s="115"/>
      <c r="I48" s="104"/>
      <c r="J48" s="104"/>
      <c r="K48" s="79"/>
      <c r="L48" s="105"/>
      <c r="M48" s="105"/>
    </row>
    <row r="49" spans="1:13" s="75" customFormat="1" ht="27" customHeight="1">
      <c r="A49" s="86" t="s">
        <v>44</v>
      </c>
      <c r="B49" s="87" t="s">
        <v>119</v>
      </c>
      <c r="C49" s="112" t="s">
        <v>87</v>
      </c>
      <c r="D49" s="88" t="e">
        <f>ROUND((C63-D64)*(C57/C63),0)</f>
        <v>#DIV/0!</v>
      </c>
      <c r="E49" s="112" t="s">
        <v>87</v>
      </c>
      <c r="F49" s="112" t="s">
        <v>87</v>
      </c>
      <c r="I49" s="88" t="e">
        <f>D49</f>
        <v>#DIV/0!</v>
      </c>
      <c r="J49" s="88" t="s">
        <v>87</v>
      </c>
      <c r="K49" s="79"/>
      <c r="L49" s="89" t="e">
        <f>I49/$I$64</f>
        <v>#DIV/0!</v>
      </c>
      <c r="M49" s="89" t="s">
        <v>87</v>
      </c>
    </row>
    <row r="50" spans="1:13" s="75" customFormat="1" ht="6" customHeight="1">
      <c r="A50" s="92"/>
      <c r="B50" s="79"/>
      <c r="C50" s="147"/>
      <c r="D50" s="147"/>
      <c r="E50" s="147"/>
      <c r="F50" s="148"/>
      <c r="I50" s="104"/>
      <c r="J50" s="104"/>
      <c r="K50" s="79"/>
      <c r="L50" s="105"/>
      <c r="M50" s="105"/>
    </row>
    <row r="51" spans="1:13" s="75" customFormat="1" ht="24" customHeight="1">
      <c r="A51" s="86" t="s">
        <v>46</v>
      </c>
      <c r="B51" s="87" t="s">
        <v>120</v>
      </c>
      <c r="C51" s="141"/>
      <c r="D51" s="141"/>
      <c r="E51" s="141"/>
      <c r="F51" s="141"/>
      <c r="H51" s="147"/>
      <c r="I51" s="88">
        <f>C51+D51</f>
        <v>0</v>
      </c>
      <c r="J51" s="88">
        <f>E51+F51</f>
        <v>0</v>
      </c>
      <c r="K51" s="79"/>
      <c r="L51" s="89" t="e">
        <f>I51/$I$64</f>
        <v>#DIV/0!</v>
      </c>
      <c r="M51" s="89" t="e">
        <f>J51/$J$65</f>
        <v>#DIV/0!</v>
      </c>
    </row>
    <row r="52" spans="1:13" s="75" customFormat="1" ht="6" customHeight="1">
      <c r="A52" s="92"/>
      <c r="B52" s="46"/>
      <c r="C52" s="118"/>
      <c r="D52" s="118"/>
      <c r="E52" s="118"/>
      <c r="F52" s="119"/>
      <c r="I52" s="108"/>
      <c r="J52" s="108"/>
      <c r="K52" s="79"/>
      <c r="L52" s="109"/>
      <c r="M52" s="109"/>
    </row>
    <row r="53" spans="1:13" s="75" customFormat="1" ht="33.75" customHeight="1">
      <c r="A53" s="86" t="s">
        <v>885</v>
      </c>
      <c r="B53" s="869" t="s">
        <v>882</v>
      </c>
      <c r="C53" s="141"/>
      <c r="D53" s="141"/>
      <c r="E53" s="141"/>
      <c r="F53" s="141"/>
      <c r="I53" s="88">
        <f>C53+D53</f>
        <v>0</v>
      </c>
      <c r="J53" s="88">
        <f>E53+F53</f>
        <v>0</v>
      </c>
      <c r="K53" s="79"/>
      <c r="L53" s="89" t="e">
        <f>I53/$I$64</f>
        <v>#DIV/0!</v>
      </c>
      <c r="M53" s="89" t="e">
        <f>J53/$J$65</f>
        <v>#DIV/0!</v>
      </c>
    </row>
    <row r="54" spans="1:13" s="75" customFormat="1" ht="7.5" customHeight="1">
      <c r="A54" s="92"/>
      <c r="B54" s="46"/>
      <c r="C54" s="118"/>
      <c r="D54" s="118"/>
      <c r="E54" s="118"/>
      <c r="F54" s="119"/>
      <c r="I54" s="108"/>
      <c r="J54" s="108"/>
      <c r="K54" s="79"/>
      <c r="L54" s="108"/>
      <c r="M54" s="108"/>
    </row>
    <row r="55" spans="1:13" s="75" customFormat="1" ht="24" customHeight="1">
      <c r="A55" s="86" t="s">
        <v>122</v>
      </c>
      <c r="B55" s="87" t="s">
        <v>123</v>
      </c>
      <c r="C55" s="141"/>
      <c r="D55" s="141"/>
      <c r="E55" s="141"/>
      <c r="F55" s="141"/>
      <c r="I55" s="88">
        <f>C55+D55</f>
        <v>0</v>
      </c>
      <c r="J55" s="88">
        <f>E55+F55</f>
        <v>0</v>
      </c>
      <c r="K55" s="79"/>
      <c r="L55" s="89" t="e">
        <f>I55/$I$64</f>
        <v>#DIV/0!</v>
      </c>
      <c r="M55" s="89" t="e">
        <f>J55/$J$65</f>
        <v>#DIV/0!</v>
      </c>
    </row>
    <row r="56" spans="1:13" s="75" customFormat="1" ht="7.5" customHeight="1">
      <c r="A56" s="92"/>
      <c r="B56" s="46"/>
      <c r="C56" s="118"/>
      <c r="D56" s="118"/>
      <c r="E56" s="118"/>
      <c r="F56" s="119"/>
      <c r="I56" s="108"/>
      <c r="J56" s="108"/>
      <c r="K56" s="79"/>
      <c r="L56" s="108"/>
      <c r="M56" s="108"/>
    </row>
    <row r="57" spans="1:13" s="75" customFormat="1" ht="30.75" customHeight="1">
      <c r="A57" s="86" t="s">
        <v>125</v>
      </c>
      <c r="B57" s="98" t="s">
        <v>886</v>
      </c>
      <c r="C57" s="99">
        <f>ROUND(C11+C18+C20+C51+C53-C55,0)</f>
        <v>0</v>
      </c>
      <c r="D57" s="99" t="e">
        <f>ROUND(D11+D18+D20+D49+D51+D53-D55,0)</f>
        <v>#DIV/0!</v>
      </c>
      <c r="E57" s="99">
        <f>ROUND(E11+E18+E20+E51+E53-E55,0)</f>
        <v>0</v>
      </c>
      <c r="F57" s="99">
        <f>ROUND(F11+F18+F20+F51+F53-F55,0)</f>
        <v>0</v>
      </c>
      <c r="I57" s="88" t="e">
        <f>ROUND(C57+D57-D49,0)</f>
        <v>#DIV/0!</v>
      </c>
      <c r="J57" s="88">
        <f>ROUND(E57+F57,0)</f>
        <v>0</v>
      </c>
      <c r="K57" s="79"/>
      <c r="L57" s="89" t="e">
        <f>I57/$I$64</f>
        <v>#DIV/0!</v>
      </c>
      <c r="M57" s="89" t="e">
        <f>J57/$J$65</f>
        <v>#DIV/0!</v>
      </c>
    </row>
    <row r="58" spans="1:13" s="75" customFormat="1" ht="5.25" customHeight="1">
      <c r="A58" s="92"/>
      <c r="B58" s="46"/>
      <c r="C58" s="118"/>
      <c r="D58" s="118"/>
      <c r="E58" s="118"/>
      <c r="F58" s="119"/>
      <c r="I58" s="108"/>
      <c r="J58" s="108"/>
      <c r="K58" s="79"/>
      <c r="L58" s="108"/>
      <c r="M58" s="108"/>
    </row>
    <row r="59" spans="1:13" s="75" customFormat="1" ht="26.25" customHeight="1">
      <c r="A59" s="86" t="s">
        <v>128</v>
      </c>
      <c r="B59" s="870" t="s">
        <v>883</v>
      </c>
      <c r="C59" s="946"/>
      <c r="D59" s="946"/>
      <c r="E59" s="946"/>
      <c r="F59" s="946"/>
      <c r="I59" s="122" t="e">
        <f>ROUND(I57*C59,0)</f>
        <v>#DIV/0!</v>
      </c>
      <c r="J59" s="123">
        <f>ROUND(J57*E59,0)</f>
        <v>0</v>
      </c>
      <c r="K59" s="79"/>
      <c r="L59" s="124" t="e">
        <f>L57*C59</f>
        <v>#DIV/0!</v>
      </c>
      <c r="M59" s="124" t="e">
        <f>M57*E59</f>
        <v>#DIV/0!</v>
      </c>
    </row>
    <row r="60" spans="1:13" s="75" customFormat="1" ht="6" customHeight="1">
      <c r="A60" s="92"/>
      <c r="B60" s="46"/>
      <c r="C60" s="118"/>
      <c r="D60" s="118"/>
      <c r="E60" s="118"/>
      <c r="F60" s="119"/>
      <c r="I60" s="108"/>
      <c r="J60" s="108"/>
      <c r="K60" s="79"/>
      <c r="L60" s="108"/>
      <c r="M60" s="108"/>
    </row>
    <row r="61" spans="1:13" s="75" customFormat="1" ht="27.75" customHeight="1">
      <c r="A61" s="125"/>
      <c r="B61" s="98" t="s">
        <v>887</v>
      </c>
      <c r="C61" s="99">
        <f>ROUND(C57+C57*C59,0)</f>
        <v>0</v>
      </c>
      <c r="D61" s="99" t="e">
        <f>ROUND(D57+D57*C59,0)</f>
        <v>#DIV/0!</v>
      </c>
      <c r="E61" s="99">
        <f>ROUND(E57+E57*E59,0)</f>
        <v>0</v>
      </c>
      <c r="F61" s="99">
        <f>ROUND(F57+F57*E59,0)</f>
        <v>0</v>
      </c>
      <c r="I61" s="99" t="e">
        <f>ROUND(I57+I59,0)</f>
        <v>#DIV/0!</v>
      </c>
      <c r="J61" s="99">
        <f>ROUND(J57+J59,0)</f>
        <v>0</v>
      </c>
      <c r="K61" s="79"/>
      <c r="L61" s="89" t="e">
        <f>C70</f>
        <v>#DIV/0!</v>
      </c>
      <c r="M61" s="89" t="e">
        <f>E70</f>
        <v>#DIV/0!</v>
      </c>
    </row>
    <row r="62" spans="1:13" s="75" customFormat="1" ht="7.5" customHeight="1">
      <c r="A62" s="92"/>
      <c r="B62" s="46"/>
      <c r="C62" s="118"/>
      <c r="D62" s="118"/>
      <c r="E62" s="118"/>
      <c r="F62" s="119"/>
      <c r="I62" s="108"/>
      <c r="J62" s="108"/>
      <c r="K62" s="79"/>
      <c r="L62" s="108"/>
      <c r="M62" s="108"/>
    </row>
    <row r="63" spans="1:13" s="75" customFormat="1" ht="28.5" customHeight="1">
      <c r="A63" s="86" t="s">
        <v>130</v>
      </c>
      <c r="B63" s="126" t="s">
        <v>891</v>
      </c>
      <c r="C63" s="140"/>
      <c r="D63" s="9" t="s">
        <v>87</v>
      </c>
      <c r="E63" s="9" t="s">
        <v>87</v>
      </c>
      <c r="F63" s="9" t="s">
        <v>87</v>
      </c>
      <c r="I63" s="9"/>
      <c r="J63" s="9"/>
      <c r="K63" s="79"/>
      <c r="L63" s="85"/>
      <c r="M63" s="85"/>
    </row>
    <row r="64" spans="1:13" s="75" customFormat="1" ht="28.5" customHeight="1">
      <c r="A64" s="86" t="s">
        <v>132</v>
      </c>
      <c r="B64" s="127" t="s">
        <v>892</v>
      </c>
      <c r="C64" s="9" t="s">
        <v>87</v>
      </c>
      <c r="D64" s="140"/>
      <c r="E64" s="9" t="s">
        <v>87</v>
      </c>
      <c r="F64" s="9" t="s">
        <v>87</v>
      </c>
      <c r="I64" s="88">
        <f>D64</f>
        <v>0</v>
      </c>
      <c r="J64" s="88"/>
      <c r="K64" s="79"/>
      <c r="L64" s="85"/>
      <c r="M64" s="85"/>
    </row>
    <row r="65" spans="1:13" s="75" customFormat="1" ht="28.5" customHeight="1">
      <c r="A65" s="86" t="s">
        <v>379</v>
      </c>
      <c r="B65" s="127" t="s">
        <v>893</v>
      </c>
      <c r="C65" s="9" t="s">
        <v>87</v>
      </c>
      <c r="D65" s="9" t="s">
        <v>87</v>
      </c>
      <c r="E65" s="140"/>
      <c r="F65" s="140"/>
      <c r="I65" s="9"/>
      <c r="J65" s="88">
        <f>F65</f>
        <v>0</v>
      </c>
      <c r="K65" s="79"/>
      <c r="L65" s="85"/>
      <c r="M65" s="85"/>
    </row>
    <row r="66" spans="1:13" s="75" customFormat="1" ht="6.75" customHeight="1">
      <c r="B66" s="31"/>
      <c r="C66" s="149"/>
      <c r="D66" s="149"/>
      <c r="E66" s="149"/>
      <c r="F66" s="149"/>
      <c r="I66" s="129"/>
      <c r="J66" s="129"/>
      <c r="K66" s="79"/>
      <c r="L66" s="85"/>
      <c r="M66" s="85"/>
    </row>
    <row r="67" spans="1:13" s="75" customFormat="1" ht="38.25" customHeight="1">
      <c r="B67" s="51"/>
      <c r="C67" s="131" t="s">
        <v>134</v>
      </c>
      <c r="D67" s="131" t="s">
        <v>135</v>
      </c>
      <c r="E67" s="131" t="s">
        <v>136</v>
      </c>
      <c r="F67" s="131" t="s">
        <v>137</v>
      </c>
      <c r="I67" s="131" t="s">
        <v>138</v>
      </c>
      <c r="J67" s="131" t="s">
        <v>139</v>
      </c>
      <c r="K67" s="79"/>
      <c r="L67" s="85"/>
      <c r="M67" s="132"/>
    </row>
    <row r="68" spans="1:13" s="75" customFormat="1" ht="15.6">
      <c r="B68" s="76" t="s">
        <v>140</v>
      </c>
      <c r="C68" s="134" t="e">
        <f>ROUND(C61/C63,2)</f>
        <v>#DIV/0!</v>
      </c>
      <c r="D68" s="134" t="e">
        <f>ROUND(D61/D64,2)</f>
        <v>#DIV/0!</v>
      </c>
      <c r="E68" s="134" t="e">
        <f>ROUND(E61/E65,2)</f>
        <v>#DIV/0!</v>
      </c>
      <c r="F68" s="134" t="e">
        <f>ROUND(F61/F65,2)</f>
        <v>#DIV/0!</v>
      </c>
      <c r="I68" s="32" t="e">
        <f>C70</f>
        <v>#DIV/0!</v>
      </c>
      <c r="J68" s="32" t="e">
        <f>E70</f>
        <v>#DIV/0!</v>
      </c>
      <c r="K68" s="79"/>
      <c r="L68" s="85"/>
      <c r="M68" s="85"/>
    </row>
    <row r="69" spans="1:13" ht="27.75" customHeight="1">
      <c r="B69" s="51"/>
      <c r="C69" s="939" t="s">
        <v>138</v>
      </c>
      <c r="D69" s="939"/>
      <c r="E69" s="939" t="s">
        <v>139</v>
      </c>
      <c r="F69" s="939"/>
      <c r="G69" s="75"/>
    </row>
    <row r="70" spans="1:13" ht="15.6">
      <c r="B70" s="76" t="s">
        <v>140</v>
      </c>
      <c r="C70" s="944" t="e">
        <f>C68+D68</f>
        <v>#DIV/0!</v>
      </c>
      <c r="D70" s="944"/>
      <c r="E70" s="944" t="e">
        <f>E68+F68</f>
        <v>#DIV/0!</v>
      </c>
      <c r="F70" s="944"/>
      <c r="G70" s="75"/>
    </row>
    <row r="71" spans="1:13" ht="27" customHeight="1">
      <c r="B71" s="51"/>
      <c r="C71" s="939" t="s">
        <v>141</v>
      </c>
      <c r="D71" s="939"/>
      <c r="E71" s="939"/>
      <c r="F71" s="939"/>
      <c r="G71" s="75"/>
    </row>
    <row r="72" spans="1:13" ht="16.2">
      <c r="B72" s="76" t="s">
        <v>140</v>
      </c>
      <c r="C72" s="940" t="e">
        <f>C70+E70</f>
        <v>#DIV/0!</v>
      </c>
      <c r="D72" s="940"/>
      <c r="E72" s="940"/>
      <c r="F72" s="940"/>
      <c r="G72" s="75"/>
      <c r="J72" s="138"/>
      <c r="M72" s="150"/>
    </row>
    <row r="73" spans="1:13" ht="7.5" customHeight="1">
      <c r="G73" s="75"/>
      <c r="M73" s="137"/>
    </row>
    <row r="74" spans="1:13" ht="12.75" customHeight="1">
      <c r="C74" s="138"/>
      <c r="D74" s="138"/>
      <c r="E74" s="138"/>
      <c r="F74" s="138"/>
      <c r="G74" s="139"/>
      <c r="J74" s="138"/>
    </row>
    <row r="75" spans="1:13">
      <c r="B75" s="31"/>
      <c r="C75" s="138"/>
      <c r="D75" s="138"/>
      <c r="E75" s="138"/>
      <c r="F75" s="138"/>
      <c r="G75" s="75"/>
    </row>
    <row r="76" spans="1:13" s="31" customFormat="1">
      <c r="A76" s="31" t="str">
        <f>'ūdens bilance'!B28</f>
        <v>Datums: __.__.202_</v>
      </c>
      <c r="G76" s="24"/>
      <c r="H76" s="58"/>
      <c r="I76" s="58"/>
    </row>
    <row r="77" spans="1:13" s="31" customFormat="1">
      <c r="G77" s="24"/>
      <c r="H77" s="41"/>
      <c r="I77" s="41"/>
    </row>
    <row r="78" spans="1:13" s="31" customFormat="1">
      <c r="G78" s="24"/>
      <c r="H78" s="41"/>
      <c r="I78" s="41"/>
    </row>
    <row r="79" spans="1:13" s="31" customFormat="1">
      <c r="G79" s="24"/>
      <c r="H79" s="41"/>
      <c r="I79" s="41"/>
    </row>
    <row r="80" spans="1:13" s="31" customFormat="1">
      <c r="B80" s="59"/>
      <c r="G80" s="24"/>
      <c r="H80" s="41"/>
      <c r="I80" s="41"/>
    </row>
  </sheetData>
  <sheetProtection algorithmName="SHA-512" hashValue="AQa1oqUa5dFXfjSDsNtvge+KdEnvJBn3mPrEWNUqfEqwrV5+jAVSIzF1AkVyl7bmtgRffQaa2y9fsDydLiszFg==" saltValue="L/OTUw2OhtqHMEEnC6kP2A==" spinCount="100000" sheet="1" formatCells="0" formatColumns="0" formatRows="0" autoFilter="0"/>
  <mergeCells count="11">
    <mergeCell ref="B6:F6"/>
    <mergeCell ref="I6:J6"/>
    <mergeCell ref="L6:M6"/>
    <mergeCell ref="C59:D59"/>
    <mergeCell ref="E59:F59"/>
    <mergeCell ref="C72:F72"/>
    <mergeCell ref="C69:D69"/>
    <mergeCell ref="E69:F69"/>
    <mergeCell ref="C70:D70"/>
    <mergeCell ref="E70:F70"/>
    <mergeCell ref="C71:F71"/>
  </mergeCells>
  <pageMargins left="0.74791666666666701" right="0.196527777777778" top="0.59027777777777801" bottom="0.39374999999999999" header="0.51180555555555496" footer="0.51180555555555496"/>
  <pageSetup paperSize="9" scale="57" firstPageNumber="0" orientation="portrait" horizontalDpi="300" verticalDpi="300" r:id="rId1"/>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apa11"/>
  <dimension ref="A1:AMK76"/>
  <sheetViews>
    <sheetView zoomScale="90" zoomScaleNormal="90" workbookViewId="0">
      <pane ySplit="8" topLeftCell="A9" activePane="bottomLeft" state="frozen"/>
      <selection activeCell="J13" sqref="J13"/>
      <selection pane="bottomLeft" activeCell="B53" sqref="B53"/>
    </sheetView>
  </sheetViews>
  <sheetFormatPr defaultRowHeight="13.2" outlineLevelCol="1"/>
  <cols>
    <col min="1" max="1" width="6.109375" style="75" customWidth="1"/>
    <col min="2" max="2" width="72.6640625" style="75" customWidth="1"/>
    <col min="3" max="6" width="18.33203125" style="75" customWidth="1" outlineLevel="1"/>
    <col min="7" max="7" width="9.109375" style="24" customWidth="1" outlineLevel="1"/>
    <col min="8" max="8" width="2.88671875" style="75" customWidth="1"/>
    <col min="9" max="9" width="17.6640625" style="75" customWidth="1" outlineLevel="1"/>
    <col min="10" max="10" width="18.33203125" style="75" customWidth="1" outlineLevel="1"/>
    <col min="11" max="11" width="9.109375" style="75" customWidth="1" outlineLevel="1"/>
    <col min="12" max="12" width="17.6640625" style="75" customWidth="1" outlineLevel="1"/>
    <col min="13" max="13" width="18.33203125" style="75" customWidth="1" outlineLevel="1"/>
    <col min="14" max="1025" width="9.109375" style="75" customWidth="1"/>
  </cols>
  <sheetData>
    <row r="1" spans="1:13" ht="13.5" customHeight="1">
      <c r="F1" s="76"/>
      <c r="G1" s="75"/>
    </row>
    <row r="2" spans="1:13" ht="19.5" customHeight="1">
      <c r="B2" s="77" t="s">
        <v>22</v>
      </c>
      <c r="C2" s="42" t="str">
        <f>'ūdens bilance'!C2</f>
        <v>SIA "________"</v>
      </c>
      <c r="F2" s="78"/>
      <c r="G2" s="75"/>
    </row>
    <row r="3" spans="1:13" ht="19.5" customHeight="1">
      <c r="B3" s="77" t="s">
        <v>878</v>
      </c>
      <c r="C3" s="42" t="str">
        <f>'ūdens bilance'!C3</f>
        <v>___________</v>
      </c>
      <c r="F3" s="41"/>
      <c r="G3" s="75"/>
    </row>
    <row r="4" spans="1:13" ht="6" customHeight="1">
      <c r="F4" s="78"/>
      <c r="G4" s="75"/>
    </row>
    <row r="5" spans="1:13" ht="6" customHeight="1">
      <c r="F5" s="78"/>
      <c r="G5" s="75"/>
    </row>
    <row r="6" spans="1:13" s="75" customFormat="1" ht="30" customHeight="1">
      <c r="B6" s="947" t="s">
        <v>872</v>
      </c>
      <c r="C6" s="947"/>
      <c r="D6" s="947"/>
      <c r="E6" s="947"/>
      <c r="F6" s="947"/>
      <c r="I6" s="948" t="s">
        <v>55</v>
      </c>
      <c r="J6" s="948"/>
      <c r="K6" s="151"/>
      <c r="L6" s="949" t="s">
        <v>56</v>
      </c>
      <c r="M6" s="949"/>
    </row>
    <row r="7" spans="1:13" ht="8.25" customHeight="1">
      <c r="F7" s="78"/>
      <c r="G7" s="75"/>
    </row>
    <row r="8" spans="1:13" s="79" customFormat="1" ht="26.4">
      <c r="A8" s="82"/>
      <c r="B8" s="83" t="s">
        <v>57</v>
      </c>
      <c r="C8" s="84" t="s">
        <v>58</v>
      </c>
      <c r="D8" s="84" t="s">
        <v>59</v>
      </c>
      <c r="E8" s="84" t="s">
        <v>60</v>
      </c>
      <c r="F8" s="84" t="s">
        <v>61</v>
      </c>
      <c r="I8" s="84" t="s">
        <v>62</v>
      </c>
      <c r="J8" s="84" t="s">
        <v>63</v>
      </c>
      <c r="L8" s="84" t="s">
        <v>62</v>
      </c>
      <c r="M8" s="84" t="s">
        <v>63</v>
      </c>
    </row>
    <row r="9" spans="1:13" s="79" customFormat="1" ht="14.4">
      <c r="A9" s="86" t="s">
        <v>64</v>
      </c>
      <c r="B9" s="87" t="s">
        <v>65</v>
      </c>
      <c r="C9" s="88">
        <f>C10+C14</f>
        <v>0</v>
      </c>
      <c r="D9" s="88">
        <f>D10+D14</f>
        <v>0</v>
      </c>
      <c r="E9" s="88">
        <f>E10+E14</f>
        <v>0</v>
      </c>
      <c r="F9" s="88">
        <f>F10+F14</f>
        <v>0</v>
      </c>
      <c r="I9" s="88">
        <f t="shared" ref="I9:I14" si="0">C9+D9</f>
        <v>0</v>
      </c>
      <c r="J9" s="88">
        <f t="shared" ref="J9:J14" si="1">E9+F9</f>
        <v>0</v>
      </c>
      <c r="L9" s="89" t="e">
        <f t="shared" ref="L9:L14" si="2">I9/$I$60</f>
        <v>#DIV/0!</v>
      </c>
      <c r="M9" s="89" t="e">
        <f t="shared" ref="M9:M14" si="3">J9/$J$61</f>
        <v>#DIV/0!</v>
      </c>
    </row>
    <row r="10" spans="1:13" s="79" customFormat="1" ht="17.25" customHeight="1">
      <c r="A10" s="86" t="s">
        <v>66</v>
      </c>
      <c r="B10" s="90" t="s">
        <v>67</v>
      </c>
      <c r="C10" s="88">
        <f>SUM(C11:C13)</f>
        <v>0</v>
      </c>
      <c r="D10" s="88">
        <f>SUM(D11:D13)</f>
        <v>0</v>
      </c>
      <c r="E10" s="88">
        <f>SUM(E11:E13)</f>
        <v>0</v>
      </c>
      <c r="F10" s="88">
        <f>SUM(F11:F13)</f>
        <v>0</v>
      </c>
      <c r="I10" s="88">
        <f t="shared" si="0"/>
        <v>0</v>
      </c>
      <c r="J10" s="88">
        <f t="shared" si="1"/>
        <v>0</v>
      </c>
      <c r="L10" s="89" t="e">
        <f t="shared" si="2"/>
        <v>#DIV/0!</v>
      </c>
      <c r="M10" s="89" t="e">
        <f t="shared" si="3"/>
        <v>#DIV/0!</v>
      </c>
    </row>
    <row r="11" spans="1:13" s="75" customFormat="1" ht="17.25" customHeight="1">
      <c r="A11" s="86" t="s">
        <v>68</v>
      </c>
      <c r="B11" s="91" t="s">
        <v>69</v>
      </c>
      <c r="C11" s="140"/>
      <c r="D11" s="140"/>
      <c r="E11" s="140"/>
      <c r="F11" s="140"/>
      <c r="I11" s="88">
        <f t="shared" si="0"/>
        <v>0</v>
      </c>
      <c r="J11" s="88">
        <f t="shared" si="1"/>
        <v>0</v>
      </c>
      <c r="K11" s="79"/>
      <c r="L11" s="89" t="e">
        <f t="shared" si="2"/>
        <v>#DIV/0!</v>
      </c>
      <c r="M11" s="89" t="e">
        <f t="shared" si="3"/>
        <v>#DIV/0!</v>
      </c>
    </row>
    <row r="12" spans="1:13" s="75" customFormat="1" ht="17.25" customHeight="1">
      <c r="A12" s="86" t="s">
        <v>70</v>
      </c>
      <c r="B12" s="91" t="s">
        <v>71</v>
      </c>
      <c r="C12" s="140"/>
      <c r="D12" s="140"/>
      <c r="E12" s="140"/>
      <c r="F12" s="140"/>
      <c r="I12" s="88">
        <f t="shared" si="0"/>
        <v>0</v>
      </c>
      <c r="J12" s="88">
        <f t="shared" si="1"/>
        <v>0</v>
      </c>
      <c r="K12" s="79"/>
      <c r="L12" s="89" t="e">
        <f t="shared" si="2"/>
        <v>#DIV/0!</v>
      </c>
      <c r="M12" s="89" t="e">
        <f t="shared" si="3"/>
        <v>#DIV/0!</v>
      </c>
    </row>
    <row r="13" spans="1:13" s="75" customFormat="1" ht="17.25" customHeight="1">
      <c r="A13" s="86" t="s">
        <v>72</v>
      </c>
      <c r="B13" s="91" t="s">
        <v>73</v>
      </c>
      <c r="C13" s="140"/>
      <c r="D13" s="140"/>
      <c r="E13" s="140"/>
      <c r="F13" s="140"/>
      <c r="I13" s="88">
        <f t="shared" si="0"/>
        <v>0</v>
      </c>
      <c r="J13" s="88">
        <f t="shared" si="1"/>
        <v>0</v>
      </c>
      <c r="K13" s="79"/>
      <c r="L13" s="89" t="e">
        <f t="shared" si="2"/>
        <v>#DIV/0!</v>
      </c>
      <c r="M13" s="89" t="e">
        <f t="shared" si="3"/>
        <v>#DIV/0!</v>
      </c>
    </row>
    <row r="14" spans="1:13" s="75" customFormat="1" ht="17.25" customHeight="1">
      <c r="A14" s="86" t="s">
        <v>74</v>
      </c>
      <c r="B14" s="90" t="s">
        <v>75</v>
      </c>
      <c r="C14" s="141"/>
      <c r="D14" s="141"/>
      <c r="E14" s="141"/>
      <c r="F14" s="141"/>
      <c r="I14" s="88">
        <f t="shared" si="0"/>
        <v>0</v>
      </c>
      <c r="J14" s="88">
        <f t="shared" si="1"/>
        <v>0</v>
      </c>
      <c r="K14" s="79"/>
      <c r="L14" s="89" t="e">
        <f t="shared" si="2"/>
        <v>#DIV/0!</v>
      </c>
      <c r="M14" s="89" t="e">
        <f t="shared" si="3"/>
        <v>#DIV/0!</v>
      </c>
    </row>
    <row r="15" spans="1:13" s="75" customFormat="1" ht="6" customHeight="1">
      <c r="A15" s="92"/>
      <c r="B15" s="93"/>
      <c r="C15" s="143"/>
      <c r="D15" s="143"/>
      <c r="E15" s="143"/>
      <c r="F15" s="144"/>
      <c r="I15" s="96"/>
      <c r="J15" s="96"/>
      <c r="K15" s="79"/>
      <c r="L15" s="97"/>
      <c r="M15" s="97"/>
    </row>
    <row r="16" spans="1:13" s="75" customFormat="1" ht="31.5" customHeight="1">
      <c r="A16" s="86"/>
      <c r="B16" s="98" t="s">
        <v>76</v>
      </c>
      <c r="C16" s="99">
        <f>C18+C22+C24</f>
        <v>0</v>
      </c>
      <c r="D16" s="99">
        <f>D18+D22+D24</f>
        <v>0</v>
      </c>
      <c r="E16" s="99">
        <f>E18+E22+E24</f>
        <v>0</v>
      </c>
      <c r="F16" s="99">
        <f>F18+F22+F24</f>
        <v>0</v>
      </c>
      <c r="I16" s="88">
        <f>C16+D16</f>
        <v>0</v>
      </c>
      <c r="J16" s="88">
        <f>E16+F16</f>
        <v>0</v>
      </c>
      <c r="K16" s="79"/>
      <c r="L16" s="89" t="e">
        <f>I16/$I$60</f>
        <v>#DIV/0!</v>
      </c>
      <c r="M16" s="89" t="e">
        <f>J16/$J$61</f>
        <v>#DIV/0!</v>
      </c>
    </row>
    <row r="17" spans="1:13" s="75" customFormat="1" ht="6" customHeight="1">
      <c r="A17" s="92"/>
      <c r="B17" s="93"/>
      <c r="C17" s="143"/>
      <c r="D17" s="143"/>
      <c r="E17" s="143"/>
      <c r="F17" s="143"/>
      <c r="I17" s="96"/>
      <c r="J17" s="96"/>
      <c r="K17" s="79"/>
      <c r="L17" s="97"/>
      <c r="M17" s="97"/>
    </row>
    <row r="18" spans="1:13" s="75" customFormat="1" ht="27.75" customHeight="1">
      <c r="A18" s="86" t="s">
        <v>77</v>
      </c>
      <c r="B18" s="100" t="s">
        <v>78</v>
      </c>
      <c r="C18" s="88">
        <f>C19+C20</f>
        <v>0</v>
      </c>
      <c r="D18" s="88">
        <f>D19+D20</f>
        <v>0</v>
      </c>
      <c r="E18" s="88">
        <f>E19+E20</f>
        <v>0</v>
      </c>
      <c r="F18" s="88">
        <f>F19+F20</f>
        <v>0</v>
      </c>
      <c r="I18" s="88">
        <f>C18+D18</f>
        <v>0</v>
      </c>
      <c r="J18" s="88">
        <f>E18+F18</f>
        <v>0</v>
      </c>
      <c r="K18" s="79"/>
      <c r="L18" s="89" t="e">
        <f>I18/$I$60</f>
        <v>#DIV/0!</v>
      </c>
      <c r="M18" s="89" t="e">
        <f>J18/$J$61</f>
        <v>#DIV/0!</v>
      </c>
    </row>
    <row r="19" spans="1:13" s="75" customFormat="1" ht="18" customHeight="1">
      <c r="A19" s="86" t="s">
        <v>79</v>
      </c>
      <c r="B19" s="91" t="s">
        <v>80</v>
      </c>
      <c r="C19" s="140"/>
      <c r="D19" s="140"/>
      <c r="E19" s="140"/>
      <c r="F19" s="140"/>
      <c r="I19" s="88">
        <f>C19+D19</f>
        <v>0</v>
      </c>
      <c r="J19" s="88">
        <f>E19+F19</f>
        <v>0</v>
      </c>
      <c r="K19" s="79"/>
      <c r="L19" s="89" t="e">
        <f>I19/$I$60</f>
        <v>#DIV/0!</v>
      </c>
      <c r="M19" s="89" t="e">
        <f>J19/$J$61</f>
        <v>#DIV/0!</v>
      </c>
    </row>
    <row r="20" spans="1:13" s="75" customFormat="1" ht="18" customHeight="1">
      <c r="A20" s="86" t="s">
        <v>81</v>
      </c>
      <c r="B20" s="91" t="s">
        <v>509</v>
      </c>
      <c r="C20" s="140"/>
      <c r="D20" s="140"/>
      <c r="E20" s="140"/>
      <c r="F20" s="140"/>
      <c r="I20" s="88">
        <f>C20+D20</f>
        <v>0</v>
      </c>
      <c r="J20" s="88">
        <f>E20+F20</f>
        <v>0</v>
      </c>
      <c r="K20" s="79"/>
      <c r="L20" s="89" t="e">
        <f>I20/$I$60</f>
        <v>#DIV/0!</v>
      </c>
      <c r="M20" s="89" t="e">
        <f>J20/$J$61</f>
        <v>#DIV/0!</v>
      </c>
    </row>
    <row r="21" spans="1:13" s="106" customFormat="1" ht="6" customHeight="1">
      <c r="A21" s="101"/>
      <c r="B21" s="102"/>
      <c r="C21" s="146"/>
      <c r="D21" s="146"/>
      <c r="E21" s="146"/>
      <c r="F21" s="146"/>
      <c r="I21" s="104"/>
      <c r="J21" s="104"/>
      <c r="K21" s="79"/>
      <c r="L21" s="105"/>
      <c r="M21" s="105"/>
    </row>
    <row r="22" spans="1:13" s="75" customFormat="1" ht="25.5" customHeight="1">
      <c r="A22" s="86" t="s">
        <v>82</v>
      </c>
      <c r="B22" s="100" t="s">
        <v>83</v>
      </c>
      <c r="C22" s="141"/>
      <c r="D22" s="141"/>
      <c r="E22" s="141"/>
      <c r="F22" s="141"/>
      <c r="I22" s="88">
        <f>C22+D22</f>
        <v>0</v>
      </c>
      <c r="J22" s="88">
        <f>E22+F22</f>
        <v>0</v>
      </c>
      <c r="K22" s="79"/>
      <c r="L22" s="89" t="e">
        <f>I22/$I$60</f>
        <v>#DIV/0!</v>
      </c>
      <c r="M22" s="89" t="e">
        <f>J22/$J$61</f>
        <v>#DIV/0!</v>
      </c>
    </row>
    <row r="23" spans="1:13" s="75" customFormat="1" ht="6" customHeight="1">
      <c r="A23" s="92"/>
      <c r="B23" s="46"/>
      <c r="C23" s="118"/>
      <c r="D23" s="118"/>
      <c r="E23" s="118"/>
      <c r="F23" s="118"/>
      <c r="I23" s="108"/>
      <c r="J23" s="108"/>
      <c r="K23" s="79"/>
      <c r="L23" s="109"/>
      <c r="M23" s="109"/>
    </row>
    <row r="24" spans="1:13" s="75" customFormat="1" ht="27.75" customHeight="1">
      <c r="A24" s="86" t="s">
        <v>84</v>
      </c>
      <c r="B24" s="100" t="s">
        <v>85</v>
      </c>
      <c r="C24" s="88">
        <f>SUM(C25:C43)</f>
        <v>0</v>
      </c>
      <c r="D24" s="88">
        <f>SUM(D25:D43)</f>
        <v>0</v>
      </c>
      <c r="E24" s="88">
        <f>SUM(E25:E43)</f>
        <v>0</v>
      </c>
      <c r="F24" s="88">
        <f>SUM(F25:F43)</f>
        <v>0</v>
      </c>
      <c r="I24" s="88">
        <f>C24+D24</f>
        <v>0</v>
      </c>
      <c r="J24" s="88">
        <f>E24+F24</f>
        <v>0</v>
      </c>
      <c r="K24" s="79"/>
      <c r="L24" s="89" t="e">
        <f>I24/$I$60</f>
        <v>#DIV/0!</v>
      </c>
      <c r="M24" s="89" t="e">
        <f>J24/$J$61</f>
        <v>#DIV/0!</v>
      </c>
    </row>
    <row r="25" spans="1:13" s="75" customFormat="1" ht="27">
      <c r="A25" s="110" t="s">
        <v>32</v>
      </c>
      <c r="B25" s="111" t="s">
        <v>86</v>
      </c>
      <c r="C25" s="141"/>
      <c r="D25" s="112" t="s">
        <v>87</v>
      </c>
      <c r="E25" s="112" t="s">
        <v>87</v>
      </c>
      <c r="F25" s="112" t="s">
        <v>87</v>
      </c>
      <c r="I25" s="112">
        <f>C25</f>
        <v>0</v>
      </c>
      <c r="J25" s="112" t="s">
        <v>87</v>
      </c>
      <c r="K25" s="79"/>
      <c r="L25" s="89" t="e">
        <f>I25/$I$60</f>
        <v>#DIV/0!</v>
      </c>
      <c r="M25" s="89" t="s">
        <v>87</v>
      </c>
    </row>
    <row r="26" spans="1:13" s="75" customFormat="1" ht="27">
      <c r="A26" s="110" t="s">
        <v>34</v>
      </c>
      <c r="B26" s="111" t="s">
        <v>88</v>
      </c>
      <c r="C26" s="112" t="s">
        <v>87</v>
      </c>
      <c r="D26" s="112" t="s">
        <v>87</v>
      </c>
      <c r="E26" s="112" t="s">
        <v>87</v>
      </c>
      <c r="F26" s="141"/>
      <c r="I26" s="112" t="s">
        <v>87</v>
      </c>
      <c r="J26" s="112">
        <f>F26</f>
        <v>0</v>
      </c>
      <c r="K26" s="79"/>
      <c r="L26" s="89" t="s">
        <v>87</v>
      </c>
      <c r="M26" s="89" t="e">
        <f t="shared" ref="M26:M43" si="4">J26/$J$61</f>
        <v>#DIV/0!</v>
      </c>
    </row>
    <row r="27" spans="1:13" s="75" customFormat="1" ht="17.25" customHeight="1">
      <c r="A27" s="110" t="s">
        <v>89</v>
      </c>
      <c r="B27" s="91" t="s">
        <v>90</v>
      </c>
      <c r="C27" s="140"/>
      <c r="D27" s="140"/>
      <c r="E27" s="140"/>
      <c r="F27" s="140"/>
      <c r="I27" s="88">
        <f t="shared" ref="I27:I43" si="5">C27+D27</f>
        <v>0</v>
      </c>
      <c r="J27" s="88">
        <f t="shared" ref="J27:J43" si="6">E27+F27</f>
        <v>0</v>
      </c>
      <c r="K27" s="79"/>
      <c r="L27" s="89" t="e">
        <f t="shared" ref="L27:L43" si="7">I27/$I$60</f>
        <v>#DIV/0!</v>
      </c>
      <c r="M27" s="89" t="e">
        <f t="shared" si="4"/>
        <v>#DIV/0!</v>
      </c>
    </row>
    <row r="28" spans="1:13" s="75" customFormat="1" ht="17.25" customHeight="1">
      <c r="A28" s="110" t="s">
        <v>91</v>
      </c>
      <c r="B28" s="91" t="s">
        <v>92</v>
      </c>
      <c r="C28" s="140"/>
      <c r="D28" s="140"/>
      <c r="E28" s="140"/>
      <c r="F28" s="140"/>
      <c r="I28" s="88">
        <f t="shared" si="5"/>
        <v>0</v>
      </c>
      <c r="J28" s="88">
        <f t="shared" si="6"/>
        <v>0</v>
      </c>
      <c r="K28" s="79"/>
      <c r="L28" s="89" t="e">
        <f t="shared" si="7"/>
        <v>#DIV/0!</v>
      </c>
      <c r="M28" s="89" t="e">
        <f t="shared" si="4"/>
        <v>#DIV/0!</v>
      </c>
    </row>
    <row r="29" spans="1:13" s="75" customFormat="1" ht="17.25" customHeight="1">
      <c r="A29" s="110" t="s">
        <v>93</v>
      </c>
      <c r="B29" s="111" t="s">
        <v>94</v>
      </c>
      <c r="C29" s="140"/>
      <c r="D29" s="140"/>
      <c r="E29" s="140"/>
      <c r="F29" s="140"/>
      <c r="I29" s="88">
        <f t="shared" si="5"/>
        <v>0</v>
      </c>
      <c r="J29" s="88">
        <f t="shared" si="6"/>
        <v>0</v>
      </c>
      <c r="K29" s="79"/>
      <c r="L29" s="89" t="e">
        <f t="shared" si="7"/>
        <v>#DIV/0!</v>
      </c>
      <c r="M29" s="89" t="e">
        <f t="shared" si="4"/>
        <v>#DIV/0!</v>
      </c>
    </row>
    <row r="30" spans="1:13" s="75" customFormat="1" ht="17.25" customHeight="1">
      <c r="A30" s="110" t="s">
        <v>95</v>
      </c>
      <c r="B30" s="91" t="s">
        <v>96</v>
      </c>
      <c r="C30" s="140"/>
      <c r="D30" s="140"/>
      <c r="E30" s="140"/>
      <c r="F30" s="140"/>
      <c r="I30" s="88">
        <f t="shared" si="5"/>
        <v>0</v>
      </c>
      <c r="J30" s="88">
        <f t="shared" si="6"/>
        <v>0</v>
      </c>
      <c r="K30" s="79"/>
      <c r="L30" s="89" t="e">
        <f t="shared" si="7"/>
        <v>#DIV/0!</v>
      </c>
      <c r="M30" s="89" t="e">
        <f t="shared" si="4"/>
        <v>#DIV/0!</v>
      </c>
    </row>
    <row r="31" spans="1:13" s="75" customFormat="1" ht="17.25" customHeight="1">
      <c r="A31" s="110" t="s">
        <v>97</v>
      </c>
      <c r="B31" s="91" t="s">
        <v>98</v>
      </c>
      <c r="C31" s="140"/>
      <c r="D31" s="140"/>
      <c r="E31" s="140"/>
      <c r="F31" s="140"/>
      <c r="I31" s="88">
        <f t="shared" si="5"/>
        <v>0</v>
      </c>
      <c r="J31" s="88">
        <f t="shared" si="6"/>
        <v>0</v>
      </c>
      <c r="K31" s="79"/>
      <c r="L31" s="89" t="e">
        <f t="shared" si="7"/>
        <v>#DIV/0!</v>
      </c>
      <c r="M31" s="89" t="e">
        <f t="shared" si="4"/>
        <v>#DIV/0!</v>
      </c>
    </row>
    <row r="32" spans="1:13" s="75" customFormat="1" ht="17.25" customHeight="1">
      <c r="A32" s="110" t="s">
        <v>99</v>
      </c>
      <c r="B32" s="91" t="s">
        <v>100</v>
      </c>
      <c r="C32" s="140"/>
      <c r="D32" s="140"/>
      <c r="E32" s="140"/>
      <c r="F32" s="140"/>
      <c r="I32" s="88">
        <f t="shared" si="5"/>
        <v>0</v>
      </c>
      <c r="J32" s="88">
        <f t="shared" si="6"/>
        <v>0</v>
      </c>
      <c r="K32" s="79"/>
      <c r="L32" s="89" t="e">
        <f t="shared" si="7"/>
        <v>#DIV/0!</v>
      </c>
      <c r="M32" s="89" t="e">
        <f t="shared" si="4"/>
        <v>#DIV/0!</v>
      </c>
    </row>
    <row r="33" spans="1:1024" s="75" customFormat="1" ht="17.25" customHeight="1">
      <c r="A33" s="110" t="s">
        <v>101</v>
      </c>
      <c r="B33" s="91" t="s">
        <v>102</v>
      </c>
      <c r="C33" s="140"/>
      <c r="D33" s="140"/>
      <c r="E33" s="140"/>
      <c r="F33" s="140"/>
      <c r="I33" s="88">
        <f t="shared" si="5"/>
        <v>0</v>
      </c>
      <c r="J33" s="88">
        <f t="shared" si="6"/>
        <v>0</v>
      </c>
      <c r="K33" s="79"/>
      <c r="L33" s="89" t="e">
        <f t="shared" si="7"/>
        <v>#DIV/0!</v>
      </c>
      <c r="M33" s="89" t="e">
        <f t="shared" si="4"/>
        <v>#DIV/0!</v>
      </c>
    </row>
    <row r="34" spans="1:1024" s="75" customFormat="1" ht="17.25" customHeight="1">
      <c r="A34" s="110" t="s">
        <v>103</v>
      </c>
      <c r="B34" s="91" t="s">
        <v>104</v>
      </c>
      <c r="C34" s="140"/>
      <c r="D34" s="140"/>
      <c r="E34" s="140"/>
      <c r="F34" s="140"/>
      <c r="I34" s="88">
        <f t="shared" si="5"/>
        <v>0</v>
      </c>
      <c r="J34" s="88">
        <f t="shared" si="6"/>
        <v>0</v>
      </c>
      <c r="K34" s="79"/>
      <c r="L34" s="89" t="e">
        <f t="shared" si="7"/>
        <v>#DIV/0!</v>
      </c>
      <c r="M34" s="89" t="e">
        <f t="shared" si="4"/>
        <v>#DIV/0!</v>
      </c>
    </row>
    <row r="35" spans="1:1024" s="75" customFormat="1" ht="17.25" customHeight="1">
      <c r="A35" s="110" t="s">
        <v>105</v>
      </c>
      <c r="B35" s="91" t="s">
        <v>106</v>
      </c>
      <c r="C35" s="140"/>
      <c r="D35" s="140"/>
      <c r="E35" s="140"/>
      <c r="F35" s="140"/>
      <c r="I35" s="88">
        <f t="shared" si="5"/>
        <v>0</v>
      </c>
      <c r="J35" s="88">
        <f t="shared" si="6"/>
        <v>0</v>
      </c>
      <c r="K35" s="79"/>
      <c r="L35" s="89" t="e">
        <f t="shared" si="7"/>
        <v>#DIV/0!</v>
      </c>
      <c r="M35" s="89" t="e">
        <f t="shared" si="4"/>
        <v>#DIV/0!</v>
      </c>
    </row>
    <row r="36" spans="1:1024" s="75" customFormat="1" ht="17.25" customHeight="1">
      <c r="A36" s="110" t="s">
        <v>107</v>
      </c>
      <c r="B36" s="91" t="s">
        <v>108</v>
      </c>
      <c r="C36" s="140"/>
      <c r="D36" s="140"/>
      <c r="E36" s="140"/>
      <c r="F36" s="140"/>
      <c r="I36" s="88">
        <f t="shared" si="5"/>
        <v>0</v>
      </c>
      <c r="J36" s="88">
        <f t="shared" si="6"/>
        <v>0</v>
      </c>
      <c r="K36" s="79"/>
      <c r="L36" s="89" t="e">
        <f t="shared" si="7"/>
        <v>#DIV/0!</v>
      </c>
      <c r="M36" s="89" t="e">
        <f t="shared" si="4"/>
        <v>#DIV/0!</v>
      </c>
    </row>
    <row r="37" spans="1:1024" s="75" customFormat="1" ht="17.25" customHeight="1">
      <c r="A37" s="110" t="s">
        <v>109</v>
      </c>
      <c r="B37" s="91" t="s">
        <v>110</v>
      </c>
      <c r="C37" s="140"/>
      <c r="D37" s="140"/>
      <c r="E37" s="140"/>
      <c r="F37" s="140"/>
      <c r="I37" s="88">
        <f t="shared" si="5"/>
        <v>0</v>
      </c>
      <c r="J37" s="88">
        <f t="shared" si="6"/>
        <v>0</v>
      </c>
      <c r="K37" s="79"/>
      <c r="L37" s="89" t="e">
        <f t="shared" si="7"/>
        <v>#DIV/0!</v>
      </c>
      <c r="M37" s="89" t="e">
        <f t="shared" si="4"/>
        <v>#DIV/0!</v>
      </c>
    </row>
    <row r="38" spans="1:1024" s="75" customFormat="1" ht="17.25" customHeight="1">
      <c r="A38" s="110" t="s">
        <v>111</v>
      </c>
      <c r="B38" s="91" t="s">
        <v>112</v>
      </c>
      <c r="C38" s="140"/>
      <c r="D38" s="140"/>
      <c r="E38" s="140"/>
      <c r="F38" s="140"/>
      <c r="I38" s="88">
        <f t="shared" si="5"/>
        <v>0</v>
      </c>
      <c r="J38" s="88">
        <f t="shared" si="6"/>
        <v>0</v>
      </c>
      <c r="K38" s="79"/>
      <c r="L38" s="89" t="e">
        <f t="shared" si="7"/>
        <v>#DIV/0!</v>
      </c>
      <c r="M38" s="89" t="e">
        <f t="shared" si="4"/>
        <v>#DIV/0!</v>
      </c>
    </row>
    <row r="39" spans="1:1024" s="75" customFormat="1" ht="17.25" customHeight="1">
      <c r="A39" s="110" t="s">
        <v>113</v>
      </c>
      <c r="B39" s="91" t="s">
        <v>114</v>
      </c>
      <c r="C39" s="140"/>
      <c r="D39" s="140"/>
      <c r="E39" s="140"/>
      <c r="F39" s="140"/>
      <c r="I39" s="88">
        <f t="shared" si="5"/>
        <v>0</v>
      </c>
      <c r="J39" s="88">
        <f t="shared" si="6"/>
        <v>0</v>
      </c>
      <c r="K39" s="79"/>
      <c r="L39" s="89" t="e">
        <f t="shared" si="7"/>
        <v>#DIV/0!</v>
      </c>
      <c r="M39" s="89" t="e">
        <f t="shared" si="4"/>
        <v>#DIV/0!</v>
      </c>
    </row>
    <row r="40" spans="1:1024" customFormat="1" ht="17.25" customHeight="1">
      <c r="A40" s="396" t="s">
        <v>424</v>
      </c>
      <c r="B40" s="397" t="s">
        <v>426</v>
      </c>
      <c r="C40" s="10"/>
      <c r="D40" s="10"/>
      <c r="E40" s="10"/>
      <c r="F40" s="10"/>
      <c r="G40" s="79"/>
      <c r="H40" s="79"/>
      <c r="I40" s="399">
        <f t="shared" si="5"/>
        <v>0</v>
      </c>
      <c r="J40" s="399">
        <f t="shared" si="6"/>
        <v>0</v>
      </c>
      <c r="K40" s="79"/>
      <c r="L40" s="400" t="e">
        <f t="shared" si="7"/>
        <v>#DIV/0!</v>
      </c>
      <c r="M40" s="400" t="e">
        <f t="shared" si="4"/>
        <v>#DIV/0!</v>
      </c>
      <c r="N40" s="75"/>
      <c r="O40" s="75"/>
      <c r="P40" s="75"/>
      <c r="Q40" s="75"/>
      <c r="R40" s="75"/>
      <c r="S40" s="75"/>
      <c r="T40" s="75"/>
      <c r="U40" s="75"/>
      <c r="V40" s="75"/>
      <c r="W40" s="75"/>
      <c r="X40" s="75"/>
      <c r="Y40" s="75"/>
      <c r="Z40" s="75"/>
      <c r="AA40" s="75"/>
      <c r="AB40" s="75"/>
      <c r="AC40" s="75"/>
      <c r="AD40" s="75"/>
      <c r="AE40" s="75"/>
      <c r="AF40" s="75"/>
      <c r="AG40" s="75"/>
      <c r="AH40" s="75"/>
      <c r="AI40" s="75"/>
      <c r="AJ40" s="75"/>
      <c r="AK40" s="75"/>
      <c r="AL40" s="75"/>
      <c r="AM40" s="75"/>
      <c r="AN40" s="75"/>
      <c r="AO40" s="75"/>
      <c r="AP40" s="75"/>
      <c r="AQ40" s="75"/>
      <c r="AR40" s="75"/>
      <c r="AS40" s="75"/>
      <c r="AT40" s="75"/>
      <c r="AU40" s="75"/>
      <c r="AV40" s="75"/>
      <c r="AW40" s="75"/>
      <c r="AX40" s="75"/>
      <c r="AY40" s="75"/>
      <c r="AZ40" s="75"/>
      <c r="BA40" s="75"/>
      <c r="BB40" s="75"/>
      <c r="BC40" s="75"/>
      <c r="BD40" s="75"/>
      <c r="BE40" s="75"/>
      <c r="BF40" s="75"/>
      <c r="BG40" s="75"/>
      <c r="BH40" s="75"/>
      <c r="BI40" s="75"/>
      <c r="BJ40" s="75"/>
      <c r="BK40" s="75"/>
      <c r="BL40" s="75"/>
      <c r="BM40" s="75"/>
      <c r="BN40" s="75"/>
      <c r="BO40" s="75"/>
      <c r="BP40" s="75"/>
      <c r="BQ40" s="75"/>
      <c r="BR40" s="75"/>
      <c r="BS40" s="75"/>
      <c r="BT40" s="75"/>
      <c r="BU40" s="75"/>
      <c r="BV40" s="75"/>
      <c r="BW40" s="75"/>
      <c r="BX40" s="75"/>
      <c r="BY40" s="75"/>
      <c r="BZ40" s="75"/>
      <c r="CA40" s="75"/>
      <c r="CB40" s="75"/>
      <c r="CC40" s="75"/>
      <c r="CD40" s="75"/>
      <c r="CE40" s="75"/>
      <c r="CF40" s="75"/>
      <c r="CG40" s="75"/>
      <c r="CH40" s="75"/>
      <c r="CI40" s="75"/>
      <c r="CJ40" s="75"/>
      <c r="CK40" s="75"/>
      <c r="CL40" s="75"/>
      <c r="CM40" s="75"/>
      <c r="CN40" s="75"/>
      <c r="CO40" s="75"/>
      <c r="CP40" s="75"/>
      <c r="CQ40" s="75"/>
      <c r="CR40" s="75"/>
      <c r="CS40" s="75"/>
      <c r="CT40" s="75"/>
      <c r="CU40" s="75"/>
      <c r="CV40" s="75"/>
      <c r="CW40" s="75"/>
      <c r="CX40" s="75"/>
      <c r="CY40" s="75"/>
      <c r="CZ40" s="75"/>
      <c r="DA40" s="75"/>
      <c r="DB40" s="75"/>
      <c r="DC40" s="75"/>
      <c r="DD40" s="75"/>
      <c r="DE40" s="75"/>
      <c r="DF40" s="75"/>
      <c r="DG40" s="75"/>
      <c r="DH40" s="75"/>
      <c r="DI40" s="75"/>
      <c r="DJ40" s="75"/>
      <c r="DK40" s="75"/>
      <c r="DL40" s="75"/>
      <c r="DM40" s="75"/>
      <c r="DN40" s="75"/>
      <c r="DO40" s="75"/>
      <c r="DP40" s="75"/>
      <c r="DQ40" s="75"/>
      <c r="DR40" s="75"/>
      <c r="DS40" s="75"/>
      <c r="DT40" s="75"/>
      <c r="DU40" s="75"/>
      <c r="DV40" s="75"/>
      <c r="DW40" s="75"/>
      <c r="DX40" s="75"/>
      <c r="DY40" s="75"/>
      <c r="DZ40" s="75"/>
      <c r="EA40" s="75"/>
      <c r="EB40" s="75"/>
      <c r="EC40" s="75"/>
      <c r="ED40" s="75"/>
      <c r="EE40" s="75"/>
      <c r="EF40" s="75"/>
      <c r="EG40" s="75"/>
      <c r="EH40" s="75"/>
      <c r="EI40" s="75"/>
      <c r="EJ40" s="75"/>
      <c r="EK40" s="75"/>
      <c r="EL40" s="75"/>
      <c r="EM40" s="75"/>
      <c r="EN40" s="75"/>
      <c r="EO40" s="75"/>
      <c r="EP40" s="75"/>
      <c r="EQ40" s="75"/>
      <c r="ER40" s="75"/>
      <c r="ES40" s="75"/>
      <c r="ET40" s="75"/>
      <c r="EU40" s="75"/>
      <c r="EV40" s="75"/>
      <c r="EW40" s="75"/>
      <c r="EX40" s="75"/>
      <c r="EY40" s="75"/>
      <c r="EZ40" s="75"/>
      <c r="FA40" s="75"/>
      <c r="FB40" s="75"/>
      <c r="FC40" s="75"/>
      <c r="FD40" s="75"/>
      <c r="FE40" s="75"/>
      <c r="FF40" s="75"/>
      <c r="FG40" s="75"/>
      <c r="FH40" s="75"/>
      <c r="FI40" s="75"/>
      <c r="FJ40" s="75"/>
      <c r="FK40" s="75"/>
      <c r="FL40" s="75"/>
      <c r="FM40" s="75"/>
      <c r="FN40" s="75"/>
      <c r="FO40" s="75"/>
      <c r="FP40" s="75"/>
      <c r="FQ40" s="75"/>
      <c r="FR40" s="75"/>
      <c r="FS40" s="75"/>
      <c r="FT40" s="75"/>
      <c r="FU40" s="75"/>
      <c r="FV40" s="75"/>
      <c r="FW40" s="75"/>
      <c r="FX40" s="75"/>
      <c r="FY40" s="75"/>
      <c r="FZ40" s="75"/>
      <c r="GA40" s="75"/>
      <c r="GB40" s="75"/>
      <c r="GC40" s="75"/>
      <c r="GD40" s="75"/>
      <c r="GE40" s="75"/>
      <c r="GF40" s="75"/>
      <c r="GG40" s="75"/>
      <c r="GH40" s="75"/>
      <c r="GI40" s="75"/>
      <c r="GJ40" s="75"/>
      <c r="GK40" s="75"/>
      <c r="GL40" s="75"/>
      <c r="GM40" s="75"/>
      <c r="GN40" s="75"/>
      <c r="GO40" s="75"/>
      <c r="GP40" s="75"/>
      <c r="GQ40" s="75"/>
      <c r="GR40" s="75"/>
      <c r="GS40" s="75"/>
      <c r="GT40" s="75"/>
      <c r="GU40" s="75"/>
      <c r="GV40" s="75"/>
      <c r="GW40" s="75"/>
      <c r="GX40" s="75"/>
      <c r="GY40" s="75"/>
      <c r="GZ40" s="75"/>
      <c r="HA40" s="75"/>
      <c r="HB40" s="75"/>
      <c r="HC40" s="75"/>
      <c r="HD40" s="75"/>
      <c r="HE40" s="75"/>
      <c r="HF40" s="75"/>
      <c r="HG40" s="75"/>
      <c r="HH40" s="75"/>
      <c r="HI40" s="75"/>
      <c r="HJ40" s="75"/>
      <c r="HK40" s="75"/>
      <c r="HL40" s="75"/>
      <c r="HM40" s="75"/>
      <c r="HN40" s="75"/>
      <c r="HO40" s="75"/>
      <c r="HP40" s="75"/>
      <c r="HQ40" s="75"/>
      <c r="HR40" s="75"/>
      <c r="HS40" s="75"/>
      <c r="HT40" s="75"/>
      <c r="HU40" s="75"/>
      <c r="HV40" s="75"/>
      <c r="HW40" s="75"/>
      <c r="HX40" s="75"/>
      <c r="HY40" s="75"/>
      <c r="HZ40" s="75"/>
      <c r="IA40" s="75"/>
      <c r="IB40" s="75"/>
      <c r="IC40" s="75"/>
      <c r="ID40" s="75"/>
      <c r="IE40" s="75"/>
      <c r="IF40" s="75"/>
      <c r="IG40" s="75"/>
      <c r="IH40" s="75"/>
      <c r="II40" s="75"/>
      <c r="IJ40" s="75"/>
      <c r="IK40" s="75"/>
      <c r="IL40" s="75"/>
      <c r="IM40" s="75"/>
      <c r="IN40" s="75"/>
      <c r="IO40" s="75"/>
      <c r="IP40" s="75"/>
      <c r="IQ40" s="75"/>
      <c r="IR40" s="75"/>
      <c r="IS40" s="75"/>
      <c r="IT40" s="75"/>
      <c r="IU40" s="75"/>
      <c r="IV40" s="75"/>
      <c r="IW40" s="75"/>
      <c r="IX40" s="75"/>
      <c r="IY40" s="75"/>
      <c r="IZ40" s="75"/>
      <c r="JA40" s="75"/>
      <c r="JB40" s="75"/>
      <c r="JC40" s="75"/>
      <c r="JD40" s="75"/>
      <c r="JE40" s="75"/>
      <c r="JF40" s="75"/>
      <c r="JG40" s="75"/>
      <c r="JH40" s="75"/>
      <c r="JI40" s="75"/>
      <c r="JJ40" s="75"/>
      <c r="JK40" s="75"/>
      <c r="JL40" s="75"/>
      <c r="JM40" s="75"/>
      <c r="JN40" s="75"/>
      <c r="JO40" s="75"/>
      <c r="JP40" s="75"/>
      <c r="JQ40" s="75"/>
      <c r="JR40" s="75"/>
      <c r="JS40" s="75"/>
      <c r="JT40" s="75"/>
      <c r="JU40" s="75"/>
      <c r="JV40" s="75"/>
      <c r="JW40" s="75"/>
      <c r="JX40" s="75"/>
      <c r="JY40" s="75"/>
      <c r="JZ40" s="75"/>
      <c r="KA40" s="75"/>
      <c r="KB40" s="75"/>
      <c r="KC40" s="75"/>
      <c r="KD40" s="75"/>
      <c r="KE40" s="75"/>
      <c r="KF40" s="75"/>
      <c r="KG40" s="75"/>
      <c r="KH40" s="75"/>
      <c r="KI40" s="75"/>
      <c r="KJ40" s="75"/>
      <c r="KK40" s="75"/>
      <c r="KL40" s="75"/>
      <c r="KM40" s="75"/>
      <c r="KN40" s="75"/>
      <c r="KO40" s="75"/>
      <c r="KP40" s="75"/>
      <c r="KQ40" s="75"/>
      <c r="KR40" s="75"/>
      <c r="KS40" s="75"/>
      <c r="KT40" s="75"/>
      <c r="KU40" s="75"/>
      <c r="KV40" s="75"/>
      <c r="KW40" s="75"/>
      <c r="KX40" s="75"/>
      <c r="KY40" s="75"/>
      <c r="KZ40" s="75"/>
      <c r="LA40" s="75"/>
      <c r="LB40" s="75"/>
      <c r="LC40" s="75"/>
      <c r="LD40" s="75"/>
      <c r="LE40" s="75"/>
      <c r="LF40" s="75"/>
      <c r="LG40" s="75"/>
      <c r="LH40" s="75"/>
      <c r="LI40" s="75"/>
      <c r="LJ40" s="75"/>
      <c r="LK40" s="75"/>
      <c r="LL40" s="75"/>
      <c r="LM40" s="75"/>
      <c r="LN40" s="75"/>
      <c r="LO40" s="75"/>
      <c r="LP40" s="75"/>
      <c r="LQ40" s="75"/>
      <c r="LR40" s="75"/>
      <c r="LS40" s="75"/>
      <c r="LT40" s="75"/>
      <c r="LU40" s="75"/>
      <c r="LV40" s="75"/>
      <c r="LW40" s="75"/>
      <c r="LX40" s="75"/>
      <c r="LY40" s="75"/>
      <c r="LZ40" s="75"/>
      <c r="MA40" s="75"/>
      <c r="MB40" s="75"/>
      <c r="MC40" s="75"/>
      <c r="MD40" s="75"/>
      <c r="ME40" s="75"/>
      <c r="MF40" s="75"/>
      <c r="MG40" s="75"/>
      <c r="MH40" s="75"/>
      <c r="MI40" s="75"/>
      <c r="MJ40" s="75"/>
      <c r="MK40" s="75"/>
      <c r="ML40" s="75"/>
      <c r="MM40" s="75"/>
      <c r="MN40" s="75"/>
      <c r="MO40" s="75"/>
      <c r="MP40" s="75"/>
      <c r="MQ40" s="75"/>
      <c r="MR40" s="75"/>
      <c r="MS40" s="75"/>
      <c r="MT40" s="75"/>
      <c r="MU40" s="75"/>
      <c r="MV40" s="75"/>
      <c r="MW40" s="75"/>
      <c r="MX40" s="75"/>
      <c r="MY40" s="75"/>
      <c r="MZ40" s="75"/>
      <c r="NA40" s="75"/>
      <c r="NB40" s="75"/>
      <c r="NC40" s="75"/>
      <c r="ND40" s="75"/>
      <c r="NE40" s="75"/>
      <c r="NF40" s="75"/>
      <c r="NG40" s="75"/>
      <c r="NH40" s="75"/>
      <c r="NI40" s="75"/>
      <c r="NJ40" s="75"/>
      <c r="NK40" s="75"/>
      <c r="NL40" s="75"/>
      <c r="NM40" s="75"/>
      <c r="NN40" s="75"/>
      <c r="NO40" s="75"/>
      <c r="NP40" s="75"/>
      <c r="NQ40" s="75"/>
      <c r="NR40" s="75"/>
      <c r="NS40" s="75"/>
      <c r="NT40" s="75"/>
      <c r="NU40" s="75"/>
      <c r="NV40" s="75"/>
      <c r="NW40" s="75"/>
      <c r="NX40" s="75"/>
      <c r="NY40" s="75"/>
      <c r="NZ40" s="75"/>
      <c r="OA40" s="75"/>
      <c r="OB40" s="75"/>
      <c r="OC40" s="75"/>
      <c r="OD40" s="75"/>
      <c r="OE40" s="75"/>
      <c r="OF40" s="75"/>
      <c r="OG40" s="75"/>
      <c r="OH40" s="75"/>
      <c r="OI40" s="75"/>
      <c r="OJ40" s="75"/>
      <c r="OK40" s="75"/>
      <c r="OL40" s="75"/>
      <c r="OM40" s="75"/>
      <c r="ON40" s="75"/>
      <c r="OO40" s="75"/>
      <c r="OP40" s="75"/>
      <c r="OQ40" s="75"/>
      <c r="OR40" s="75"/>
      <c r="OS40" s="75"/>
      <c r="OT40" s="75"/>
      <c r="OU40" s="75"/>
      <c r="OV40" s="75"/>
      <c r="OW40" s="75"/>
      <c r="OX40" s="75"/>
      <c r="OY40" s="75"/>
      <c r="OZ40" s="75"/>
      <c r="PA40" s="75"/>
      <c r="PB40" s="75"/>
      <c r="PC40" s="75"/>
      <c r="PD40" s="75"/>
      <c r="PE40" s="75"/>
      <c r="PF40" s="75"/>
      <c r="PG40" s="75"/>
      <c r="PH40" s="75"/>
      <c r="PI40" s="75"/>
      <c r="PJ40" s="75"/>
      <c r="PK40" s="75"/>
      <c r="PL40" s="75"/>
      <c r="PM40" s="75"/>
      <c r="PN40" s="75"/>
      <c r="PO40" s="75"/>
      <c r="PP40" s="75"/>
      <c r="PQ40" s="75"/>
      <c r="PR40" s="75"/>
      <c r="PS40" s="75"/>
      <c r="PT40" s="75"/>
      <c r="PU40" s="75"/>
      <c r="PV40" s="75"/>
      <c r="PW40" s="75"/>
      <c r="PX40" s="75"/>
      <c r="PY40" s="75"/>
      <c r="PZ40" s="75"/>
      <c r="QA40" s="75"/>
      <c r="QB40" s="75"/>
      <c r="QC40" s="75"/>
      <c r="QD40" s="75"/>
      <c r="QE40" s="75"/>
      <c r="QF40" s="75"/>
      <c r="QG40" s="75"/>
      <c r="QH40" s="75"/>
      <c r="QI40" s="75"/>
      <c r="QJ40" s="75"/>
      <c r="QK40" s="75"/>
      <c r="QL40" s="75"/>
      <c r="QM40" s="75"/>
      <c r="QN40" s="75"/>
      <c r="QO40" s="75"/>
      <c r="QP40" s="75"/>
      <c r="QQ40" s="75"/>
      <c r="QR40" s="75"/>
      <c r="QS40" s="75"/>
      <c r="QT40" s="75"/>
      <c r="QU40" s="75"/>
      <c r="QV40" s="75"/>
      <c r="QW40" s="75"/>
      <c r="QX40" s="75"/>
      <c r="QY40" s="75"/>
      <c r="QZ40" s="75"/>
      <c r="RA40" s="75"/>
      <c r="RB40" s="75"/>
      <c r="RC40" s="75"/>
      <c r="RD40" s="75"/>
      <c r="RE40" s="75"/>
      <c r="RF40" s="75"/>
      <c r="RG40" s="75"/>
      <c r="RH40" s="75"/>
      <c r="RI40" s="75"/>
      <c r="RJ40" s="75"/>
      <c r="RK40" s="75"/>
      <c r="RL40" s="75"/>
      <c r="RM40" s="75"/>
      <c r="RN40" s="75"/>
      <c r="RO40" s="75"/>
      <c r="RP40" s="75"/>
      <c r="RQ40" s="75"/>
      <c r="RR40" s="75"/>
      <c r="RS40" s="75"/>
      <c r="RT40" s="75"/>
      <c r="RU40" s="75"/>
      <c r="RV40" s="75"/>
      <c r="RW40" s="75"/>
      <c r="RX40" s="75"/>
      <c r="RY40" s="75"/>
      <c r="RZ40" s="75"/>
      <c r="SA40" s="75"/>
      <c r="SB40" s="75"/>
      <c r="SC40" s="75"/>
      <c r="SD40" s="75"/>
      <c r="SE40" s="75"/>
      <c r="SF40" s="75"/>
      <c r="SG40" s="75"/>
      <c r="SH40" s="75"/>
      <c r="SI40" s="75"/>
      <c r="SJ40" s="75"/>
      <c r="SK40" s="75"/>
      <c r="SL40" s="75"/>
      <c r="SM40" s="75"/>
      <c r="SN40" s="75"/>
      <c r="SO40" s="75"/>
      <c r="SP40" s="75"/>
      <c r="SQ40" s="75"/>
      <c r="SR40" s="75"/>
      <c r="SS40" s="75"/>
      <c r="ST40" s="75"/>
      <c r="SU40" s="75"/>
      <c r="SV40" s="75"/>
      <c r="SW40" s="75"/>
      <c r="SX40" s="75"/>
      <c r="SY40" s="75"/>
      <c r="SZ40" s="75"/>
      <c r="TA40" s="75"/>
      <c r="TB40" s="75"/>
      <c r="TC40" s="75"/>
      <c r="TD40" s="75"/>
      <c r="TE40" s="75"/>
      <c r="TF40" s="75"/>
      <c r="TG40" s="75"/>
      <c r="TH40" s="75"/>
      <c r="TI40" s="75"/>
      <c r="TJ40" s="75"/>
      <c r="TK40" s="75"/>
      <c r="TL40" s="75"/>
      <c r="TM40" s="75"/>
      <c r="TN40" s="75"/>
      <c r="TO40" s="75"/>
      <c r="TP40" s="75"/>
      <c r="TQ40" s="75"/>
      <c r="TR40" s="75"/>
      <c r="TS40" s="75"/>
      <c r="TT40" s="75"/>
      <c r="TU40" s="75"/>
      <c r="TV40" s="75"/>
      <c r="TW40" s="75"/>
      <c r="TX40" s="75"/>
      <c r="TY40" s="75"/>
      <c r="TZ40" s="75"/>
      <c r="UA40" s="75"/>
      <c r="UB40" s="75"/>
      <c r="UC40" s="75"/>
      <c r="UD40" s="75"/>
      <c r="UE40" s="75"/>
      <c r="UF40" s="75"/>
      <c r="UG40" s="75"/>
      <c r="UH40" s="75"/>
      <c r="UI40" s="75"/>
      <c r="UJ40" s="75"/>
      <c r="UK40" s="75"/>
      <c r="UL40" s="75"/>
      <c r="UM40" s="75"/>
      <c r="UN40" s="75"/>
      <c r="UO40" s="75"/>
      <c r="UP40" s="75"/>
      <c r="UQ40" s="75"/>
      <c r="UR40" s="75"/>
      <c r="US40" s="75"/>
      <c r="UT40" s="75"/>
      <c r="UU40" s="75"/>
      <c r="UV40" s="75"/>
      <c r="UW40" s="75"/>
      <c r="UX40" s="75"/>
      <c r="UY40" s="75"/>
      <c r="UZ40" s="75"/>
      <c r="VA40" s="75"/>
      <c r="VB40" s="75"/>
      <c r="VC40" s="75"/>
      <c r="VD40" s="75"/>
      <c r="VE40" s="75"/>
      <c r="VF40" s="75"/>
      <c r="VG40" s="75"/>
      <c r="VH40" s="75"/>
      <c r="VI40" s="75"/>
      <c r="VJ40" s="75"/>
      <c r="VK40" s="75"/>
      <c r="VL40" s="75"/>
      <c r="VM40" s="75"/>
      <c r="VN40" s="75"/>
      <c r="VO40" s="75"/>
      <c r="VP40" s="75"/>
      <c r="VQ40" s="75"/>
      <c r="VR40" s="75"/>
      <c r="VS40" s="75"/>
      <c r="VT40" s="75"/>
      <c r="VU40" s="75"/>
      <c r="VV40" s="75"/>
      <c r="VW40" s="75"/>
      <c r="VX40" s="75"/>
      <c r="VY40" s="75"/>
      <c r="VZ40" s="75"/>
      <c r="WA40" s="75"/>
      <c r="WB40" s="75"/>
      <c r="WC40" s="75"/>
      <c r="WD40" s="75"/>
      <c r="WE40" s="75"/>
      <c r="WF40" s="75"/>
      <c r="WG40" s="75"/>
      <c r="WH40" s="75"/>
      <c r="WI40" s="75"/>
      <c r="WJ40" s="75"/>
      <c r="WK40" s="75"/>
      <c r="WL40" s="75"/>
      <c r="WM40" s="75"/>
      <c r="WN40" s="75"/>
      <c r="WO40" s="75"/>
      <c r="WP40" s="75"/>
      <c r="WQ40" s="75"/>
      <c r="WR40" s="75"/>
      <c r="WS40" s="75"/>
      <c r="WT40" s="75"/>
      <c r="WU40" s="75"/>
      <c r="WV40" s="75"/>
      <c r="WW40" s="75"/>
      <c r="WX40" s="75"/>
      <c r="WY40" s="75"/>
      <c r="WZ40" s="75"/>
      <c r="XA40" s="75"/>
      <c r="XB40" s="75"/>
      <c r="XC40" s="75"/>
      <c r="XD40" s="75"/>
      <c r="XE40" s="75"/>
      <c r="XF40" s="75"/>
      <c r="XG40" s="75"/>
      <c r="XH40" s="75"/>
      <c r="XI40" s="75"/>
      <c r="XJ40" s="75"/>
      <c r="XK40" s="75"/>
      <c r="XL40" s="75"/>
      <c r="XM40" s="75"/>
      <c r="XN40" s="75"/>
      <c r="XO40" s="75"/>
      <c r="XP40" s="75"/>
      <c r="XQ40" s="75"/>
      <c r="XR40" s="75"/>
      <c r="XS40" s="75"/>
      <c r="XT40" s="75"/>
      <c r="XU40" s="75"/>
      <c r="XV40" s="75"/>
      <c r="XW40" s="75"/>
      <c r="XX40" s="75"/>
      <c r="XY40" s="75"/>
      <c r="XZ40" s="75"/>
      <c r="YA40" s="75"/>
      <c r="YB40" s="75"/>
      <c r="YC40" s="75"/>
      <c r="YD40" s="75"/>
      <c r="YE40" s="75"/>
      <c r="YF40" s="75"/>
      <c r="YG40" s="75"/>
      <c r="YH40" s="75"/>
      <c r="YI40" s="75"/>
      <c r="YJ40" s="75"/>
      <c r="YK40" s="75"/>
      <c r="YL40" s="75"/>
      <c r="YM40" s="75"/>
      <c r="YN40" s="75"/>
      <c r="YO40" s="75"/>
      <c r="YP40" s="75"/>
      <c r="YQ40" s="75"/>
      <c r="YR40" s="75"/>
      <c r="YS40" s="75"/>
      <c r="YT40" s="75"/>
      <c r="YU40" s="75"/>
      <c r="YV40" s="75"/>
      <c r="YW40" s="75"/>
      <c r="YX40" s="75"/>
      <c r="YY40" s="75"/>
      <c r="YZ40" s="75"/>
      <c r="ZA40" s="75"/>
      <c r="ZB40" s="75"/>
      <c r="ZC40" s="75"/>
      <c r="ZD40" s="75"/>
      <c r="ZE40" s="75"/>
      <c r="ZF40" s="75"/>
      <c r="ZG40" s="75"/>
      <c r="ZH40" s="75"/>
      <c r="ZI40" s="75"/>
      <c r="ZJ40" s="75"/>
      <c r="ZK40" s="75"/>
      <c r="ZL40" s="75"/>
      <c r="ZM40" s="75"/>
      <c r="ZN40" s="75"/>
      <c r="ZO40" s="75"/>
      <c r="ZP40" s="75"/>
      <c r="ZQ40" s="75"/>
      <c r="ZR40" s="75"/>
      <c r="ZS40" s="75"/>
      <c r="ZT40" s="75"/>
      <c r="ZU40" s="75"/>
      <c r="ZV40" s="75"/>
      <c r="ZW40" s="75"/>
      <c r="ZX40" s="75"/>
      <c r="ZY40" s="75"/>
      <c r="ZZ40" s="75"/>
      <c r="AAA40" s="75"/>
      <c r="AAB40" s="75"/>
      <c r="AAC40" s="75"/>
      <c r="AAD40" s="75"/>
      <c r="AAE40" s="75"/>
      <c r="AAF40" s="75"/>
      <c r="AAG40" s="75"/>
      <c r="AAH40" s="75"/>
      <c r="AAI40" s="75"/>
      <c r="AAJ40" s="75"/>
      <c r="AAK40" s="75"/>
      <c r="AAL40" s="75"/>
      <c r="AAM40" s="75"/>
      <c r="AAN40" s="75"/>
      <c r="AAO40" s="75"/>
      <c r="AAP40" s="75"/>
      <c r="AAQ40" s="75"/>
      <c r="AAR40" s="75"/>
      <c r="AAS40" s="75"/>
      <c r="AAT40" s="75"/>
      <c r="AAU40" s="75"/>
      <c r="AAV40" s="75"/>
      <c r="AAW40" s="75"/>
      <c r="AAX40" s="75"/>
      <c r="AAY40" s="75"/>
      <c r="AAZ40" s="75"/>
      <c r="ABA40" s="75"/>
      <c r="ABB40" s="75"/>
      <c r="ABC40" s="75"/>
      <c r="ABD40" s="75"/>
      <c r="ABE40" s="75"/>
      <c r="ABF40" s="75"/>
      <c r="ABG40" s="75"/>
      <c r="ABH40" s="75"/>
      <c r="ABI40" s="75"/>
      <c r="ABJ40" s="75"/>
      <c r="ABK40" s="75"/>
      <c r="ABL40" s="75"/>
      <c r="ABM40" s="75"/>
      <c r="ABN40" s="75"/>
      <c r="ABO40" s="75"/>
      <c r="ABP40" s="75"/>
      <c r="ABQ40" s="75"/>
      <c r="ABR40" s="75"/>
      <c r="ABS40" s="75"/>
      <c r="ABT40" s="75"/>
      <c r="ABU40" s="75"/>
      <c r="ABV40" s="75"/>
      <c r="ABW40" s="75"/>
      <c r="ABX40" s="75"/>
      <c r="ABY40" s="75"/>
      <c r="ABZ40" s="75"/>
      <c r="ACA40" s="75"/>
      <c r="ACB40" s="75"/>
      <c r="ACC40" s="75"/>
      <c r="ACD40" s="75"/>
      <c r="ACE40" s="75"/>
      <c r="ACF40" s="75"/>
      <c r="ACG40" s="75"/>
      <c r="ACH40" s="75"/>
      <c r="ACI40" s="75"/>
      <c r="ACJ40" s="75"/>
      <c r="ACK40" s="75"/>
      <c r="ACL40" s="75"/>
      <c r="ACM40" s="75"/>
      <c r="ACN40" s="75"/>
      <c r="ACO40" s="75"/>
      <c r="ACP40" s="75"/>
      <c r="ACQ40" s="75"/>
      <c r="ACR40" s="75"/>
      <c r="ACS40" s="75"/>
      <c r="ACT40" s="75"/>
      <c r="ACU40" s="75"/>
      <c r="ACV40" s="75"/>
      <c r="ACW40" s="75"/>
      <c r="ACX40" s="75"/>
      <c r="ACY40" s="75"/>
      <c r="ACZ40" s="75"/>
      <c r="ADA40" s="75"/>
      <c r="ADB40" s="75"/>
      <c r="ADC40" s="75"/>
      <c r="ADD40" s="75"/>
      <c r="ADE40" s="75"/>
      <c r="ADF40" s="75"/>
      <c r="ADG40" s="75"/>
      <c r="ADH40" s="75"/>
      <c r="ADI40" s="75"/>
      <c r="ADJ40" s="75"/>
      <c r="ADK40" s="75"/>
      <c r="ADL40" s="75"/>
      <c r="ADM40" s="75"/>
      <c r="ADN40" s="75"/>
      <c r="ADO40" s="75"/>
      <c r="ADP40" s="75"/>
      <c r="ADQ40" s="75"/>
      <c r="ADR40" s="75"/>
      <c r="ADS40" s="75"/>
      <c r="ADT40" s="75"/>
      <c r="ADU40" s="75"/>
      <c r="ADV40" s="75"/>
      <c r="ADW40" s="75"/>
      <c r="ADX40" s="75"/>
      <c r="ADY40" s="75"/>
      <c r="ADZ40" s="75"/>
      <c r="AEA40" s="75"/>
      <c r="AEB40" s="75"/>
      <c r="AEC40" s="75"/>
      <c r="AED40" s="75"/>
      <c r="AEE40" s="75"/>
      <c r="AEF40" s="75"/>
      <c r="AEG40" s="75"/>
      <c r="AEH40" s="75"/>
      <c r="AEI40" s="75"/>
      <c r="AEJ40" s="75"/>
      <c r="AEK40" s="75"/>
      <c r="AEL40" s="75"/>
      <c r="AEM40" s="75"/>
      <c r="AEN40" s="75"/>
      <c r="AEO40" s="75"/>
      <c r="AEP40" s="75"/>
      <c r="AEQ40" s="75"/>
      <c r="AER40" s="75"/>
      <c r="AES40" s="75"/>
      <c r="AET40" s="75"/>
      <c r="AEU40" s="75"/>
      <c r="AEV40" s="75"/>
      <c r="AEW40" s="75"/>
      <c r="AEX40" s="75"/>
      <c r="AEY40" s="75"/>
      <c r="AEZ40" s="75"/>
      <c r="AFA40" s="75"/>
      <c r="AFB40" s="75"/>
      <c r="AFC40" s="75"/>
      <c r="AFD40" s="75"/>
      <c r="AFE40" s="75"/>
      <c r="AFF40" s="75"/>
      <c r="AFG40" s="75"/>
      <c r="AFH40" s="75"/>
      <c r="AFI40" s="75"/>
      <c r="AFJ40" s="75"/>
      <c r="AFK40" s="75"/>
      <c r="AFL40" s="75"/>
      <c r="AFM40" s="75"/>
      <c r="AFN40" s="75"/>
      <c r="AFO40" s="75"/>
      <c r="AFP40" s="75"/>
      <c r="AFQ40" s="75"/>
      <c r="AFR40" s="75"/>
      <c r="AFS40" s="75"/>
      <c r="AFT40" s="75"/>
      <c r="AFU40" s="75"/>
      <c r="AFV40" s="75"/>
      <c r="AFW40" s="75"/>
      <c r="AFX40" s="75"/>
      <c r="AFY40" s="75"/>
      <c r="AFZ40" s="75"/>
      <c r="AGA40" s="75"/>
      <c r="AGB40" s="75"/>
      <c r="AGC40" s="75"/>
      <c r="AGD40" s="75"/>
      <c r="AGE40" s="75"/>
      <c r="AGF40" s="75"/>
      <c r="AGG40" s="75"/>
      <c r="AGH40" s="75"/>
      <c r="AGI40" s="75"/>
      <c r="AGJ40" s="75"/>
      <c r="AGK40" s="75"/>
      <c r="AGL40" s="75"/>
      <c r="AGM40" s="75"/>
      <c r="AGN40" s="75"/>
      <c r="AGO40" s="75"/>
      <c r="AGP40" s="75"/>
      <c r="AGQ40" s="75"/>
      <c r="AGR40" s="75"/>
      <c r="AGS40" s="75"/>
      <c r="AGT40" s="75"/>
      <c r="AGU40" s="75"/>
      <c r="AGV40" s="75"/>
      <c r="AGW40" s="75"/>
      <c r="AGX40" s="75"/>
      <c r="AGY40" s="75"/>
      <c r="AGZ40" s="75"/>
      <c r="AHA40" s="75"/>
      <c r="AHB40" s="75"/>
      <c r="AHC40" s="75"/>
      <c r="AHD40" s="75"/>
      <c r="AHE40" s="75"/>
      <c r="AHF40" s="75"/>
      <c r="AHG40" s="75"/>
      <c r="AHH40" s="75"/>
      <c r="AHI40" s="75"/>
      <c r="AHJ40" s="75"/>
      <c r="AHK40" s="75"/>
      <c r="AHL40" s="75"/>
      <c r="AHM40" s="75"/>
      <c r="AHN40" s="75"/>
      <c r="AHO40" s="75"/>
      <c r="AHP40" s="75"/>
      <c r="AHQ40" s="75"/>
      <c r="AHR40" s="75"/>
      <c r="AHS40" s="75"/>
      <c r="AHT40" s="75"/>
      <c r="AHU40" s="75"/>
      <c r="AHV40" s="75"/>
      <c r="AHW40" s="75"/>
      <c r="AHX40" s="75"/>
      <c r="AHY40" s="75"/>
      <c r="AHZ40" s="75"/>
      <c r="AIA40" s="75"/>
      <c r="AIB40" s="75"/>
      <c r="AIC40" s="75"/>
      <c r="AID40" s="75"/>
      <c r="AIE40" s="75"/>
      <c r="AIF40" s="75"/>
      <c r="AIG40" s="75"/>
      <c r="AIH40" s="75"/>
      <c r="AII40" s="75"/>
      <c r="AIJ40" s="75"/>
      <c r="AIK40" s="75"/>
      <c r="AIL40" s="75"/>
      <c r="AIM40" s="75"/>
      <c r="AIN40" s="75"/>
      <c r="AIO40" s="75"/>
      <c r="AIP40" s="75"/>
      <c r="AIQ40" s="75"/>
      <c r="AIR40" s="75"/>
      <c r="AIS40" s="75"/>
      <c r="AIT40" s="75"/>
      <c r="AIU40" s="75"/>
      <c r="AIV40" s="75"/>
      <c r="AIW40" s="75"/>
      <c r="AIX40" s="75"/>
      <c r="AIY40" s="75"/>
      <c r="AIZ40" s="75"/>
      <c r="AJA40" s="75"/>
      <c r="AJB40" s="75"/>
      <c r="AJC40" s="75"/>
      <c r="AJD40" s="75"/>
      <c r="AJE40" s="75"/>
      <c r="AJF40" s="75"/>
      <c r="AJG40" s="75"/>
      <c r="AJH40" s="75"/>
      <c r="AJI40" s="75"/>
      <c r="AJJ40" s="75"/>
      <c r="AJK40" s="75"/>
      <c r="AJL40" s="75"/>
      <c r="AJM40" s="75"/>
      <c r="AJN40" s="75"/>
      <c r="AJO40" s="75"/>
      <c r="AJP40" s="75"/>
      <c r="AJQ40" s="75"/>
      <c r="AJR40" s="75"/>
      <c r="AJS40" s="75"/>
      <c r="AJT40" s="75"/>
      <c r="AJU40" s="75"/>
      <c r="AJV40" s="75"/>
      <c r="AJW40" s="75"/>
      <c r="AJX40" s="75"/>
      <c r="AJY40" s="75"/>
      <c r="AJZ40" s="75"/>
      <c r="AKA40" s="75"/>
      <c r="AKB40" s="75"/>
      <c r="AKC40" s="75"/>
      <c r="AKD40" s="75"/>
      <c r="AKE40" s="75"/>
      <c r="AKF40" s="75"/>
      <c r="AKG40" s="75"/>
      <c r="AKH40" s="75"/>
      <c r="AKI40" s="75"/>
      <c r="AKJ40" s="75"/>
      <c r="AKK40" s="75"/>
      <c r="AKL40" s="75"/>
      <c r="AKM40" s="75"/>
      <c r="AKN40" s="75"/>
      <c r="AKO40" s="75"/>
      <c r="AKP40" s="75"/>
      <c r="AKQ40" s="75"/>
      <c r="AKR40" s="75"/>
      <c r="AKS40" s="75"/>
      <c r="AKT40" s="75"/>
      <c r="AKU40" s="75"/>
      <c r="AKV40" s="75"/>
      <c r="AKW40" s="75"/>
      <c r="AKX40" s="75"/>
      <c r="AKY40" s="75"/>
      <c r="AKZ40" s="75"/>
      <c r="ALA40" s="75"/>
      <c r="ALB40" s="75"/>
      <c r="ALC40" s="75"/>
      <c r="ALD40" s="75"/>
      <c r="ALE40" s="75"/>
      <c r="ALF40" s="75"/>
      <c r="ALG40" s="75"/>
      <c r="ALH40" s="75"/>
      <c r="ALI40" s="75"/>
      <c r="ALJ40" s="75"/>
      <c r="ALK40" s="75"/>
      <c r="ALL40" s="75"/>
      <c r="ALM40" s="75"/>
      <c r="ALN40" s="75"/>
      <c r="ALO40" s="75"/>
      <c r="ALP40" s="75"/>
      <c r="ALQ40" s="75"/>
      <c r="ALR40" s="75"/>
      <c r="ALS40" s="75"/>
      <c r="ALT40" s="75"/>
      <c r="ALU40" s="75"/>
      <c r="ALV40" s="75"/>
      <c r="ALW40" s="75"/>
      <c r="ALX40" s="75"/>
      <c r="ALY40" s="75"/>
      <c r="ALZ40" s="75"/>
      <c r="AMA40" s="75"/>
      <c r="AMB40" s="75"/>
      <c r="AMC40" s="75"/>
      <c r="AMD40" s="75"/>
      <c r="AME40" s="75"/>
      <c r="AMF40" s="75"/>
      <c r="AMG40" s="75"/>
      <c r="AMH40" s="75"/>
      <c r="AMI40" s="75"/>
      <c r="AMJ40" s="75"/>
    </row>
    <row r="41" spans="1:1024" customFormat="1" ht="17.25" customHeight="1">
      <c r="A41" s="396" t="s">
        <v>425</v>
      </c>
      <c r="B41" s="397" t="s">
        <v>427</v>
      </c>
      <c r="C41" s="10"/>
      <c r="D41" s="10"/>
      <c r="E41" s="10"/>
      <c r="F41" s="10"/>
      <c r="G41" s="79"/>
      <c r="H41" s="79"/>
      <c r="I41" s="399">
        <f t="shared" si="5"/>
        <v>0</v>
      </c>
      <c r="J41" s="399">
        <f t="shared" si="6"/>
        <v>0</v>
      </c>
      <c r="K41" s="79"/>
      <c r="L41" s="400" t="e">
        <f t="shared" si="7"/>
        <v>#DIV/0!</v>
      </c>
      <c r="M41" s="400" t="e">
        <f t="shared" si="4"/>
        <v>#DIV/0!</v>
      </c>
      <c r="N41" s="75"/>
      <c r="O41" s="75"/>
      <c r="P41" s="75"/>
      <c r="Q41" s="75"/>
      <c r="R41" s="75"/>
      <c r="S41" s="75"/>
      <c r="T41" s="75"/>
      <c r="U41" s="75"/>
      <c r="V41" s="75"/>
      <c r="W41" s="75"/>
      <c r="X41" s="75"/>
      <c r="Y41" s="75"/>
      <c r="Z41" s="75"/>
      <c r="AA41" s="75"/>
      <c r="AB41" s="75"/>
      <c r="AC41" s="75"/>
      <c r="AD41" s="75"/>
      <c r="AE41" s="75"/>
      <c r="AF41" s="75"/>
      <c r="AG41" s="75"/>
      <c r="AH41" s="75"/>
      <c r="AI41" s="75"/>
      <c r="AJ41" s="75"/>
      <c r="AK41" s="75"/>
      <c r="AL41" s="75"/>
      <c r="AM41" s="75"/>
      <c r="AN41" s="75"/>
      <c r="AO41" s="75"/>
      <c r="AP41" s="75"/>
      <c r="AQ41" s="75"/>
      <c r="AR41" s="75"/>
      <c r="AS41" s="75"/>
      <c r="AT41" s="75"/>
      <c r="AU41" s="75"/>
      <c r="AV41" s="75"/>
      <c r="AW41" s="75"/>
      <c r="AX41" s="75"/>
      <c r="AY41" s="75"/>
      <c r="AZ41" s="75"/>
      <c r="BA41" s="75"/>
      <c r="BB41" s="75"/>
      <c r="BC41" s="75"/>
      <c r="BD41" s="75"/>
      <c r="BE41" s="75"/>
      <c r="BF41" s="75"/>
      <c r="BG41" s="75"/>
      <c r="BH41" s="75"/>
      <c r="BI41" s="75"/>
      <c r="BJ41" s="75"/>
      <c r="BK41" s="75"/>
      <c r="BL41" s="75"/>
      <c r="BM41" s="75"/>
      <c r="BN41" s="75"/>
      <c r="BO41" s="75"/>
      <c r="BP41" s="75"/>
      <c r="BQ41" s="75"/>
      <c r="BR41" s="75"/>
      <c r="BS41" s="75"/>
      <c r="BT41" s="75"/>
      <c r="BU41" s="75"/>
      <c r="BV41" s="75"/>
      <c r="BW41" s="75"/>
      <c r="BX41" s="75"/>
      <c r="BY41" s="75"/>
      <c r="BZ41" s="75"/>
      <c r="CA41" s="75"/>
      <c r="CB41" s="75"/>
      <c r="CC41" s="75"/>
      <c r="CD41" s="75"/>
      <c r="CE41" s="75"/>
      <c r="CF41" s="75"/>
      <c r="CG41" s="75"/>
      <c r="CH41" s="75"/>
      <c r="CI41" s="75"/>
      <c r="CJ41" s="75"/>
      <c r="CK41" s="75"/>
      <c r="CL41" s="75"/>
      <c r="CM41" s="75"/>
      <c r="CN41" s="75"/>
      <c r="CO41" s="75"/>
      <c r="CP41" s="75"/>
      <c r="CQ41" s="75"/>
      <c r="CR41" s="75"/>
      <c r="CS41" s="75"/>
      <c r="CT41" s="75"/>
      <c r="CU41" s="75"/>
      <c r="CV41" s="75"/>
      <c r="CW41" s="75"/>
      <c r="CX41" s="75"/>
      <c r="CY41" s="75"/>
      <c r="CZ41" s="75"/>
      <c r="DA41" s="75"/>
      <c r="DB41" s="75"/>
      <c r="DC41" s="75"/>
      <c r="DD41" s="75"/>
      <c r="DE41" s="75"/>
      <c r="DF41" s="75"/>
      <c r="DG41" s="75"/>
      <c r="DH41" s="75"/>
      <c r="DI41" s="75"/>
      <c r="DJ41" s="75"/>
      <c r="DK41" s="75"/>
      <c r="DL41" s="75"/>
      <c r="DM41" s="75"/>
      <c r="DN41" s="75"/>
      <c r="DO41" s="75"/>
      <c r="DP41" s="75"/>
      <c r="DQ41" s="75"/>
      <c r="DR41" s="75"/>
      <c r="DS41" s="75"/>
      <c r="DT41" s="75"/>
      <c r="DU41" s="75"/>
      <c r="DV41" s="75"/>
      <c r="DW41" s="75"/>
      <c r="DX41" s="75"/>
      <c r="DY41" s="75"/>
      <c r="DZ41" s="75"/>
      <c r="EA41" s="75"/>
      <c r="EB41" s="75"/>
      <c r="EC41" s="75"/>
      <c r="ED41" s="75"/>
      <c r="EE41" s="75"/>
      <c r="EF41" s="75"/>
      <c r="EG41" s="75"/>
      <c r="EH41" s="75"/>
      <c r="EI41" s="75"/>
      <c r="EJ41" s="75"/>
      <c r="EK41" s="75"/>
      <c r="EL41" s="75"/>
      <c r="EM41" s="75"/>
      <c r="EN41" s="75"/>
      <c r="EO41" s="75"/>
      <c r="EP41" s="75"/>
      <c r="EQ41" s="75"/>
      <c r="ER41" s="75"/>
      <c r="ES41" s="75"/>
      <c r="ET41" s="75"/>
      <c r="EU41" s="75"/>
      <c r="EV41" s="75"/>
      <c r="EW41" s="75"/>
      <c r="EX41" s="75"/>
      <c r="EY41" s="75"/>
      <c r="EZ41" s="75"/>
      <c r="FA41" s="75"/>
      <c r="FB41" s="75"/>
      <c r="FC41" s="75"/>
      <c r="FD41" s="75"/>
      <c r="FE41" s="75"/>
      <c r="FF41" s="75"/>
      <c r="FG41" s="75"/>
      <c r="FH41" s="75"/>
      <c r="FI41" s="75"/>
      <c r="FJ41" s="75"/>
      <c r="FK41" s="75"/>
      <c r="FL41" s="75"/>
      <c r="FM41" s="75"/>
      <c r="FN41" s="75"/>
      <c r="FO41" s="75"/>
      <c r="FP41" s="75"/>
      <c r="FQ41" s="75"/>
      <c r="FR41" s="75"/>
      <c r="FS41" s="75"/>
      <c r="FT41" s="75"/>
      <c r="FU41" s="75"/>
      <c r="FV41" s="75"/>
      <c r="FW41" s="75"/>
      <c r="FX41" s="75"/>
      <c r="FY41" s="75"/>
      <c r="FZ41" s="75"/>
      <c r="GA41" s="75"/>
      <c r="GB41" s="75"/>
      <c r="GC41" s="75"/>
      <c r="GD41" s="75"/>
      <c r="GE41" s="75"/>
      <c r="GF41" s="75"/>
      <c r="GG41" s="75"/>
      <c r="GH41" s="75"/>
      <c r="GI41" s="75"/>
      <c r="GJ41" s="75"/>
      <c r="GK41" s="75"/>
      <c r="GL41" s="75"/>
      <c r="GM41" s="75"/>
      <c r="GN41" s="75"/>
      <c r="GO41" s="75"/>
      <c r="GP41" s="75"/>
      <c r="GQ41" s="75"/>
      <c r="GR41" s="75"/>
      <c r="GS41" s="75"/>
      <c r="GT41" s="75"/>
      <c r="GU41" s="75"/>
      <c r="GV41" s="75"/>
      <c r="GW41" s="75"/>
      <c r="GX41" s="75"/>
      <c r="GY41" s="75"/>
      <c r="GZ41" s="75"/>
      <c r="HA41" s="75"/>
      <c r="HB41" s="75"/>
      <c r="HC41" s="75"/>
      <c r="HD41" s="75"/>
      <c r="HE41" s="75"/>
      <c r="HF41" s="75"/>
      <c r="HG41" s="75"/>
      <c r="HH41" s="75"/>
      <c r="HI41" s="75"/>
      <c r="HJ41" s="75"/>
      <c r="HK41" s="75"/>
      <c r="HL41" s="75"/>
      <c r="HM41" s="75"/>
      <c r="HN41" s="75"/>
      <c r="HO41" s="75"/>
      <c r="HP41" s="75"/>
      <c r="HQ41" s="75"/>
      <c r="HR41" s="75"/>
      <c r="HS41" s="75"/>
      <c r="HT41" s="75"/>
      <c r="HU41" s="75"/>
      <c r="HV41" s="75"/>
      <c r="HW41" s="75"/>
      <c r="HX41" s="75"/>
      <c r="HY41" s="75"/>
      <c r="HZ41" s="75"/>
      <c r="IA41" s="75"/>
      <c r="IB41" s="75"/>
      <c r="IC41" s="75"/>
      <c r="ID41" s="75"/>
      <c r="IE41" s="75"/>
      <c r="IF41" s="75"/>
      <c r="IG41" s="75"/>
      <c r="IH41" s="75"/>
      <c r="II41" s="75"/>
      <c r="IJ41" s="75"/>
      <c r="IK41" s="75"/>
      <c r="IL41" s="75"/>
      <c r="IM41" s="75"/>
      <c r="IN41" s="75"/>
      <c r="IO41" s="75"/>
      <c r="IP41" s="75"/>
      <c r="IQ41" s="75"/>
      <c r="IR41" s="75"/>
      <c r="IS41" s="75"/>
      <c r="IT41" s="75"/>
      <c r="IU41" s="75"/>
      <c r="IV41" s="75"/>
      <c r="IW41" s="75"/>
      <c r="IX41" s="75"/>
      <c r="IY41" s="75"/>
      <c r="IZ41" s="75"/>
      <c r="JA41" s="75"/>
      <c r="JB41" s="75"/>
      <c r="JC41" s="75"/>
      <c r="JD41" s="75"/>
      <c r="JE41" s="75"/>
      <c r="JF41" s="75"/>
      <c r="JG41" s="75"/>
      <c r="JH41" s="75"/>
      <c r="JI41" s="75"/>
      <c r="JJ41" s="75"/>
      <c r="JK41" s="75"/>
      <c r="JL41" s="75"/>
      <c r="JM41" s="75"/>
      <c r="JN41" s="75"/>
      <c r="JO41" s="75"/>
      <c r="JP41" s="75"/>
      <c r="JQ41" s="75"/>
      <c r="JR41" s="75"/>
      <c r="JS41" s="75"/>
      <c r="JT41" s="75"/>
      <c r="JU41" s="75"/>
      <c r="JV41" s="75"/>
      <c r="JW41" s="75"/>
      <c r="JX41" s="75"/>
      <c r="JY41" s="75"/>
      <c r="JZ41" s="75"/>
      <c r="KA41" s="75"/>
      <c r="KB41" s="75"/>
      <c r="KC41" s="75"/>
      <c r="KD41" s="75"/>
      <c r="KE41" s="75"/>
      <c r="KF41" s="75"/>
      <c r="KG41" s="75"/>
      <c r="KH41" s="75"/>
      <c r="KI41" s="75"/>
      <c r="KJ41" s="75"/>
      <c r="KK41" s="75"/>
      <c r="KL41" s="75"/>
      <c r="KM41" s="75"/>
      <c r="KN41" s="75"/>
      <c r="KO41" s="75"/>
      <c r="KP41" s="75"/>
      <c r="KQ41" s="75"/>
      <c r="KR41" s="75"/>
      <c r="KS41" s="75"/>
      <c r="KT41" s="75"/>
      <c r="KU41" s="75"/>
      <c r="KV41" s="75"/>
      <c r="KW41" s="75"/>
      <c r="KX41" s="75"/>
      <c r="KY41" s="75"/>
      <c r="KZ41" s="75"/>
      <c r="LA41" s="75"/>
      <c r="LB41" s="75"/>
      <c r="LC41" s="75"/>
      <c r="LD41" s="75"/>
      <c r="LE41" s="75"/>
      <c r="LF41" s="75"/>
      <c r="LG41" s="75"/>
      <c r="LH41" s="75"/>
      <c r="LI41" s="75"/>
      <c r="LJ41" s="75"/>
      <c r="LK41" s="75"/>
      <c r="LL41" s="75"/>
      <c r="LM41" s="75"/>
      <c r="LN41" s="75"/>
      <c r="LO41" s="75"/>
      <c r="LP41" s="75"/>
      <c r="LQ41" s="75"/>
      <c r="LR41" s="75"/>
      <c r="LS41" s="75"/>
      <c r="LT41" s="75"/>
      <c r="LU41" s="75"/>
      <c r="LV41" s="75"/>
      <c r="LW41" s="75"/>
      <c r="LX41" s="75"/>
      <c r="LY41" s="75"/>
      <c r="LZ41" s="75"/>
      <c r="MA41" s="75"/>
      <c r="MB41" s="75"/>
      <c r="MC41" s="75"/>
      <c r="MD41" s="75"/>
      <c r="ME41" s="75"/>
      <c r="MF41" s="75"/>
      <c r="MG41" s="75"/>
      <c r="MH41" s="75"/>
      <c r="MI41" s="75"/>
      <c r="MJ41" s="75"/>
      <c r="MK41" s="75"/>
      <c r="ML41" s="75"/>
      <c r="MM41" s="75"/>
      <c r="MN41" s="75"/>
      <c r="MO41" s="75"/>
      <c r="MP41" s="75"/>
      <c r="MQ41" s="75"/>
      <c r="MR41" s="75"/>
      <c r="MS41" s="75"/>
      <c r="MT41" s="75"/>
      <c r="MU41" s="75"/>
      <c r="MV41" s="75"/>
      <c r="MW41" s="75"/>
      <c r="MX41" s="75"/>
      <c r="MY41" s="75"/>
      <c r="MZ41" s="75"/>
      <c r="NA41" s="75"/>
      <c r="NB41" s="75"/>
      <c r="NC41" s="75"/>
      <c r="ND41" s="75"/>
      <c r="NE41" s="75"/>
      <c r="NF41" s="75"/>
      <c r="NG41" s="75"/>
      <c r="NH41" s="75"/>
      <c r="NI41" s="75"/>
      <c r="NJ41" s="75"/>
      <c r="NK41" s="75"/>
      <c r="NL41" s="75"/>
      <c r="NM41" s="75"/>
      <c r="NN41" s="75"/>
      <c r="NO41" s="75"/>
      <c r="NP41" s="75"/>
      <c r="NQ41" s="75"/>
      <c r="NR41" s="75"/>
      <c r="NS41" s="75"/>
      <c r="NT41" s="75"/>
      <c r="NU41" s="75"/>
      <c r="NV41" s="75"/>
      <c r="NW41" s="75"/>
      <c r="NX41" s="75"/>
      <c r="NY41" s="75"/>
      <c r="NZ41" s="75"/>
      <c r="OA41" s="75"/>
      <c r="OB41" s="75"/>
      <c r="OC41" s="75"/>
      <c r="OD41" s="75"/>
      <c r="OE41" s="75"/>
      <c r="OF41" s="75"/>
      <c r="OG41" s="75"/>
      <c r="OH41" s="75"/>
      <c r="OI41" s="75"/>
      <c r="OJ41" s="75"/>
      <c r="OK41" s="75"/>
      <c r="OL41" s="75"/>
      <c r="OM41" s="75"/>
      <c r="ON41" s="75"/>
      <c r="OO41" s="75"/>
      <c r="OP41" s="75"/>
      <c r="OQ41" s="75"/>
      <c r="OR41" s="75"/>
      <c r="OS41" s="75"/>
      <c r="OT41" s="75"/>
      <c r="OU41" s="75"/>
      <c r="OV41" s="75"/>
      <c r="OW41" s="75"/>
      <c r="OX41" s="75"/>
      <c r="OY41" s="75"/>
      <c r="OZ41" s="75"/>
      <c r="PA41" s="75"/>
      <c r="PB41" s="75"/>
      <c r="PC41" s="75"/>
      <c r="PD41" s="75"/>
      <c r="PE41" s="75"/>
      <c r="PF41" s="75"/>
      <c r="PG41" s="75"/>
      <c r="PH41" s="75"/>
      <c r="PI41" s="75"/>
      <c r="PJ41" s="75"/>
      <c r="PK41" s="75"/>
      <c r="PL41" s="75"/>
      <c r="PM41" s="75"/>
      <c r="PN41" s="75"/>
      <c r="PO41" s="75"/>
      <c r="PP41" s="75"/>
      <c r="PQ41" s="75"/>
      <c r="PR41" s="75"/>
      <c r="PS41" s="75"/>
      <c r="PT41" s="75"/>
      <c r="PU41" s="75"/>
      <c r="PV41" s="75"/>
      <c r="PW41" s="75"/>
      <c r="PX41" s="75"/>
      <c r="PY41" s="75"/>
      <c r="PZ41" s="75"/>
      <c r="QA41" s="75"/>
      <c r="QB41" s="75"/>
      <c r="QC41" s="75"/>
      <c r="QD41" s="75"/>
      <c r="QE41" s="75"/>
      <c r="QF41" s="75"/>
      <c r="QG41" s="75"/>
      <c r="QH41" s="75"/>
      <c r="QI41" s="75"/>
      <c r="QJ41" s="75"/>
      <c r="QK41" s="75"/>
      <c r="QL41" s="75"/>
      <c r="QM41" s="75"/>
      <c r="QN41" s="75"/>
      <c r="QO41" s="75"/>
      <c r="QP41" s="75"/>
      <c r="QQ41" s="75"/>
      <c r="QR41" s="75"/>
      <c r="QS41" s="75"/>
      <c r="QT41" s="75"/>
      <c r="QU41" s="75"/>
      <c r="QV41" s="75"/>
      <c r="QW41" s="75"/>
      <c r="QX41" s="75"/>
      <c r="QY41" s="75"/>
      <c r="QZ41" s="75"/>
      <c r="RA41" s="75"/>
      <c r="RB41" s="75"/>
      <c r="RC41" s="75"/>
      <c r="RD41" s="75"/>
      <c r="RE41" s="75"/>
      <c r="RF41" s="75"/>
      <c r="RG41" s="75"/>
      <c r="RH41" s="75"/>
      <c r="RI41" s="75"/>
      <c r="RJ41" s="75"/>
      <c r="RK41" s="75"/>
      <c r="RL41" s="75"/>
      <c r="RM41" s="75"/>
      <c r="RN41" s="75"/>
      <c r="RO41" s="75"/>
      <c r="RP41" s="75"/>
      <c r="RQ41" s="75"/>
      <c r="RR41" s="75"/>
      <c r="RS41" s="75"/>
      <c r="RT41" s="75"/>
      <c r="RU41" s="75"/>
      <c r="RV41" s="75"/>
      <c r="RW41" s="75"/>
      <c r="RX41" s="75"/>
      <c r="RY41" s="75"/>
      <c r="RZ41" s="75"/>
      <c r="SA41" s="75"/>
      <c r="SB41" s="75"/>
      <c r="SC41" s="75"/>
      <c r="SD41" s="75"/>
      <c r="SE41" s="75"/>
      <c r="SF41" s="75"/>
      <c r="SG41" s="75"/>
      <c r="SH41" s="75"/>
      <c r="SI41" s="75"/>
      <c r="SJ41" s="75"/>
      <c r="SK41" s="75"/>
      <c r="SL41" s="75"/>
      <c r="SM41" s="75"/>
      <c r="SN41" s="75"/>
      <c r="SO41" s="75"/>
      <c r="SP41" s="75"/>
      <c r="SQ41" s="75"/>
      <c r="SR41" s="75"/>
      <c r="SS41" s="75"/>
      <c r="ST41" s="75"/>
      <c r="SU41" s="75"/>
      <c r="SV41" s="75"/>
      <c r="SW41" s="75"/>
      <c r="SX41" s="75"/>
      <c r="SY41" s="75"/>
      <c r="SZ41" s="75"/>
      <c r="TA41" s="75"/>
      <c r="TB41" s="75"/>
      <c r="TC41" s="75"/>
      <c r="TD41" s="75"/>
      <c r="TE41" s="75"/>
      <c r="TF41" s="75"/>
      <c r="TG41" s="75"/>
      <c r="TH41" s="75"/>
      <c r="TI41" s="75"/>
      <c r="TJ41" s="75"/>
      <c r="TK41" s="75"/>
      <c r="TL41" s="75"/>
      <c r="TM41" s="75"/>
      <c r="TN41" s="75"/>
      <c r="TO41" s="75"/>
      <c r="TP41" s="75"/>
      <c r="TQ41" s="75"/>
      <c r="TR41" s="75"/>
      <c r="TS41" s="75"/>
      <c r="TT41" s="75"/>
      <c r="TU41" s="75"/>
      <c r="TV41" s="75"/>
      <c r="TW41" s="75"/>
      <c r="TX41" s="75"/>
      <c r="TY41" s="75"/>
      <c r="TZ41" s="75"/>
      <c r="UA41" s="75"/>
      <c r="UB41" s="75"/>
      <c r="UC41" s="75"/>
      <c r="UD41" s="75"/>
      <c r="UE41" s="75"/>
      <c r="UF41" s="75"/>
      <c r="UG41" s="75"/>
      <c r="UH41" s="75"/>
      <c r="UI41" s="75"/>
      <c r="UJ41" s="75"/>
      <c r="UK41" s="75"/>
      <c r="UL41" s="75"/>
      <c r="UM41" s="75"/>
      <c r="UN41" s="75"/>
      <c r="UO41" s="75"/>
      <c r="UP41" s="75"/>
      <c r="UQ41" s="75"/>
      <c r="UR41" s="75"/>
      <c r="US41" s="75"/>
      <c r="UT41" s="75"/>
      <c r="UU41" s="75"/>
      <c r="UV41" s="75"/>
      <c r="UW41" s="75"/>
      <c r="UX41" s="75"/>
      <c r="UY41" s="75"/>
      <c r="UZ41" s="75"/>
      <c r="VA41" s="75"/>
      <c r="VB41" s="75"/>
      <c r="VC41" s="75"/>
      <c r="VD41" s="75"/>
      <c r="VE41" s="75"/>
      <c r="VF41" s="75"/>
      <c r="VG41" s="75"/>
      <c r="VH41" s="75"/>
      <c r="VI41" s="75"/>
      <c r="VJ41" s="75"/>
      <c r="VK41" s="75"/>
      <c r="VL41" s="75"/>
      <c r="VM41" s="75"/>
      <c r="VN41" s="75"/>
      <c r="VO41" s="75"/>
      <c r="VP41" s="75"/>
      <c r="VQ41" s="75"/>
      <c r="VR41" s="75"/>
      <c r="VS41" s="75"/>
      <c r="VT41" s="75"/>
      <c r="VU41" s="75"/>
      <c r="VV41" s="75"/>
      <c r="VW41" s="75"/>
      <c r="VX41" s="75"/>
      <c r="VY41" s="75"/>
      <c r="VZ41" s="75"/>
      <c r="WA41" s="75"/>
      <c r="WB41" s="75"/>
      <c r="WC41" s="75"/>
      <c r="WD41" s="75"/>
      <c r="WE41" s="75"/>
      <c r="WF41" s="75"/>
      <c r="WG41" s="75"/>
      <c r="WH41" s="75"/>
      <c r="WI41" s="75"/>
      <c r="WJ41" s="75"/>
      <c r="WK41" s="75"/>
      <c r="WL41" s="75"/>
      <c r="WM41" s="75"/>
      <c r="WN41" s="75"/>
      <c r="WO41" s="75"/>
      <c r="WP41" s="75"/>
      <c r="WQ41" s="75"/>
      <c r="WR41" s="75"/>
      <c r="WS41" s="75"/>
      <c r="WT41" s="75"/>
      <c r="WU41" s="75"/>
      <c r="WV41" s="75"/>
      <c r="WW41" s="75"/>
      <c r="WX41" s="75"/>
      <c r="WY41" s="75"/>
      <c r="WZ41" s="75"/>
      <c r="XA41" s="75"/>
      <c r="XB41" s="75"/>
      <c r="XC41" s="75"/>
      <c r="XD41" s="75"/>
      <c r="XE41" s="75"/>
      <c r="XF41" s="75"/>
      <c r="XG41" s="75"/>
      <c r="XH41" s="75"/>
      <c r="XI41" s="75"/>
      <c r="XJ41" s="75"/>
      <c r="XK41" s="75"/>
      <c r="XL41" s="75"/>
      <c r="XM41" s="75"/>
      <c r="XN41" s="75"/>
      <c r="XO41" s="75"/>
      <c r="XP41" s="75"/>
      <c r="XQ41" s="75"/>
      <c r="XR41" s="75"/>
      <c r="XS41" s="75"/>
      <c r="XT41" s="75"/>
      <c r="XU41" s="75"/>
      <c r="XV41" s="75"/>
      <c r="XW41" s="75"/>
      <c r="XX41" s="75"/>
      <c r="XY41" s="75"/>
      <c r="XZ41" s="75"/>
      <c r="YA41" s="75"/>
      <c r="YB41" s="75"/>
      <c r="YC41" s="75"/>
      <c r="YD41" s="75"/>
      <c r="YE41" s="75"/>
      <c r="YF41" s="75"/>
      <c r="YG41" s="75"/>
      <c r="YH41" s="75"/>
      <c r="YI41" s="75"/>
      <c r="YJ41" s="75"/>
      <c r="YK41" s="75"/>
      <c r="YL41" s="75"/>
      <c r="YM41" s="75"/>
      <c r="YN41" s="75"/>
      <c r="YO41" s="75"/>
      <c r="YP41" s="75"/>
      <c r="YQ41" s="75"/>
      <c r="YR41" s="75"/>
      <c r="YS41" s="75"/>
      <c r="YT41" s="75"/>
      <c r="YU41" s="75"/>
      <c r="YV41" s="75"/>
      <c r="YW41" s="75"/>
      <c r="YX41" s="75"/>
      <c r="YY41" s="75"/>
      <c r="YZ41" s="75"/>
      <c r="ZA41" s="75"/>
      <c r="ZB41" s="75"/>
      <c r="ZC41" s="75"/>
      <c r="ZD41" s="75"/>
      <c r="ZE41" s="75"/>
      <c r="ZF41" s="75"/>
      <c r="ZG41" s="75"/>
      <c r="ZH41" s="75"/>
      <c r="ZI41" s="75"/>
      <c r="ZJ41" s="75"/>
      <c r="ZK41" s="75"/>
      <c r="ZL41" s="75"/>
      <c r="ZM41" s="75"/>
      <c r="ZN41" s="75"/>
      <c r="ZO41" s="75"/>
      <c r="ZP41" s="75"/>
      <c r="ZQ41" s="75"/>
      <c r="ZR41" s="75"/>
      <c r="ZS41" s="75"/>
      <c r="ZT41" s="75"/>
      <c r="ZU41" s="75"/>
      <c r="ZV41" s="75"/>
      <c r="ZW41" s="75"/>
      <c r="ZX41" s="75"/>
      <c r="ZY41" s="75"/>
      <c r="ZZ41" s="75"/>
      <c r="AAA41" s="75"/>
      <c r="AAB41" s="75"/>
      <c r="AAC41" s="75"/>
      <c r="AAD41" s="75"/>
      <c r="AAE41" s="75"/>
      <c r="AAF41" s="75"/>
      <c r="AAG41" s="75"/>
      <c r="AAH41" s="75"/>
      <c r="AAI41" s="75"/>
      <c r="AAJ41" s="75"/>
      <c r="AAK41" s="75"/>
      <c r="AAL41" s="75"/>
      <c r="AAM41" s="75"/>
      <c r="AAN41" s="75"/>
      <c r="AAO41" s="75"/>
      <c r="AAP41" s="75"/>
      <c r="AAQ41" s="75"/>
      <c r="AAR41" s="75"/>
      <c r="AAS41" s="75"/>
      <c r="AAT41" s="75"/>
      <c r="AAU41" s="75"/>
      <c r="AAV41" s="75"/>
      <c r="AAW41" s="75"/>
      <c r="AAX41" s="75"/>
      <c r="AAY41" s="75"/>
      <c r="AAZ41" s="75"/>
      <c r="ABA41" s="75"/>
      <c r="ABB41" s="75"/>
      <c r="ABC41" s="75"/>
      <c r="ABD41" s="75"/>
      <c r="ABE41" s="75"/>
      <c r="ABF41" s="75"/>
      <c r="ABG41" s="75"/>
      <c r="ABH41" s="75"/>
      <c r="ABI41" s="75"/>
      <c r="ABJ41" s="75"/>
      <c r="ABK41" s="75"/>
      <c r="ABL41" s="75"/>
      <c r="ABM41" s="75"/>
      <c r="ABN41" s="75"/>
      <c r="ABO41" s="75"/>
      <c r="ABP41" s="75"/>
      <c r="ABQ41" s="75"/>
      <c r="ABR41" s="75"/>
      <c r="ABS41" s="75"/>
      <c r="ABT41" s="75"/>
      <c r="ABU41" s="75"/>
      <c r="ABV41" s="75"/>
      <c r="ABW41" s="75"/>
      <c r="ABX41" s="75"/>
      <c r="ABY41" s="75"/>
      <c r="ABZ41" s="75"/>
      <c r="ACA41" s="75"/>
      <c r="ACB41" s="75"/>
      <c r="ACC41" s="75"/>
      <c r="ACD41" s="75"/>
      <c r="ACE41" s="75"/>
      <c r="ACF41" s="75"/>
      <c r="ACG41" s="75"/>
      <c r="ACH41" s="75"/>
      <c r="ACI41" s="75"/>
      <c r="ACJ41" s="75"/>
      <c r="ACK41" s="75"/>
      <c r="ACL41" s="75"/>
      <c r="ACM41" s="75"/>
      <c r="ACN41" s="75"/>
      <c r="ACO41" s="75"/>
      <c r="ACP41" s="75"/>
      <c r="ACQ41" s="75"/>
      <c r="ACR41" s="75"/>
      <c r="ACS41" s="75"/>
      <c r="ACT41" s="75"/>
      <c r="ACU41" s="75"/>
      <c r="ACV41" s="75"/>
      <c r="ACW41" s="75"/>
      <c r="ACX41" s="75"/>
      <c r="ACY41" s="75"/>
      <c r="ACZ41" s="75"/>
      <c r="ADA41" s="75"/>
      <c r="ADB41" s="75"/>
      <c r="ADC41" s="75"/>
      <c r="ADD41" s="75"/>
      <c r="ADE41" s="75"/>
      <c r="ADF41" s="75"/>
      <c r="ADG41" s="75"/>
      <c r="ADH41" s="75"/>
      <c r="ADI41" s="75"/>
      <c r="ADJ41" s="75"/>
      <c r="ADK41" s="75"/>
      <c r="ADL41" s="75"/>
      <c r="ADM41" s="75"/>
      <c r="ADN41" s="75"/>
      <c r="ADO41" s="75"/>
      <c r="ADP41" s="75"/>
      <c r="ADQ41" s="75"/>
      <c r="ADR41" s="75"/>
      <c r="ADS41" s="75"/>
      <c r="ADT41" s="75"/>
      <c r="ADU41" s="75"/>
      <c r="ADV41" s="75"/>
      <c r="ADW41" s="75"/>
      <c r="ADX41" s="75"/>
      <c r="ADY41" s="75"/>
      <c r="ADZ41" s="75"/>
      <c r="AEA41" s="75"/>
      <c r="AEB41" s="75"/>
      <c r="AEC41" s="75"/>
      <c r="AED41" s="75"/>
      <c r="AEE41" s="75"/>
      <c r="AEF41" s="75"/>
      <c r="AEG41" s="75"/>
      <c r="AEH41" s="75"/>
      <c r="AEI41" s="75"/>
      <c r="AEJ41" s="75"/>
      <c r="AEK41" s="75"/>
      <c r="AEL41" s="75"/>
      <c r="AEM41" s="75"/>
      <c r="AEN41" s="75"/>
      <c r="AEO41" s="75"/>
      <c r="AEP41" s="75"/>
      <c r="AEQ41" s="75"/>
      <c r="AER41" s="75"/>
      <c r="AES41" s="75"/>
      <c r="AET41" s="75"/>
      <c r="AEU41" s="75"/>
      <c r="AEV41" s="75"/>
      <c r="AEW41" s="75"/>
      <c r="AEX41" s="75"/>
      <c r="AEY41" s="75"/>
      <c r="AEZ41" s="75"/>
      <c r="AFA41" s="75"/>
      <c r="AFB41" s="75"/>
      <c r="AFC41" s="75"/>
      <c r="AFD41" s="75"/>
      <c r="AFE41" s="75"/>
      <c r="AFF41" s="75"/>
      <c r="AFG41" s="75"/>
      <c r="AFH41" s="75"/>
      <c r="AFI41" s="75"/>
      <c r="AFJ41" s="75"/>
      <c r="AFK41" s="75"/>
      <c r="AFL41" s="75"/>
      <c r="AFM41" s="75"/>
      <c r="AFN41" s="75"/>
      <c r="AFO41" s="75"/>
      <c r="AFP41" s="75"/>
      <c r="AFQ41" s="75"/>
      <c r="AFR41" s="75"/>
      <c r="AFS41" s="75"/>
      <c r="AFT41" s="75"/>
      <c r="AFU41" s="75"/>
      <c r="AFV41" s="75"/>
      <c r="AFW41" s="75"/>
      <c r="AFX41" s="75"/>
      <c r="AFY41" s="75"/>
      <c r="AFZ41" s="75"/>
      <c r="AGA41" s="75"/>
      <c r="AGB41" s="75"/>
      <c r="AGC41" s="75"/>
      <c r="AGD41" s="75"/>
      <c r="AGE41" s="75"/>
      <c r="AGF41" s="75"/>
      <c r="AGG41" s="75"/>
      <c r="AGH41" s="75"/>
      <c r="AGI41" s="75"/>
      <c r="AGJ41" s="75"/>
      <c r="AGK41" s="75"/>
      <c r="AGL41" s="75"/>
      <c r="AGM41" s="75"/>
      <c r="AGN41" s="75"/>
      <c r="AGO41" s="75"/>
      <c r="AGP41" s="75"/>
      <c r="AGQ41" s="75"/>
      <c r="AGR41" s="75"/>
      <c r="AGS41" s="75"/>
      <c r="AGT41" s="75"/>
      <c r="AGU41" s="75"/>
      <c r="AGV41" s="75"/>
      <c r="AGW41" s="75"/>
      <c r="AGX41" s="75"/>
      <c r="AGY41" s="75"/>
      <c r="AGZ41" s="75"/>
      <c r="AHA41" s="75"/>
      <c r="AHB41" s="75"/>
      <c r="AHC41" s="75"/>
      <c r="AHD41" s="75"/>
      <c r="AHE41" s="75"/>
      <c r="AHF41" s="75"/>
      <c r="AHG41" s="75"/>
      <c r="AHH41" s="75"/>
      <c r="AHI41" s="75"/>
      <c r="AHJ41" s="75"/>
      <c r="AHK41" s="75"/>
      <c r="AHL41" s="75"/>
      <c r="AHM41" s="75"/>
      <c r="AHN41" s="75"/>
      <c r="AHO41" s="75"/>
      <c r="AHP41" s="75"/>
      <c r="AHQ41" s="75"/>
      <c r="AHR41" s="75"/>
      <c r="AHS41" s="75"/>
      <c r="AHT41" s="75"/>
      <c r="AHU41" s="75"/>
      <c r="AHV41" s="75"/>
      <c r="AHW41" s="75"/>
      <c r="AHX41" s="75"/>
      <c r="AHY41" s="75"/>
      <c r="AHZ41" s="75"/>
      <c r="AIA41" s="75"/>
      <c r="AIB41" s="75"/>
      <c r="AIC41" s="75"/>
      <c r="AID41" s="75"/>
      <c r="AIE41" s="75"/>
      <c r="AIF41" s="75"/>
      <c r="AIG41" s="75"/>
      <c r="AIH41" s="75"/>
      <c r="AII41" s="75"/>
      <c r="AIJ41" s="75"/>
      <c r="AIK41" s="75"/>
      <c r="AIL41" s="75"/>
      <c r="AIM41" s="75"/>
      <c r="AIN41" s="75"/>
      <c r="AIO41" s="75"/>
      <c r="AIP41" s="75"/>
      <c r="AIQ41" s="75"/>
      <c r="AIR41" s="75"/>
      <c r="AIS41" s="75"/>
      <c r="AIT41" s="75"/>
      <c r="AIU41" s="75"/>
      <c r="AIV41" s="75"/>
      <c r="AIW41" s="75"/>
      <c r="AIX41" s="75"/>
      <c r="AIY41" s="75"/>
      <c r="AIZ41" s="75"/>
      <c r="AJA41" s="75"/>
      <c r="AJB41" s="75"/>
      <c r="AJC41" s="75"/>
      <c r="AJD41" s="75"/>
      <c r="AJE41" s="75"/>
      <c r="AJF41" s="75"/>
      <c r="AJG41" s="75"/>
      <c r="AJH41" s="75"/>
      <c r="AJI41" s="75"/>
      <c r="AJJ41" s="75"/>
      <c r="AJK41" s="75"/>
      <c r="AJL41" s="75"/>
      <c r="AJM41" s="75"/>
      <c r="AJN41" s="75"/>
      <c r="AJO41" s="75"/>
      <c r="AJP41" s="75"/>
      <c r="AJQ41" s="75"/>
      <c r="AJR41" s="75"/>
      <c r="AJS41" s="75"/>
      <c r="AJT41" s="75"/>
      <c r="AJU41" s="75"/>
      <c r="AJV41" s="75"/>
      <c r="AJW41" s="75"/>
      <c r="AJX41" s="75"/>
      <c r="AJY41" s="75"/>
      <c r="AJZ41" s="75"/>
      <c r="AKA41" s="75"/>
      <c r="AKB41" s="75"/>
      <c r="AKC41" s="75"/>
      <c r="AKD41" s="75"/>
      <c r="AKE41" s="75"/>
      <c r="AKF41" s="75"/>
      <c r="AKG41" s="75"/>
      <c r="AKH41" s="75"/>
      <c r="AKI41" s="75"/>
      <c r="AKJ41" s="75"/>
      <c r="AKK41" s="75"/>
      <c r="AKL41" s="75"/>
      <c r="AKM41" s="75"/>
      <c r="AKN41" s="75"/>
      <c r="AKO41" s="75"/>
      <c r="AKP41" s="75"/>
      <c r="AKQ41" s="75"/>
      <c r="AKR41" s="75"/>
      <c r="AKS41" s="75"/>
      <c r="AKT41" s="75"/>
      <c r="AKU41" s="75"/>
      <c r="AKV41" s="75"/>
      <c r="AKW41" s="75"/>
      <c r="AKX41" s="75"/>
      <c r="AKY41" s="75"/>
      <c r="AKZ41" s="75"/>
      <c r="ALA41" s="75"/>
      <c r="ALB41" s="75"/>
      <c r="ALC41" s="75"/>
      <c r="ALD41" s="75"/>
      <c r="ALE41" s="75"/>
      <c r="ALF41" s="75"/>
      <c r="ALG41" s="75"/>
      <c r="ALH41" s="75"/>
      <c r="ALI41" s="75"/>
      <c r="ALJ41" s="75"/>
      <c r="ALK41" s="75"/>
      <c r="ALL41" s="75"/>
      <c r="ALM41" s="75"/>
      <c r="ALN41" s="75"/>
      <c r="ALO41" s="75"/>
      <c r="ALP41" s="75"/>
      <c r="ALQ41" s="75"/>
      <c r="ALR41" s="75"/>
      <c r="ALS41" s="75"/>
      <c r="ALT41" s="75"/>
      <c r="ALU41" s="75"/>
      <c r="ALV41" s="75"/>
      <c r="ALW41" s="75"/>
      <c r="ALX41" s="75"/>
      <c r="ALY41" s="75"/>
      <c r="ALZ41" s="75"/>
      <c r="AMA41" s="75"/>
      <c r="AMB41" s="75"/>
      <c r="AMC41" s="75"/>
      <c r="AMD41" s="75"/>
      <c r="AME41" s="75"/>
      <c r="AMF41" s="75"/>
      <c r="AMG41" s="75"/>
      <c r="AMH41" s="75"/>
      <c r="AMI41" s="75"/>
      <c r="AMJ41" s="75"/>
    </row>
    <row r="42" spans="1:1024" s="75" customFormat="1" ht="17.25" customHeight="1">
      <c r="A42" s="110" t="s">
        <v>115</v>
      </c>
      <c r="B42" s="91" t="s">
        <v>116</v>
      </c>
      <c r="C42" s="140"/>
      <c r="D42" s="140"/>
      <c r="E42" s="140"/>
      <c r="F42" s="140"/>
      <c r="I42" s="88">
        <f t="shared" si="5"/>
        <v>0</v>
      </c>
      <c r="J42" s="88">
        <f t="shared" si="6"/>
        <v>0</v>
      </c>
      <c r="K42" s="79"/>
      <c r="L42" s="89" t="e">
        <f t="shared" si="7"/>
        <v>#DIV/0!</v>
      </c>
      <c r="M42" s="89" t="e">
        <f t="shared" si="4"/>
        <v>#DIV/0!</v>
      </c>
    </row>
    <row r="43" spans="1:1024" s="75" customFormat="1" ht="17.25" customHeight="1">
      <c r="A43" s="110" t="s">
        <v>117</v>
      </c>
      <c r="B43" s="113" t="s">
        <v>118</v>
      </c>
      <c r="C43" s="140"/>
      <c r="D43" s="140"/>
      <c r="E43" s="140"/>
      <c r="F43" s="140"/>
      <c r="I43" s="88">
        <f t="shared" si="5"/>
        <v>0</v>
      </c>
      <c r="J43" s="88">
        <f t="shared" si="6"/>
        <v>0</v>
      </c>
      <c r="K43" s="79"/>
      <c r="L43" s="89" t="e">
        <f t="shared" si="7"/>
        <v>#DIV/0!</v>
      </c>
      <c r="M43" s="89" t="e">
        <f t="shared" si="4"/>
        <v>#DIV/0!</v>
      </c>
    </row>
    <row r="44" spans="1:1024" s="75" customFormat="1" ht="7.5" customHeight="1">
      <c r="A44" s="92"/>
      <c r="B44" s="79"/>
      <c r="C44" s="147"/>
      <c r="D44" s="147"/>
      <c r="E44" s="147"/>
      <c r="F44" s="148"/>
      <c r="I44" s="104"/>
      <c r="J44" s="104"/>
      <c r="K44" s="79"/>
      <c r="L44" s="105"/>
      <c r="M44" s="105"/>
    </row>
    <row r="45" spans="1:1024" s="75" customFormat="1" ht="27" customHeight="1">
      <c r="A45" s="86" t="s">
        <v>38</v>
      </c>
      <c r="B45" s="87" t="s">
        <v>119</v>
      </c>
      <c r="C45" s="112" t="s">
        <v>87</v>
      </c>
      <c r="D45" s="88" t="e">
        <f>ROUND((C59-D60)*(C53/C59),0)</f>
        <v>#DIV/0!</v>
      </c>
      <c r="E45" s="112" t="s">
        <v>87</v>
      </c>
      <c r="F45" s="112" t="s">
        <v>87</v>
      </c>
      <c r="I45" s="88" t="e">
        <f>D45</f>
        <v>#DIV/0!</v>
      </c>
      <c r="J45" s="88" t="s">
        <v>87</v>
      </c>
      <c r="K45" s="79"/>
      <c r="L45" s="89" t="e">
        <f>I45/$I$60</f>
        <v>#DIV/0!</v>
      </c>
      <c r="M45" s="89" t="s">
        <v>87</v>
      </c>
    </row>
    <row r="46" spans="1:1024" s="75" customFormat="1" ht="6" customHeight="1">
      <c r="A46" s="92"/>
      <c r="B46" s="79"/>
      <c r="C46" s="147"/>
      <c r="D46" s="147"/>
      <c r="E46" s="147"/>
      <c r="F46" s="148"/>
      <c r="I46" s="104"/>
      <c r="J46" s="104"/>
      <c r="K46" s="79"/>
      <c r="L46" s="105"/>
      <c r="M46" s="105"/>
    </row>
    <row r="47" spans="1:1024" s="75" customFormat="1" ht="24" customHeight="1">
      <c r="A47" s="86" t="s">
        <v>44</v>
      </c>
      <c r="B47" s="87" t="s">
        <v>120</v>
      </c>
      <c r="C47" s="141"/>
      <c r="D47" s="141"/>
      <c r="E47" s="141"/>
      <c r="F47" s="141"/>
      <c r="H47" s="147"/>
      <c r="I47" s="88">
        <f>C47+D47</f>
        <v>0</v>
      </c>
      <c r="J47" s="88">
        <f>E47+F47</f>
        <v>0</v>
      </c>
      <c r="K47" s="79"/>
      <c r="L47" s="89" t="e">
        <f>I47/$I$60</f>
        <v>#DIV/0!</v>
      </c>
      <c r="M47" s="89" t="e">
        <f>J47/$J$61</f>
        <v>#DIV/0!</v>
      </c>
    </row>
    <row r="48" spans="1:1024" s="75" customFormat="1" ht="6" customHeight="1">
      <c r="A48" s="92"/>
      <c r="B48" s="46"/>
      <c r="C48" s="118"/>
      <c r="D48" s="118"/>
      <c r="E48" s="118"/>
      <c r="F48" s="119"/>
      <c r="I48" s="108"/>
      <c r="J48" s="108"/>
      <c r="K48" s="79"/>
      <c r="L48" s="109"/>
      <c r="M48" s="109"/>
    </row>
    <row r="49" spans="1:13" s="75" customFormat="1" ht="32.25" customHeight="1">
      <c r="A49" s="86" t="s">
        <v>46</v>
      </c>
      <c r="B49" s="869" t="s">
        <v>882</v>
      </c>
      <c r="C49" s="141"/>
      <c r="D49" s="141"/>
      <c r="E49" s="141"/>
      <c r="F49" s="141"/>
      <c r="I49" s="88">
        <f>C49+D49</f>
        <v>0</v>
      </c>
      <c r="J49" s="88">
        <f>E49+F49</f>
        <v>0</v>
      </c>
      <c r="K49" s="79"/>
      <c r="L49" s="89" t="e">
        <f>I49/$I$60</f>
        <v>#DIV/0!</v>
      </c>
      <c r="M49" s="89" t="e">
        <f>J49/$J$61</f>
        <v>#DIV/0!</v>
      </c>
    </row>
    <row r="50" spans="1:13" s="75" customFormat="1" ht="7.5" customHeight="1">
      <c r="A50" s="92"/>
      <c r="B50" s="46"/>
      <c r="C50" s="118"/>
      <c r="D50" s="118"/>
      <c r="E50" s="118"/>
      <c r="F50" s="119"/>
      <c r="I50" s="108"/>
      <c r="J50" s="108"/>
      <c r="K50" s="79"/>
      <c r="L50" s="108"/>
      <c r="M50" s="108"/>
    </row>
    <row r="51" spans="1:13" s="75" customFormat="1" ht="24" customHeight="1">
      <c r="A51" s="86" t="s">
        <v>122</v>
      </c>
      <c r="B51" s="87" t="s">
        <v>123</v>
      </c>
      <c r="C51" s="141"/>
      <c r="D51" s="141"/>
      <c r="E51" s="141"/>
      <c r="F51" s="141"/>
      <c r="I51" s="88">
        <f>C51+D51</f>
        <v>0</v>
      </c>
      <c r="J51" s="88">
        <f>E51+F51</f>
        <v>0</v>
      </c>
      <c r="K51" s="79"/>
      <c r="L51" s="89" t="e">
        <f>I51/$I$60</f>
        <v>#DIV/0!</v>
      </c>
      <c r="M51" s="89" t="e">
        <f>J51/$J$61</f>
        <v>#DIV/0!</v>
      </c>
    </row>
    <row r="52" spans="1:13" s="75" customFormat="1" ht="7.5" customHeight="1">
      <c r="A52" s="117"/>
      <c r="B52" s="31"/>
      <c r="C52" s="118"/>
      <c r="D52" s="118"/>
      <c r="E52" s="118"/>
      <c r="F52" s="119"/>
      <c r="I52" s="108"/>
      <c r="J52" s="108"/>
      <c r="K52" s="79"/>
      <c r="L52" s="108"/>
      <c r="M52" s="108"/>
    </row>
    <row r="53" spans="1:13" s="75" customFormat="1" ht="30.75" customHeight="1">
      <c r="A53" s="86"/>
      <c r="B53" s="98" t="s">
        <v>124</v>
      </c>
      <c r="C53" s="99">
        <f>ROUND(C9+C16+C47+C49-C51,0)</f>
        <v>0</v>
      </c>
      <c r="D53" s="99" t="e">
        <f>ROUND(D9+D16+D45+D47+D49-D51,0)</f>
        <v>#DIV/0!</v>
      </c>
      <c r="E53" s="99">
        <f>ROUND(E9+E16+E47+E49-E51,0)</f>
        <v>0</v>
      </c>
      <c r="F53" s="99">
        <f>ROUND(F9+F16+F47+F49-F51,0)</f>
        <v>0</v>
      </c>
      <c r="I53" s="88" t="e">
        <f>ROUND(C53+D53-D45,0)</f>
        <v>#DIV/0!</v>
      </c>
      <c r="J53" s="88">
        <f>ROUND(E53+F53,0)</f>
        <v>0</v>
      </c>
      <c r="K53" s="79"/>
      <c r="L53" s="89" t="e">
        <f>C66</f>
        <v>#DIV/0!</v>
      </c>
      <c r="M53" s="89" t="e">
        <f>E66</f>
        <v>#DIV/0!</v>
      </c>
    </row>
    <row r="54" spans="1:13" s="75" customFormat="1" ht="5.25" customHeight="1">
      <c r="A54" s="117"/>
      <c r="B54" s="31"/>
      <c r="C54" s="118"/>
      <c r="D54" s="118"/>
      <c r="E54" s="118"/>
      <c r="F54" s="119"/>
      <c r="I54" s="108"/>
      <c r="J54" s="108"/>
      <c r="K54" s="79"/>
      <c r="L54" s="108"/>
      <c r="M54" s="108"/>
    </row>
    <row r="55" spans="1:13" s="75" customFormat="1" ht="26.25" hidden="1" customHeight="1">
      <c r="A55" s="152" t="s">
        <v>125</v>
      </c>
      <c r="B55" s="153" t="s">
        <v>126</v>
      </c>
      <c r="C55" s="946"/>
      <c r="D55" s="946"/>
      <c r="E55" s="946"/>
      <c r="F55" s="946"/>
      <c r="I55" s="122" t="e">
        <f>ROUND(I53*C55,0)</f>
        <v>#DIV/0!</v>
      </c>
      <c r="J55" s="123">
        <f>ROUND(J53*E55,0)</f>
        <v>0</v>
      </c>
      <c r="K55" s="79"/>
      <c r="L55" s="124" t="e">
        <f>L53*C55</f>
        <v>#DIV/0!</v>
      </c>
      <c r="M55" s="124" t="e">
        <f>M53*E55</f>
        <v>#DIV/0!</v>
      </c>
    </row>
    <row r="56" spans="1:13" s="75" customFormat="1" ht="6" hidden="1" customHeight="1">
      <c r="A56" s="117"/>
      <c r="B56" s="31"/>
      <c r="C56" s="118"/>
      <c r="D56" s="118"/>
      <c r="E56" s="118"/>
      <c r="F56" s="119"/>
      <c r="I56" s="108"/>
      <c r="J56" s="108"/>
      <c r="K56" s="79"/>
      <c r="L56" s="108"/>
      <c r="M56" s="108"/>
    </row>
    <row r="57" spans="1:13" s="75" customFormat="1" ht="27.75" hidden="1" customHeight="1">
      <c r="A57" s="154"/>
      <c r="B57" s="155" t="s">
        <v>127</v>
      </c>
      <c r="C57" s="156">
        <f>ROUND(C53+C53*C55,0)</f>
        <v>0</v>
      </c>
      <c r="D57" s="156" t="e">
        <f>ROUND(D53+D53*C55,0)</f>
        <v>#DIV/0!</v>
      </c>
      <c r="E57" s="156">
        <f>ROUND(E53+E53*E55,0)</f>
        <v>0</v>
      </c>
      <c r="F57" s="156">
        <f>ROUND(F53+F53*E55,0)</f>
        <v>0</v>
      </c>
      <c r="I57" s="99" t="e">
        <f>ROUND(I53+I55,0)</f>
        <v>#DIV/0!</v>
      </c>
      <c r="J57" s="99">
        <f>ROUND(J53+J55,0)</f>
        <v>0</v>
      </c>
      <c r="K57" s="79"/>
      <c r="L57" s="89" t="e">
        <f>I57/$I$60</f>
        <v>#DIV/0!</v>
      </c>
      <c r="M57" s="89" t="e">
        <f>J57/$J$61</f>
        <v>#DIV/0!</v>
      </c>
    </row>
    <row r="58" spans="1:13" s="75" customFormat="1" ht="7.5" hidden="1" customHeight="1">
      <c r="A58" s="117"/>
      <c r="B58" s="31"/>
      <c r="C58" s="118"/>
      <c r="D58" s="118"/>
      <c r="E58" s="118"/>
      <c r="F58" s="119"/>
      <c r="I58" s="108"/>
      <c r="J58" s="108"/>
      <c r="K58" s="79"/>
      <c r="L58" s="108"/>
      <c r="M58" s="108"/>
    </row>
    <row r="59" spans="1:13" s="75" customFormat="1" ht="28.5" customHeight="1">
      <c r="A59" s="86" t="s">
        <v>128</v>
      </c>
      <c r="B59" s="126" t="s">
        <v>129</v>
      </c>
      <c r="C59" s="140"/>
      <c r="D59" s="9" t="s">
        <v>87</v>
      </c>
      <c r="E59" s="9" t="s">
        <v>87</v>
      </c>
      <c r="F59" s="9" t="s">
        <v>87</v>
      </c>
      <c r="I59" s="9"/>
      <c r="J59" s="9"/>
      <c r="K59" s="79"/>
      <c r="L59" s="85"/>
      <c r="M59" s="85"/>
    </row>
    <row r="60" spans="1:13" s="75" customFormat="1" ht="28.5" customHeight="1">
      <c r="A60" s="86" t="s">
        <v>130</v>
      </c>
      <c r="B60" s="127" t="s">
        <v>131</v>
      </c>
      <c r="C60" s="9" t="s">
        <v>87</v>
      </c>
      <c r="D60" s="140"/>
      <c r="E60" s="9" t="s">
        <v>87</v>
      </c>
      <c r="F60" s="9" t="s">
        <v>87</v>
      </c>
      <c r="I60" s="88">
        <f>D60</f>
        <v>0</v>
      </c>
      <c r="J60" s="88"/>
      <c r="K60" s="79"/>
      <c r="L60" s="85"/>
      <c r="M60" s="85"/>
    </row>
    <row r="61" spans="1:13" s="75" customFormat="1" ht="28.5" customHeight="1">
      <c r="A61" s="86" t="s">
        <v>132</v>
      </c>
      <c r="B61" s="127" t="s">
        <v>133</v>
      </c>
      <c r="C61" s="9" t="s">
        <v>87</v>
      </c>
      <c r="D61" s="9" t="s">
        <v>87</v>
      </c>
      <c r="E61" s="140"/>
      <c r="F61" s="140"/>
      <c r="I61" s="9"/>
      <c r="J61" s="88">
        <f>F61</f>
        <v>0</v>
      </c>
      <c r="K61" s="79"/>
      <c r="L61" s="85"/>
      <c r="M61" s="85"/>
    </row>
    <row r="62" spans="1:13" s="75" customFormat="1" ht="6.75" customHeight="1">
      <c r="B62" s="31"/>
      <c r="C62" s="149"/>
      <c r="D62" s="149"/>
      <c r="E62" s="149"/>
      <c r="F62" s="149"/>
      <c r="I62" s="129"/>
      <c r="J62" s="129"/>
      <c r="K62" s="79"/>
      <c r="L62" s="85"/>
      <c r="M62" s="85"/>
    </row>
    <row r="63" spans="1:13" s="75" customFormat="1" ht="38.25" customHeight="1">
      <c r="B63" s="51"/>
      <c r="C63" s="131" t="s">
        <v>134</v>
      </c>
      <c r="D63" s="131" t="s">
        <v>135</v>
      </c>
      <c r="E63" s="131" t="s">
        <v>136</v>
      </c>
      <c r="F63" s="131" t="s">
        <v>137</v>
      </c>
      <c r="I63" s="131" t="s">
        <v>138</v>
      </c>
      <c r="J63" s="131" t="s">
        <v>139</v>
      </c>
      <c r="K63" s="79"/>
      <c r="L63" s="85"/>
      <c r="M63" s="132"/>
    </row>
    <row r="64" spans="1:13" s="75" customFormat="1" ht="15.6">
      <c r="B64" s="76" t="s">
        <v>140</v>
      </c>
      <c r="C64" s="134" t="e">
        <f>ROUND(C57/C59,2)</f>
        <v>#DIV/0!</v>
      </c>
      <c r="D64" s="134" t="e">
        <f>ROUND(D57/D60,2)</f>
        <v>#DIV/0!</v>
      </c>
      <c r="E64" s="134" t="e">
        <f>ROUND(E57/E61,2)</f>
        <v>#DIV/0!</v>
      </c>
      <c r="F64" s="134" t="e">
        <f>ROUND(F57/F61,2)</f>
        <v>#DIV/0!</v>
      </c>
      <c r="I64" s="32" t="e">
        <f>C66</f>
        <v>#DIV/0!</v>
      </c>
      <c r="J64" s="32" t="e">
        <f>E66</f>
        <v>#DIV/0!</v>
      </c>
      <c r="K64" s="79"/>
      <c r="L64" s="85"/>
      <c r="M64" s="85"/>
    </row>
    <row r="65" spans="1:13" ht="27.75" customHeight="1">
      <c r="B65" s="51"/>
      <c r="C65" s="939" t="s">
        <v>138</v>
      </c>
      <c r="D65" s="939"/>
      <c r="E65" s="939" t="s">
        <v>139</v>
      </c>
      <c r="F65" s="939"/>
      <c r="G65" s="75"/>
    </row>
    <row r="66" spans="1:13" ht="15.6">
      <c r="B66" s="76" t="s">
        <v>140</v>
      </c>
      <c r="C66" s="944" t="e">
        <f>C64+D64</f>
        <v>#DIV/0!</v>
      </c>
      <c r="D66" s="944"/>
      <c r="E66" s="944" t="e">
        <f>E64+F64</f>
        <v>#DIV/0!</v>
      </c>
      <c r="F66" s="944"/>
      <c r="G66" s="75"/>
    </row>
    <row r="67" spans="1:13" ht="27" customHeight="1">
      <c r="B67" s="51"/>
      <c r="C67" s="939" t="s">
        <v>141</v>
      </c>
      <c r="D67" s="939"/>
      <c r="E67" s="939"/>
      <c r="F67" s="939"/>
      <c r="G67" s="75"/>
    </row>
    <row r="68" spans="1:13" ht="16.2">
      <c r="B68" s="76" t="s">
        <v>140</v>
      </c>
      <c r="C68" s="940" t="e">
        <f>C66+E66</f>
        <v>#DIV/0!</v>
      </c>
      <c r="D68" s="940"/>
      <c r="E68" s="940"/>
      <c r="F68" s="940"/>
      <c r="G68" s="75"/>
      <c r="J68" s="138"/>
      <c r="M68" s="150"/>
    </row>
    <row r="69" spans="1:13" ht="7.5" customHeight="1">
      <c r="G69" s="75"/>
      <c r="M69" s="137"/>
    </row>
    <row r="70" spans="1:13" ht="12.75" customHeight="1">
      <c r="C70" s="138"/>
      <c r="D70" s="138"/>
      <c r="E70" s="138"/>
      <c r="F70" s="138"/>
      <c r="G70" s="139"/>
      <c r="J70" s="138"/>
    </row>
    <row r="71" spans="1:13">
      <c r="B71" s="31"/>
      <c r="C71" s="138"/>
      <c r="D71" s="138"/>
      <c r="E71" s="138"/>
      <c r="F71" s="138"/>
      <c r="G71" s="75"/>
    </row>
    <row r="72" spans="1:13" s="31" customFormat="1">
      <c r="A72" s="31" t="str">
        <f>'ūdens bilance'!B28</f>
        <v>Datums: __.__.202_</v>
      </c>
      <c r="G72" s="24"/>
      <c r="H72" s="58"/>
      <c r="I72" s="58"/>
    </row>
    <row r="73" spans="1:13" s="31" customFormat="1">
      <c r="G73" s="24"/>
      <c r="H73" s="41"/>
      <c r="I73" s="41"/>
    </row>
    <row r="74" spans="1:13" s="31" customFormat="1">
      <c r="G74" s="24"/>
      <c r="H74" s="41"/>
      <c r="I74" s="41"/>
    </row>
    <row r="75" spans="1:13" s="31" customFormat="1">
      <c r="G75" s="24"/>
      <c r="H75" s="41"/>
      <c r="I75" s="41"/>
    </row>
    <row r="76" spans="1:13" s="31" customFormat="1">
      <c r="B76" s="59"/>
      <c r="G76" s="24"/>
      <c r="H76" s="41"/>
      <c r="I76" s="41"/>
    </row>
  </sheetData>
  <sheetProtection algorithmName="SHA-512" hashValue="BLpiSDvwTYsF4mago1ldqFT7r3+Zml7mnVpeyTpqvAE0f0tUMDV2BY6+TdtPAyhMB3BRnm8iBSbHMTAQJOavjA==" saltValue="aRYfmqJ1a+3j4Can5FdROw==" spinCount="100000" sheet="1" formatCells="0" formatColumns="0" formatRows="0" autoFilter="0"/>
  <mergeCells count="11">
    <mergeCell ref="B6:F6"/>
    <mergeCell ref="I6:J6"/>
    <mergeCell ref="L6:M6"/>
    <mergeCell ref="C55:D55"/>
    <mergeCell ref="E55:F55"/>
    <mergeCell ref="C68:F68"/>
    <mergeCell ref="C65:D65"/>
    <mergeCell ref="E65:F65"/>
    <mergeCell ref="C66:D66"/>
    <mergeCell ref="E66:F66"/>
    <mergeCell ref="C67:F67"/>
  </mergeCells>
  <pageMargins left="0.74791666666666701" right="0.196527777777778" top="0.59027777777777801" bottom="0.39374999999999999" header="0.51180555555555496" footer="0.51180555555555496"/>
  <pageSetup paperSize="9" scale="57" firstPageNumber="0" orientation="portrait" horizontalDpi="300" verticalDpi="30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apa12"/>
  <dimension ref="A1:AMK76"/>
  <sheetViews>
    <sheetView zoomScale="90" zoomScaleNormal="90" workbookViewId="0">
      <pane ySplit="8" topLeftCell="A9" activePane="bottomLeft" state="frozen"/>
      <selection activeCell="J13" sqref="J13"/>
      <selection pane="bottomLeft" activeCell="B59" sqref="B59"/>
    </sheetView>
  </sheetViews>
  <sheetFormatPr defaultRowHeight="13.2" outlineLevelCol="1"/>
  <cols>
    <col min="1" max="1" width="6.109375" style="75" customWidth="1"/>
    <col min="2" max="2" width="72.6640625" style="75" customWidth="1"/>
    <col min="3" max="6" width="18.33203125" style="75" customWidth="1" outlineLevel="1"/>
    <col min="7" max="7" width="9.109375" style="24" customWidth="1" outlineLevel="1"/>
    <col min="8" max="8" width="2.88671875" style="75" customWidth="1"/>
    <col min="9" max="9" width="17.6640625" style="75" customWidth="1" outlineLevel="1"/>
    <col min="10" max="10" width="18.33203125" style="75" customWidth="1" outlineLevel="1"/>
    <col min="11" max="11" width="9.109375" style="75" customWidth="1" outlineLevel="1"/>
    <col min="12" max="12" width="17.6640625" style="75" customWidth="1" outlineLevel="1"/>
    <col min="13" max="13" width="18.33203125" style="75" customWidth="1" outlineLevel="1"/>
    <col min="14" max="1025" width="9.109375" style="75" customWidth="1"/>
  </cols>
  <sheetData>
    <row r="1" spans="1:13" ht="13.5" customHeight="1">
      <c r="F1" s="76"/>
      <c r="G1" s="75"/>
    </row>
    <row r="2" spans="1:13" ht="19.5" customHeight="1">
      <c r="B2" s="77" t="s">
        <v>22</v>
      </c>
      <c r="C2" s="42" t="str">
        <f>'ūdens bilance'!C2</f>
        <v>SIA "________"</v>
      </c>
      <c r="F2" s="78"/>
      <c r="G2" s="75"/>
    </row>
    <row r="3" spans="1:13" ht="19.5" customHeight="1">
      <c r="B3" s="77" t="s">
        <v>878</v>
      </c>
      <c r="C3" s="42" t="str">
        <f>'ūdens bilance'!C3</f>
        <v>___________</v>
      </c>
      <c r="F3" s="41"/>
      <c r="G3" s="75"/>
    </row>
    <row r="4" spans="1:13" ht="6" customHeight="1">
      <c r="F4" s="78"/>
      <c r="G4" s="75"/>
    </row>
    <row r="5" spans="1:13" ht="6" customHeight="1">
      <c r="F5" s="78"/>
      <c r="G5" s="75"/>
    </row>
    <row r="6" spans="1:13" s="75" customFormat="1" ht="30" customHeight="1">
      <c r="B6" s="947" t="s">
        <v>872</v>
      </c>
      <c r="C6" s="947"/>
      <c r="D6" s="947"/>
      <c r="E6" s="947"/>
      <c r="F6" s="947"/>
      <c r="I6" s="948" t="s">
        <v>55</v>
      </c>
      <c r="J6" s="948"/>
      <c r="K6" s="151"/>
      <c r="L6" s="949" t="s">
        <v>56</v>
      </c>
      <c r="M6" s="949"/>
    </row>
    <row r="7" spans="1:13" ht="8.25" customHeight="1">
      <c r="F7" s="78"/>
      <c r="G7" s="75"/>
    </row>
    <row r="8" spans="1:13" ht="26.4">
      <c r="A8" s="82"/>
      <c r="B8" s="83" t="s">
        <v>57</v>
      </c>
      <c r="C8" s="84" t="s">
        <v>58</v>
      </c>
      <c r="D8" s="84" t="s">
        <v>59</v>
      </c>
      <c r="E8" s="84" t="s">
        <v>60</v>
      </c>
      <c r="F8" s="84" t="s">
        <v>61</v>
      </c>
      <c r="G8" s="79"/>
      <c r="H8" s="79"/>
      <c r="I8" s="84" t="s">
        <v>62</v>
      </c>
      <c r="J8" s="84" t="s">
        <v>63</v>
      </c>
      <c r="K8" s="79"/>
      <c r="L8" s="84" t="s">
        <v>62</v>
      </c>
      <c r="M8" s="84" t="s">
        <v>63</v>
      </c>
    </row>
    <row r="9" spans="1:13" ht="14.4">
      <c r="A9" s="86" t="s">
        <v>64</v>
      </c>
      <c r="B9" s="87" t="s">
        <v>65</v>
      </c>
      <c r="C9" s="88">
        <f>C10+C14</f>
        <v>0</v>
      </c>
      <c r="D9" s="88">
        <f>D10+D14</f>
        <v>0</v>
      </c>
      <c r="E9" s="88">
        <f>E10+E14</f>
        <v>0</v>
      </c>
      <c r="F9" s="88">
        <f>F10+F14</f>
        <v>0</v>
      </c>
      <c r="G9" s="79"/>
      <c r="H9" s="79"/>
      <c r="I9" s="88">
        <f t="shared" ref="I9:I14" si="0">C9+D9</f>
        <v>0</v>
      </c>
      <c r="J9" s="88">
        <f t="shared" ref="J9:J14" si="1">E9+F9</f>
        <v>0</v>
      </c>
      <c r="K9" s="79"/>
      <c r="L9" s="89" t="e">
        <f t="shared" ref="L9:L14" si="2">I9/$I$60</f>
        <v>#DIV/0!</v>
      </c>
      <c r="M9" s="89" t="e">
        <f t="shared" ref="M9:M14" si="3">J9/$J$61</f>
        <v>#DIV/0!</v>
      </c>
    </row>
    <row r="10" spans="1:13" ht="17.25" customHeight="1">
      <c r="A10" s="86" t="s">
        <v>66</v>
      </c>
      <c r="B10" s="90" t="s">
        <v>67</v>
      </c>
      <c r="C10" s="88">
        <f>SUM(C11:C13)</f>
        <v>0</v>
      </c>
      <c r="D10" s="88">
        <f>SUM(D11:D13)</f>
        <v>0</v>
      </c>
      <c r="E10" s="88">
        <f>SUM(E11:E13)</f>
        <v>0</v>
      </c>
      <c r="F10" s="88">
        <f>SUM(F11:F13)</f>
        <v>0</v>
      </c>
      <c r="G10" s="79"/>
      <c r="H10" s="79"/>
      <c r="I10" s="88">
        <f t="shared" si="0"/>
        <v>0</v>
      </c>
      <c r="J10" s="88">
        <f t="shared" si="1"/>
        <v>0</v>
      </c>
      <c r="K10" s="79"/>
      <c r="L10" s="89" t="e">
        <f t="shared" si="2"/>
        <v>#DIV/0!</v>
      </c>
      <c r="M10" s="89" t="e">
        <f t="shared" si="3"/>
        <v>#DIV/0!</v>
      </c>
    </row>
    <row r="11" spans="1:13" s="75" customFormat="1" ht="17.25" customHeight="1">
      <c r="A11" s="86" t="s">
        <v>68</v>
      </c>
      <c r="B11" s="91" t="s">
        <v>69</v>
      </c>
      <c r="C11" s="140"/>
      <c r="D11" s="140"/>
      <c r="E11" s="140"/>
      <c r="F11" s="140"/>
      <c r="I11" s="88">
        <f t="shared" si="0"/>
        <v>0</v>
      </c>
      <c r="J11" s="88">
        <f t="shared" si="1"/>
        <v>0</v>
      </c>
      <c r="K11" s="79"/>
      <c r="L11" s="89" t="e">
        <f t="shared" si="2"/>
        <v>#DIV/0!</v>
      </c>
      <c r="M11" s="89" t="e">
        <f t="shared" si="3"/>
        <v>#DIV/0!</v>
      </c>
    </row>
    <row r="12" spans="1:13" s="75" customFormat="1" ht="17.25" customHeight="1">
      <c r="A12" s="86" t="s">
        <v>70</v>
      </c>
      <c r="B12" s="91" t="s">
        <v>71</v>
      </c>
      <c r="C12" s="140"/>
      <c r="D12" s="140"/>
      <c r="E12" s="140"/>
      <c r="F12" s="140"/>
      <c r="I12" s="88">
        <f t="shared" si="0"/>
        <v>0</v>
      </c>
      <c r="J12" s="88">
        <f t="shared" si="1"/>
        <v>0</v>
      </c>
      <c r="K12" s="79"/>
      <c r="L12" s="89" t="e">
        <f t="shared" si="2"/>
        <v>#DIV/0!</v>
      </c>
      <c r="M12" s="89" t="e">
        <f t="shared" si="3"/>
        <v>#DIV/0!</v>
      </c>
    </row>
    <row r="13" spans="1:13" s="75" customFormat="1" ht="17.25" customHeight="1">
      <c r="A13" s="86" t="s">
        <v>72</v>
      </c>
      <c r="B13" s="91" t="s">
        <v>73</v>
      </c>
      <c r="C13" s="140"/>
      <c r="D13" s="140"/>
      <c r="E13" s="140"/>
      <c r="F13" s="140"/>
      <c r="I13" s="88">
        <f t="shared" si="0"/>
        <v>0</v>
      </c>
      <c r="J13" s="88">
        <f t="shared" si="1"/>
        <v>0</v>
      </c>
      <c r="K13" s="79"/>
      <c r="L13" s="89" t="e">
        <f t="shared" si="2"/>
        <v>#DIV/0!</v>
      </c>
      <c r="M13" s="89" t="e">
        <f t="shared" si="3"/>
        <v>#DIV/0!</v>
      </c>
    </row>
    <row r="14" spans="1:13" s="75" customFormat="1" ht="17.25" customHeight="1">
      <c r="A14" s="86" t="s">
        <v>74</v>
      </c>
      <c r="B14" s="90" t="s">
        <v>75</v>
      </c>
      <c r="C14" s="141"/>
      <c r="D14" s="141"/>
      <c r="E14" s="141"/>
      <c r="F14" s="141"/>
      <c r="I14" s="88">
        <f t="shared" si="0"/>
        <v>0</v>
      </c>
      <c r="J14" s="88">
        <f t="shared" si="1"/>
        <v>0</v>
      </c>
      <c r="K14" s="79"/>
      <c r="L14" s="89" t="e">
        <f t="shared" si="2"/>
        <v>#DIV/0!</v>
      </c>
      <c r="M14" s="89" t="e">
        <f t="shared" si="3"/>
        <v>#DIV/0!</v>
      </c>
    </row>
    <row r="15" spans="1:13" s="75" customFormat="1" ht="6" customHeight="1">
      <c r="A15" s="92"/>
      <c r="B15" s="93"/>
      <c r="C15" s="143"/>
      <c r="D15" s="143"/>
      <c r="E15" s="143"/>
      <c r="F15" s="144"/>
      <c r="I15" s="96"/>
      <c r="J15" s="96"/>
      <c r="K15" s="79"/>
      <c r="L15" s="97"/>
      <c r="M15" s="97"/>
    </row>
    <row r="16" spans="1:13" s="75" customFormat="1" ht="31.5" customHeight="1">
      <c r="A16" s="86"/>
      <c r="B16" s="98" t="s">
        <v>76</v>
      </c>
      <c r="C16" s="99">
        <f>C18+C22+C24</f>
        <v>0</v>
      </c>
      <c r="D16" s="99">
        <f>D18+D22+D24</f>
        <v>0</v>
      </c>
      <c r="E16" s="99">
        <f>E18+E22+E24</f>
        <v>0</v>
      </c>
      <c r="F16" s="99">
        <f>F18+F22+F24</f>
        <v>0</v>
      </c>
      <c r="I16" s="88">
        <f>C16+D16</f>
        <v>0</v>
      </c>
      <c r="J16" s="88">
        <f>E16+F16</f>
        <v>0</v>
      </c>
      <c r="K16" s="79"/>
      <c r="L16" s="89" t="e">
        <f>I16/$I$60</f>
        <v>#DIV/0!</v>
      </c>
      <c r="M16" s="89" t="e">
        <f>J16/$J$61</f>
        <v>#DIV/0!</v>
      </c>
    </row>
    <row r="17" spans="1:13" s="75" customFormat="1" ht="6" customHeight="1">
      <c r="A17" s="92"/>
      <c r="B17" s="93"/>
      <c r="C17" s="143"/>
      <c r="D17" s="143"/>
      <c r="E17" s="143"/>
      <c r="F17" s="143"/>
      <c r="I17" s="96"/>
      <c r="J17" s="96"/>
      <c r="K17" s="79"/>
      <c r="L17" s="97"/>
      <c r="M17" s="97"/>
    </row>
    <row r="18" spans="1:13" s="75" customFormat="1" ht="27.75" customHeight="1">
      <c r="A18" s="86" t="s">
        <v>77</v>
      </c>
      <c r="B18" s="100" t="s">
        <v>78</v>
      </c>
      <c r="C18" s="88">
        <f>C19+C20</f>
        <v>0</v>
      </c>
      <c r="D18" s="88">
        <f>D19+D20</f>
        <v>0</v>
      </c>
      <c r="E18" s="88">
        <f>E19+E20</f>
        <v>0</v>
      </c>
      <c r="F18" s="88">
        <f>F19+F20</f>
        <v>0</v>
      </c>
      <c r="I18" s="88">
        <f>C18+D18</f>
        <v>0</v>
      </c>
      <c r="J18" s="88">
        <f>E18+F18</f>
        <v>0</v>
      </c>
      <c r="K18" s="79"/>
      <c r="L18" s="89" t="e">
        <f>I18/$I$60</f>
        <v>#DIV/0!</v>
      </c>
      <c r="M18" s="89" t="e">
        <f>J18/$J$61</f>
        <v>#DIV/0!</v>
      </c>
    </row>
    <row r="19" spans="1:13" s="75" customFormat="1" ht="18" customHeight="1">
      <c r="A19" s="86" t="s">
        <v>79</v>
      </c>
      <c r="B19" s="91" t="s">
        <v>80</v>
      </c>
      <c r="C19" s="140"/>
      <c r="D19" s="140"/>
      <c r="E19" s="140"/>
      <c r="F19" s="140"/>
      <c r="I19" s="88">
        <f>C19+D19</f>
        <v>0</v>
      </c>
      <c r="J19" s="88">
        <f>E19+F19</f>
        <v>0</v>
      </c>
      <c r="K19" s="79"/>
      <c r="L19" s="89" t="e">
        <f>I19/$I$60</f>
        <v>#DIV/0!</v>
      </c>
      <c r="M19" s="89" t="e">
        <f>J19/$J$61</f>
        <v>#DIV/0!</v>
      </c>
    </row>
    <row r="20" spans="1:13" s="75" customFormat="1" ht="18" customHeight="1">
      <c r="A20" s="86" t="s">
        <v>81</v>
      </c>
      <c r="B20" s="91" t="s">
        <v>509</v>
      </c>
      <c r="C20" s="140"/>
      <c r="D20" s="140"/>
      <c r="E20" s="140"/>
      <c r="F20" s="140"/>
      <c r="I20" s="88">
        <f>C20+D20</f>
        <v>0</v>
      </c>
      <c r="J20" s="88">
        <f>E20+F20</f>
        <v>0</v>
      </c>
      <c r="K20" s="79"/>
      <c r="L20" s="89" t="e">
        <f>I20/$I$60</f>
        <v>#DIV/0!</v>
      </c>
      <c r="M20" s="89" t="e">
        <f>J20/$J$61</f>
        <v>#DIV/0!</v>
      </c>
    </row>
    <row r="21" spans="1:13" s="106" customFormat="1" ht="6" customHeight="1">
      <c r="A21" s="101"/>
      <c r="B21" s="102"/>
      <c r="C21" s="146"/>
      <c r="D21" s="146"/>
      <c r="E21" s="146"/>
      <c r="F21" s="146"/>
      <c r="I21" s="104"/>
      <c r="J21" s="104"/>
      <c r="K21" s="79"/>
      <c r="L21" s="105"/>
      <c r="M21" s="105"/>
    </row>
    <row r="22" spans="1:13" s="75" customFormat="1" ht="25.5" customHeight="1">
      <c r="A22" s="86" t="s">
        <v>82</v>
      </c>
      <c r="B22" s="100" t="s">
        <v>83</v>
      </c>
      <c r="C22" s="141"/>
      <c r="D22" s="141"/>
      <c r="E22" s="141"/>
      <c r="F22" s="141"/>
      <c r="I22" s="88">
        <f>C22+D22</f>
        <v>0</v>
      </c>
      <c r="J22" s="88">
        <f>E22+F22</f>
        <v>0</v>
      </c>
      <c r="K22" s="79"/>
      <c r="L22" s="89" t="e">
        <f>I22/$I$60</f>
        <v>#DIV/0!</v>
      </c>
      <c r="M22" s="89" t="e">
        <f>J22/$J$61</f>
        <v>#DIV/0!</v>
      </c>
    </row>
    <row r="23" spans="1:13" s="75" customFormat="1" ht="6" customHeight="1">
      <c r="A23" s="92"/>
      <c r="B23" s="46"/>
      <c r="C23" s="118"/>
      <c r="D23" s="118"/>
      <c r="E23" s="118"/>
      <c r="F23" s="118"/>
      <c r="I23" s="108"/>
      <c r="J23" s="108"/>
      <c r="K23" s="79"/>
      <c r="L23" s="109"/>
      <c r="M23" s="109"/>
    </row>
    <row r="24" spans="1:13" s="75" customFormat="1" ht="27.75" customHeight="1">
      <c r="A24" s="86" t="s">
        <v>84</v>
      </c>
      <c r="B24" s="100" t="s">
        <v>85</v>
      </c>
      <c r="C24" s="88">
        <f>SUM(C25:C43)</f>
        <v>0</v>
      </c>
      <c r="D24" s="88">
        <f>SUM(D25:D43)</f>
        <v>0</v>
      </c>
      <c r="E24" s="88">
        <f>SUM(E25:E43)</f>
        <v>0</v>
      </c>
      <c r="F24" s="88">
        <f>SUM(F25:F43)</f>
        <v>0</v>
      </c>
      <c r="I24" s="88">
        <f>C24+D24</f>
        <v>0</v>
      </c>
      <c r="J24" s="88">
        <f>E24+F24</f>
        <v>0</v>
      </c>
      <c r="K24" s="79"/>
      <c r="L24" s="89" t="e">
        <f>I24/$I$60</f>
        <v>#DIV/0!</v>
      </c>
      <c r="M24" s="89" t="e">
        <f>J24/$J$61</f>
        <v>#DIV/0!</v>
      </c>
    </row>
    <row r="25" spans="1:13" s="75" customFormat="1" ht="27">
      <c r="A25" s="110" t="s">
        <v>32</v>
      </c>
      <c r="B25" s="111" t="s">
        <v>86</v>
      </c>
      <c r="C25" s="141"/>
      <c r="D25" s="112" t="s">
        <v>87</v>
      </c>
      <c r="E25" s="112" t="s">
        <v>87</v>
      </c>
      <c r="F25" s="112" t="s">
        <v>87</v>
      </c>
      <c r="I25" s="112">
        <f>C25</f>
        <v>0</v>
      </c>
      <c r="J25" s="112" t="s">
        <v>87</v>
      </c>
      <c r="K25" s="79"/>
      <c r="L25" s="89" t="e">
        <f>I25/$I$60</f>
        <v>#DIV/0!</v>
      </c>
      <c r="M25" s="89" t="s">
        <v>87</v>
      </c>
    </row>
    <row r="26" spans="1:13" s="75" customFormat="1" ht="27">
      <c r="A26" s="110" t="s">
        <v>34</v>
      </c>
      <c r="B26" s="111" t="s">
        <v>88</v>
      </c>
      <c r="C26" s="112" t="s">
        <v>87</v>
      </c>
      <c r="D26" s="112" t="s">
        <v>87</v>
      </c>
      <c r="E26" s="112" t="s">
        <v>87</v>
      </c>
      <c r="F26" s="141"/>
      <c r="I26" s="112" t="s">
        <v>87</v>
      </c>
      <c r="J26" s="112">
        <f>F26</f>
        <v>0</v>
      </c>
      <c r="K26" s="79"/>
      <c r="L26" s="89" t="s">
        <v>87</v>
      </c>
      <c r="M26" s="89" t="e">
        <f t="shared" ref="M26:M43" si="4">J26/$J$61</f>
        <v>#DIV/0!</v>
      </c>
    </row>
    <row r="27" spans="1:13" s="75" customFormat="1" ht="17.25" customHeight="1">
      <c r="A27" s="110" t="s">
        <v>89</v>
      </c>
      <c r="B27" s="91" t="s">
        <v>90</v>
      </c>
      <c r="C27" s="140"/>
      <c r="D27" s="140"/>
      <c r="E27" s="140"/>
      <c r="F27" s="140"/>
      <c r="I27" s="88">
        <f t="shared" ref="I27:I43" si="5">C27+D27</f>
        <v>0</v>
      </c>
      <c r="J27" s="88">
        <f t="shared" ref="J27:J43" si="6">E27+F27</f>
        <v>0</v>
      </c>
      <c r="K27" s="79"/>
      <c r="L27" s="89" t="e">
        <f t="shared" ref="L27:L43" si="7">I27/$I$60</f>
        <v>#DIV/0!</v>
      </c>
      <c r="M27" s="89" t="e">
        <f t="shared" si="4"/>
        <v>#DIV/0!</v>
      </c>
    </row>
    <row r="28" spans="1:13" s="75" customFormat="1" ht="17.25" customHeight="1">
      <c r="A28" s="110" t="s">
        <v>91</v>
      </c>
      <c r="B28" s="91" t="s">
        <v>92</v>
      </c>
      <c r="C28" s="140"/>
      <c r="D28" s="140"/>
      <c r="E28" s="140"/>
      <c r="F28" s="140"/>
      <c r="I28" s="88">
        <f t="shared" si="5"/>
        <v>0</v>
      </c>
      <c r="J28" s="88">
        <f t="shared" si="6"/>
        <v>0</v>
      </c>
      <c r="K28" s="79"/>
      <c r="L28" s="89" t="e">
        <f t="shared" si="7"/>
        <v>#DIV/0!</v>
      </c>
      <c r="M28" s="89" t="e">
        <f t="shared" si="4"/>
        <v>#DIV/0!</v>
      </c>
    </row>
    <row r="29" spans="1:13" s="75" customFormat="1" ht="17.25" customHeight="1">
      <c r="A29" s="110" t="s">
        <v>93</v>
      </c>
      <c r="B29" s="111" t="s">
        <v>94</v>
      </c>
      <c r="C29" s="140"/>
      <c r="D29" s="140"/>
      <c r="E29" s="140"/>
      <c r="F29" s="140"/>
      <c r="I29" s="88">
        <f t="shared" si="5"/>
        <v>0</v>
      </c>
      <c r="J29" s="88">
        <f t="shared" si="6"/>
        <v>0</v>
      </c>
      <c r="K29" s="79"/>
      <c r="L29" s="89" t="e">
        <f t="shared" si="7"/>
        <v>#DIV/0!</v>
      </c>
      <c r="M29" s="89" t="e">
        <f t="shared" si="4"/>
        <v>#DIV/0!</v>
      </c>
    </row>
    <row r="30" spans="1:13" s="75" customFormat="1" ht="17.25" customHeight="1">
      <c r="A30" s="110" t="s">
        <v>95</v>
      </c>
      <c r="B30" s="91" t="s">
        <v>96</v>
      </c>
      <c r="C30" s="140"/>
      <c r="D30" s="140"/>
      <c r="E30" s="140"/>
      <c r="F30" s="140"/>
      <c r="I30" s="88">
        <f t="shared" si="5"/>
        <v>0</v>
      </c>
      <c r="J30" s="88">
        <f t="shared" si="6"/>
        <v>0</v>
      </c>
      <c r="K30" s="79"/>
      <c r="L30" s="89" t="e">
        <f t="shared" si="7"/>
        <v>#DIV/0!</v>
      </c>
      <c r="M30" s="89" t="e">
        <f t="shared" si="4"/>
        <v>#DIV/0!</v>
      </c>
    </row>
    <row r="31" spans="1:13" s="75" customFormat="1" ht="17.25" customHeight="1">
      <c r="A31" s="110" t="s">
        <v>97</v>
      </c>
      <c r="B31" s="91" t="s">
        <v>98</v>
      </c>
      <c r="C31" s="140"/>
      <c r="D31" s="140"/>
      <c r="E31" s="140"/>
      <c r="F31" s="140"/>
      <c r="I31" s="88">
        <f t="shared" si="5"/>
        <v>0</v>
      </c>
      <c r="J31" s="88">
        <f t="shared" si="6"/>
        <v>0</v>
      </c>
      <c r="K31" s="79"/>
      <c r="L31" s="89" t="e">
        <f t="shared" si="7"/>
        <v>#DIV/0!</v>
      </c>
      <c r="M31" s="89" t="e">
        <f t="shared" si="4"/>
        <v>#DIV/0!</v>
      </c>
    </row>
    <row r="32" spans="1:13" s="75" customFormat="1" ht="17.25" customHeight="1">
      <c r="A32" s="110" t="s">
        <v>99</v>
      </c>
      <c r="B32" s="91" t="s">
        <v>100</v>
      </c>
      <c r="C32" s="140"/>
      <c r="D32" s="140"/>
      <c r="E32" s="140"/>
      <c r="F32" s="140"/>
      <c r="I32" s="88">
        <f t="shared" si="5"/>
        <v>0</v>
      </c>
      <c r="J32" s="88">
        <f t="shared" si="6"/>
        <v>0</v>
      </c>
      <c r="K32" s="79"/>
      <c r="L32" s="89" t="e">
        <f t="shared" si="7"/>
        <v>#DIV/0!</v>
      </c>
      <c r="M32" s="89" t="e">
        <f t="shared" si="4"/>
        <v>#DIV/0!</v>
      </c>
    </row>
    <row r="33" spans="1:1024" s="75" customFormat="1" ht="17.25" customHeight="1">
      <c r="A33" s="110" t="s">
        <v>101</v>
      </c>
      <c r="B33" s="91" t="s">
        <v>102</v>
      </c>
      <c r="C33" s="140"/>
      <c r="D33" s="140"/>
      <c r="E33" s="140"/>
      <c r="F33" s="140"/>
      <c r="I33" s="88">
        <f t="shared" si="5"/>
        <v>0</v>
      </c>
      <c r="J33" s="88">
        <f t="shared" si="6"/>
        <v>0</v>
      </c>
      <c r="K33" s="79"/>
      <c r="L33" s="89" t="e">
        <f t="shared" si="7"/>
        <v>#DIV/0!</v>
      </c>
      <c r="M33" s="89" t="e">
        <f t="shared" si="4"/>
        <v>#DIV/0!</v>
      </c>
    </row>
    <row r="34" spans="1:1024" s="75" customFormat="1" ht="17.25" customHeight="1">
      <c r="A34" s="110" t="s">
        <v>103</v>
      </c>
      <c r="B34" s="91" t="s">
        <v>104</v>
      </c>
      <c r="C34" s="140"/>
      <c r="D34" s="140"/>
      <c r="E34" s="140"/>
      <c r="F34" s="140"/>
      <c r="I34" s="88">
        <f t="shared" si="5"/>
        <v>0</v>
      </c>
      <c r="J34" s="88">
        <f t="shared" si="6"/>
        <v>0</v>
      </c>
      <c r="K34" s="79"/>
      <c r="L34" s="89" t="e">
        <f t="shared" si="7"/>
        <v>#DIV/0!</v>
      </c>
      <c r="M34" s="89" t="e">
        <f t="shared" si="4"/>
        <v>#DIV/0!</v>
      </c>
    </row>
    <row r="35" spans="1:1024" s="75" customFormat="1" ht="17.25" customHeight="1">
      <c r="A35" s="110" t="s">
        <v>105</v>
      </c>
      <c r="B35" s="91" t="s">
        <v>106</v>
      </c>
      <c r="C35" s="140"/>
      <c r="D35" s="140"/>
      <c r="E35" s="140"/>
      <c r="F35" s="140"/>
      <c r="I35" s="88">
        <f t="shared" si="5"/>
        <v>0</v>
      </c>
      <c r="J35" s="88">
        <f t="shared" si="6"/>
        <v>0</v>
      </c>
      <c r="K35" s="79"/>
      <c r="L35" s="89" t="e">
        <f t="shared" si="7"/>
        <v>#DIV/0!</v>
      </c>
      <c r="M35" s="89" t="e">
        <f t="shared" si="4"/>
        <v>#DIV/0!</v>
      </c>
    </row>
    <row r="36" spans="1:1024" s="75" customFormat="1" ht="17.25" customHeight="1">
      <c r="A36" s="110" t="s">
        <v>107</v>
      </c>
      <c r="B36" s="91" t="s">
        <v>108</v>
      </c>
      <c r="C36" s="140"/>
      <c r="D36" s="140"/>
      <c r="E36" s="140"/>
      <c r="F36" s="140"/>
      <c r="I36" s="88">
        <f t="shared" si="5"/>
        <v>0</v>
      </c>
      <c r="J36" s="88">
        <f t="shared" si="6"/>
        <v>0</v>
      </c>
      <c r="K36" s="79"/>
      <c r="L36" s="89" t="e">
        <f t="shared" si="7"/>
        <v>#DIV/0!</v>
      </c>
      <c r="M36" s="89" t="e">
        <f t="shared" si="4"/>
        <v>#DIV/0!</v>
      </c>
    </row>
    <row r="37" spans="1:1024" s="75" customFormat="1" ht="17.25" customHeight="1">
      <c r="A37" s="110" t="s">
        <v>109</v>
      </c>
      <c r="B37" s="91" t="s">
        <v>110</v>
      </c>
      <c r="C37" s="140"/>
      <c r="D37" s="140"/>
      <c r="E37" s="140"/>
      <c r="F37" s="140"/>
      <c r="I37" s="88">
        <f t="shared" si="5"/>
        <v>0</v>
      </c>
      <c r="J37" s="88">
        <f t="shared" si="6"/>
        <v>0</v>
      </c>
      <c r="K37" s="79"/>
      <c r="L37" s="89" t="e">
        <f t="shared" si="7"/>
        <v>#DIV/0!</v>
      </c>
      <c r="M37" s="89" t="e">
        <f t="shared" si="4"/>
        <v>#DIV/0!</v>
      </c>
    </row>
    <row r="38" spans="1:1024" s="75" customFormat="1" ht="17.25" customHeight="1">
      <c r="A38" s="110" t="s">
        <v>111</v>
      </c>
      <c r="B38" s="91" t="s">
        <v>112</v>
      </c>
      <c r="C38" s="140"/>
      <c r="D38" s="140"/>
      <c r="E38" s="140"/>
      <c r="F38" s="140"/>
      <c r="I38" s="88">
        <f t="shared" si="5"/>
        <v>0</v>
      </c>
      <c r="J38" s="88">
        <f t="shared" si="6"/>
        <v>0</v>
      </c>
      <c r="K38" s="79"/>
      <c r="L38" s="89" t="e">
        <f t="shared" si="7"/>
        <v>#DIV/0!</v>
      </c>
      <c r="M38" s="89" t="e">
        <f t="shared" si="4"/>
        <v>#DIV/0!</v>
      </c>
    </row>
    <row r="39" spans="1:1024" s="75" customFormat="1" ht="17.25" customHeight="1">
      <c r="A39" s="110" t="s">
        <v>113</v>
      </c>
      <c r="B39" s="91" t="s">
        <v>114</v>
      </c>
      <c r="C39" s="140"/>
      <c r="D39" s="140"/>
      <c r="E39" s="140"/>
      <c r="F39" s="140"/>
      <c r="I39" s="88">
        <f t="shared" si="5"/>
        <v>0</v>
      </c>
      <c r="J39" s="88">
        <f t="shared" si="6"/>
        <v>0</v>
      </c>
      <c r="K39" s="79"/>
      <c r="L39" s="89" t="e">
        <f t="shared" si="7"/>
        <v>#DIV/0!</v>
      </c>
      <c r="M39" s="89" t="e">
        <f t="shared" si="4"/>
        <v>#DIV/0!</v>
      </c>
    </row>
    <row r="40" spans="1:1024" customFormat="1" ht="17.25" customHeight="1">
      <c r="A40" s="396" t="s">
        <v>424</v>
      </c>
      <c r="B40" s="397" t="s">
        <v>426</v>
      </c>
      <c r="C40" s="10"/>
      <c r="D40" s="10"/>
      <c r="E40" s="10"/>
      <c r="F40" s="10"/>
      <c r="G40" s="79"/>
      <c r="H40" s="79"/>
      <c r="I40" s="399">
        <f t="shared" si="5"/>
        <v>0</v>
      </c>
      <c r="J40" s="399">
        <f t="shared" si="6"/>
        <v>0</v>
      </c>
      <c r="K40" s="79"/>
      <c r="L40" s="400" t="e">
        <f t="shared" si="7"/>
        <v>#DIV/0!</v>
      </c>
      <c r="M40" s="400" t="e">
        <f t="shared" si="4"/>
        <v>#DIV/0!</v>
      </c>
      <c r="N40" s="75"/>
      <c r="O40" s="75"/>
      <c r="P40" s="75"/>
      <c r="Q40" s="75"/>
      <c r="R40" s="75"/>
      <c r="S40" s="75"/>
      <c r="T40" s="75"/>
      <c r="U40" s="75"/>
      <c r="V40" s="75"/>
      <c r="W40" s="75"/>
      <c r="X40" s="75"/>
      <c r="Y40" s="75"/>
      <c r="Z40" s="75"/>
      <c r="AA40" s="75"/>
      <c r="AB40" s="75"/>
      <c r="AC40" s="75"/>
      <c r="AD40" s="75"/>
      <c r="AE40" s="75"/>
      <c r="AF40" s="75"/>
      <c r="AG40" s="75"/>
      <c r="AH40" s="75"/>
      <c r="AI40" s="75"/>
      <c r="AJ40" s="75"/>
      <c r="AK40" s="75"/>
      <c r="AL40" s="75"/>
      <c r="AM40" s="75"/>
      <c r="AN40" s="75"/>
      <c r="AO40" s="75"/>
      <c r="AP40" s="75"/>
      <c r="AQ40" s="75"/>
      <c r="AR40" s="75"/>
      <c r="AS40" s="75"/>
      <c r="AT40" s="75"/>
      <c r="AU40" s="75"/>
      <c r="AV40" s="75"/>
      <c r="AW40" s="75"/>
      <c r="AX40" s="75"/>
      <c r="AY40" s="75"/>
      <c r="AZ40" s="75"/>
      <c r="BA40" s="75"/>
      <c r="BB40" s="75"/>
      <c r="BC40" s="75"/>
      <c r="BD40" s="75"/>
      <c r="BE40" s="75"/>
      <c r="BF40" s="75"/>
      <c r="BG40" s="75"/>
      <c r="BH40" s="75"/>
      <c r="BI40" s="75"/>
      <c r="BJ40" s="75"/>
      <c r="BK40" s="75"/>
      <c r="BL40" s="75"/>
      <c r="BM40" s="75"/>
      <c r="BN40" s="75"/>
      <c r="BO40" s="75"/>
      <c r="BP40" s="75"/>
      <c r="BQ40" s="75"/>
      <c r="BR40" s="75"/>
      <c r="BS40" s="75"/>
      <c r="BT40" s="75"/>
      <c r="BU40" s="75"/>
      <c r="BV40" s="75"/>
      <c r="BW40" s="75"/>
      <c r="BX40" s="75"/>
      <c r="BY40" s="75"/>
      <c r="BZ40" s="75"/>
      <c r="CA40" s="75"/>
      <c r="CB40" s="75"/>
      <c r="CC40" s="75"/>
      <c r="CD40" s="75"/>
      <c r="CE40" s="75"/>
      <c r="CF40" s="75"/>
      <c r="CG40" s="75"/>
      <c r="CH40" s="75"/>
      <c r="CI40" s="75"/>
      <c r="CJ40" s="75"/>
      <c r="CK40" s="75"/>
      <c r="CL40" s="75"/>
      <c r="CM40" s="75"/>
      <c r="CN40" s="75"/>
      <c r="CO40" s="75"/>
      <c r="CP40" s="75"/>
      <c r="CQ40" s="75"/>
      <c r="CR40" s="75"/>
      <c r="CS40" s="75"/>
      <c r="CT40" s="75"/>
      <c r="CU40" s="75"/>
      <c r="CV40" s="75"/>
      <c r="CW40" s="75"/>
      <c r="CX40" s="75"/>
      <c r="CY40" s="75"/>
      <c r="CZ40" s="75"/>
      <c r="DA40" s="75"/>
      <c r="DB40" s="75"/>
      <c r="DC40" s="75"/>
      <c r="DD40" s="75"/>
      <c r="DE40" s="75"/>
      <c r="DF40" s="75"/>
      <c r="DG40" s="75"/>
      <c r="DH40" s="75"/>
      <c r="DI40" s="75"/>
      <c r="DJ40" s="75"/>
      <c r="DK40" s="75"/>
      <c r="DL40" s="75"/>
      <c r="DM40" s="75"/>
      <c r="DN40" s="75"/>
      <c r="DO40" s="75"/>
      <c r="DP40" s="75"/>
      <c r="DQ40" s="75"/>
      <c r="DR40" s="75"/>
      <c r="DS40" s="75"/>
      <c r="DT40" s="75"/>
      <c r="DU40" s="75"/>
      <c r="DV40" s="75"/>
      <c r="DW40" s="75"/>
      <c r="DX40" s="75"/>
      <c r="DY40" s="75"/>
      <c r="DZ40" s="75"/>
      <c r="EA40" s="75"/>
      <c r="EB40" s="75"/>
      <c r="EC40" s="75"/>
      <c r="ED40" s="75"/>
      <c r="EE40" s="75"/>
      <c r="EF40" s="75"/>
      <c r="EG40" s="75"/>
      <c r="EH40" s="75"/>
      <c r="EI40" s="75"/>
      <c r="EJ40" s="75"/>
      <c r="EK40" s="75"/>
      <c r="EL40" s="75"/>
      <c r="EM40" s="75"/>
      <c r="EN40" s="75"/>
      <c r="EO40" s="75"/>
      <c r="EP40" s="75"/>
      <c r="EQ40" s="75"/>
      <c r="ER40" s="75"/>
      <c r="ES40" s="75"/>
      <c r="ET40" s="75"/>
      <c r="EU40" s="75"/>
      <c r="EV40" s="75"/>
      <c r="EW40" s="75"/>
      <c r="EX40" s="75"/>
      <c r="EY40" s="75"/>
      <c r="EZ40" s="75"/>
      <c r="FA40" s="75"/>
      <c r="FB40" s="75"/>
      <c r="FC40" s="75"/>
      <c r="FD40" s="75"/>
      <c r="FE40" s="75"/>
      <c r="FF40" s="75"/>
      <c r="FG40" s="75"/>
      <c r="FH40" s="75"/>
      <c r="FI40" s="75"/>
      <c r="FJ40" s="75"/>
      <c r="FK40" s="75"/>
      <c r="FL40" s="75"/>
      <c r="FM40" s="75"/>
      <c r="FN40" s="75"/>
      <c r="FO40" s="75"/>
      <c r="FP40" s="75"/>
      <c r="FQ40" s="75"/>
      <c r="FR40" s="75"/>
      <c r="FS40" s="75"/>
      <c r="FT40" s="75"/>
      <c r="FU40" s="75"/>
      <c r="FV40" s="75"/>
      <c r="FW40" s="75"/>
      <c r="FX40" s="75"/>
      <c r="FY40" s="75"/>
      <c r="FZ40" s="75"/>
      <c r="GA40" s="75"/>
      <c r="GB40" s="75"/>
      <c r="GC40" s="75"/>
      <c r="GD40" s="75"/>
      <c r="GE40" s="75"/>
      <c r="GF40" s="75"/>
      <c r="GG40" s="75"/>
      <c r="GH40" s="75"/>
      <c r="GI40" s="75"/>
      <c r="GJ40" s="75"/>
      <c r="GK40" s="75"/>
      <c r="GL40" s="75"/>
      <c r="GM40" s="75"/>
      <c r="GN40" s="75"/>
      <c r="GO40" s="75"/>
      <c r="GP40" s="75"/>
      <c r="GQ40" s="75"/>
      <c r="GR40" s="75"/>
      <c r="GS40" s="75"/>
      <c r="GT40" s="75"/>
      <c r="GU40" s="75"/>
      <c r="GV40" s="75"/>
      <c r="GW40" s="75"/>
      <c r="GX40" s="75"/>
      <c r="GY40" s="75"/>
      <c r="GZ40" s="75"/>
      <c r="HA40" s="75"/>
      <c r="HB40" s="75"/>
      <c r="HC40" s="75"/>
      <c r="HD40" s="75"/>
      <c r="HE40" s="75"/>
      <c r="HF40" s="75"/>
      <c r="HG40" s="75"/>
      <c r="HH40" s="75"/>
      <c r="HI40" s="75"/>
      <c r="HJ40" s="75"/>
      <c r="HK40" s="75"/>
      <c r="HL40" s="75"/>
      <c r="HM40" s="75"/>
      <c r="HN40" s="75"/>
      <c r="HO40" s="75"/>
      <c r="HP40" s="75"/>
      <c r="HQ40" s="75"/>
      <c r="HR40" s="75"/>
      <c r="HS40" s="75"/>
      <c r="HT40" s="75"/>
      <c r="HU40" s="75"/>
      <c r="HV40" s="75"/>
      <c r="HW40" s="75"/>
      <c r="HX40" s="75"/>
      <c r="HY40" s="75"/>
      <c r="HZ40" s="75"/>
      <c r="IA40" s="75"/>
      <c r="IB40" s="75"/>
      <c r="IC40" s="75"/>
      <c r="ID40" s="75"/>
      <c r="IE40" s="75"/>
      <c r="IF40" s="75"/>
      <c r="IG40" s="75"/>
      <c r="IH40" s="75"/>
      <c r="II40" s="75"/>
      <c r="IJ40" s="75"/>
      <c r="IK40" s="75"/>
      <c r="IL40" s="75"/>
      <c r="IM40" s="75"/>
      <c r="IN40" s="75"/>
      <c r="IO40" s="75"/>
      <c r="IP40" s="75"/>
      <c r="IQ40" s="75"/>
      <c r="IR40" s="75"/>
      <c r="IS40" s="75"/>
      <c r="IT40" s="75"/>
      <c r="IU40" s="75"/>
      <c r="IV40" s="75"/>
      <c r="IW40" s="75"/>
      <c r="IX40" s="75"/>
      <c r="IY40" s="75"/>
      <c r="IZ40" s="75"/>
      <c r="JA40" s="75"/>
      <c r="JB40" s="75"/>
      <c r="JC40" s="75"/>
      <c r="JD40" s="75"/>
      <c r="JE40" s="75"/>
      <c r="JF40" s="75"/>
      <c r="JG40" s="75"/>
      <c r="JH40" s="75"/>
      <c r="JI40" s="75"/>
      <c r="JJ40" s="75"/>
      <c r="JK40" s="75"/>
      <c r="JL40" s="75"/>
      <c r="JM40" s="75"/>
      <c r="JN40" s="75"/>
      <c r="JO40" s="75"/>
      <c r="JP40" s="75"/>
      <c r="JQ40" s="75"/>
      <c r="JR40" s="75"/>
      <c r="JS40" s="75"/>
      <c r="JT40" s="75"/>
      <c r="JU40" s="75"/>
      <c r="JV40" s="75"/>
      <c r="JW40" s="75"/>
      <c r="JX40" s="75"/>
      <c r="JY40" s="75"/>
      <c r="JZ40" s="75"/>
      <c r="KA40" s="75"/>
      <c r="KB40" s="75"/>
      <c r="KC40" s="75"/>
      <c r="KD40" s="75"/>
      <c r="KE40" s="75"/>
      <c r="KF40" s="75"/>
      <c r="KG40" s="75"/>
      <c r="KH40" s="75"/>
      <c r="KI40" s="75"/>
      <c r="KJ40" s="75"/>
      <c r="KK40" s="75"/>
      <c r="KL40" s="75"/>
      <c r="KM40" s="75"/>
      <c r="KN40" s="75"/>
      <c r="KO40" s="75"/>
      <c r="KP40" s="75"/>
      <c r="KQ40" s="75"/>
      <c r="KR40" s="75"/>
      <c r="KS40" s="75"/>
      <c r="KT40" s="75"/>
      <c r="KU40" s="75"/>
      <c r="KV40" s="75"/>
      <c r="KW40" s="75"/>
      <c r="KX40" s="75"/>
      <c r="KY40" s="75"/>
      <c r="KZ40" s="75"/>
      <c r="LA40" s="75"/>
      <c r="LB40" s="75"/>
      <c r="LC40" s="75"/>
      <c r="LD40" s="75"/>
      <c r="LE40" s="75"/>
      <c r="LF40" s="75"/>
      <c r="LG40" s="75"/>
      <c r="LH40" s="75"/>
      <c r="LI40" s="75"/>
      <c r="LJ40" s="75"/>
      <c r="LK40" s="75"/>
      <c r="LL40" s="75"/>
      <c r="LM40" s="75"/>
      <c r="LN40" s="75"/>
      <c r="LO40" s="75"/>
      <c r="LP40" s="75"/>
      <c r="LQ40" s="75"/>
      <c r="LR40" s="75"/>
      <c r="LS40" s="75"/>
      <c r="LT40" s="75"/>
      <c r="LU40" s="75"/>
      <c r="LV40" s="75"/>
      <c r="LW40" s="75"/>
      <c r="LX40" s="75"/>
      <c r="LY40" s="75"/>
      <c r="LZ40" s="75"/>
      <c r="MA40" s="75"/>
      <c r="MB40" s="75"/>
      <c r="MC40" s="75"/>
      <c r="MD40" s="75"/>
      <c r="ME40" s="75"/>
      <c r="MF40" s="75"/>
      <c r="MG40" s="75"/>
      <c r="MH40" s="75"/>
      <c r="MI40" s="75"/>
      <c r="MJ40" s="75"/>
      <c r="MK40" s="75"/>
      <c r="ML40" s="75"/>
      <c r="MM40" s="75"/>
      <c r="MN40" s="75"/>
      <c r="MO40" s="75"/>
      <c r="MP40" s="75"/>
      <c r="MQ40" s="75"/>
      <c r="MR40" s="75"/>
      <c r="MS40" s="75"/>
      <c r="MT40" s="75"/>
      <c r="MU40" s="75"/>
      <c r="MV40" s="75"/>
      <c r="MW40" s="75"/>
      <c r="MX40" s="75"/>
      <c r="MY40" s="75"/>
      <c r="MZ40" s="75"/>
      <c r="NA40" s="75"/>
      <c r="NB40" s="75"/>
      <c r="NC40" s="75"/>
      <c r="ND40" s="75"/>
      <c r="NE40" s="75"/>
      <c r="NF40" s="75"/>
      <c r="NG40" s="75"/>
      <c r="NH40" s="75"/>
      <c r="NI40" s="75"/>
      <c r="NJ40" s="75"/>
      <c r="NK40" s="75"/>
      <c r="NL40" s="75"/>
      <c r="NM40" s="75"/>
      <c r="NN40" s="75"/>
      <c r="NO40" s="75"/>
      <c r="NP40" s="75"/>
      <c r="NQ40" s="75"/>
      <c r="NR40" s="75"/>
      <c r="NS40" s="75"/>
      <c r="NT40" s="75"/>
      <c r="NU40" s="75"/>
      <c r="NV40" s="75"/>
      <c r="NW40" s="75"/>
      <c r="NX40" s="75"/>
      <c r="NY40" s="75"/>
      <c r="NZ40" s="75"/>
      <c r="OA40" s="75"/>
      <c r="OB40" s="75"/>
      <c r="OC40" s="75"/>
      <c r="OD40" s="75"/>
      <c r="OE40" s="75"/>
      <c r="OF40" s="75"/>
      <c r="OG40" s="75"/>
      <c r="OH40" s="75"/>
      <c r="OI40" s="75"/>
      <c r="OJ40" s="75"/>
      <c r="OK40" s="75"/>
      <c r="OL40" s="75"/>
      <c r="OM40" s="75"/>
      <c r="ON40" s="75"/>
      <c r="OO40" s="75"/>
      <c r="OP40" s="75"/>
      <c r="OQ40" s="75"/>
      <c r="OR40" s="75"/>
      <c r="OS40" s="75"/>
      <c r="OT40" s="75"/>
      <c r="OU40" s="75"/>
      <c r="OV40" s="75"/>
      <c r="OW40" s="75"/>
      <c r="OX40" s="75"/>
      <c r="OY40" s="75"/>
      <c r="OZ40" s="75"/>
      <c r="PA40" s="75"/>
      <c r="PB40" s="75"/>
      <c r="PC40" s="75"/>
      <c r="PD40" s="75"/>
      <c r="PE40" s="75"/>
      <c r="PF40" s="75"/>
      <c r="PG40" s="75"/>
      <c r="PH40" s="75"/>
      <c r="PI40" s="75"/>
      <c r="PJ40" s="75"/>
      <c r="PK40" s="75"/>
      <c r="PL40" s="75"/>
      <c r="PM40" s="75"/>
      <c r="PN40" s="75"/>
      <c r="PO40" s="75"/>
      <c r="PP40" s="75"/>
      <c r="PQ40" s="75"/>
      <c r="PR40" s="75"/>
      <c r="PS40" s="75"/>
      <c r="PT40" s="75"/>
      <c r="PU40" s="75"/>
      <c r="PV40" s="75"/>
      <c r="PW40" s="75"/>
      <c r="PX40" s="75"/>
      <c r="PY40" s="75"/>
      <c r="PZ40" s="75"/>
      <c r="QA40" s="75"/>
      <c r="QB40" s="75"/>
      <c r="QC40" s="75"/>
      <c r="QD40" s="75"/>
      <c r="QE40" s="75"/>
      <c r="QF40" s="75"/>
      <c r="QG40" s="75"/>
      <c r="QH40" s="75"/>
      <c r="QI40" s="75"/>
      <c r="QJ40" s="75"/>
      <c r="QK40" s="75"/>
      <c r="QL40" s="75"/>
      <c r="QM40" s="75"/>
      <c r="QN40" s="75"/>
      <c r="QO40" s="75"/>
      <c r="QP40" s="75"/>
      <c r="QQ40" s="75"/>
      <c r="QR40" s="75"/>
      <c r="QS40" s="75"/>
      <c r="QT40" s="75"/>
      <c r="QU40" s="75"/>
      <c r="QV40" s="75"/>
      <c r="QW40" s="75"/>
      <c r="QX40" s="75"/>
      <c r="QY40" s="75"/>
      <c r="QZ40" s="75"/>
      <c r="RA40" s="75"/>
      <c r="RB40" s="75"/>
      <c r="RC40" s="75"/>
      <c r="RD40" s="75"/>
      <c r="RE40" s="75"/>
      <c r="RF40" s="75"/>
      <c r="RG40" s="75"/>
      <c r="RH40" s="75"/>
      <c r="RI40" s="75"/>
      <c r="RJ40" s="75"/>
      <c r="RK40" s="75"/>
      <c r="RL40" s="75"/>
      <c r="RM40" s="75"/>
      <c r="RN40" s="75"/>
      <c r="RO40" s="75"/>
      <c r="RP40" s="75"/>
      <c r="RQ40" s="75"/>
      <c r="RR40" s="75"/>
      <c r="RS40" s="75"/>
      <c r="RT40" s="75"/>
      <c r="RU40" s="75"/>
      <c r="RV40" s="75"/>
      <c r="RW40" s="75"/>
      <c r="RX40" s="75"/>
      <c r="RY40" s="75"/>
      <c r="RZ40" s="75"/>
      <c r="SA40" s="75"/>
      <c r="SB40" s="75"/>
      <c r="SC40" s="75"/>
      <c r="SD40" s="75"/>
      <c r="SE40" s="75"/>
      <c r="SF40" s="75"/>
      <c r="SG40" s="75"/>
      <c r="SH40" s="75"/>
      <c r="SI40" s="75"/>
      <c r="SJ40" s="75"/>
      <c r="SK40" s="75"/>
      <c r="SL40" s="75"/>
      <c r="SM40" s="75"/>
      <c r="SN40" s="75"/>
      <c r="SO40" s="75"/>
      <c r="SP40" s="75"/>
      <c r="SQ40" s="75"/>
      <c r="SR40" s="75"/>
      <c r="SS40" s="75"/>
      <c r="ST40" s="75"/>
      <c r="SU40" s="75"/>
      <c r="SV40" s="75"/>
      <c r="SW40" s="75"/>
      <c r="SX40" s="75"/>
      <c r="SY40" s="75"/>
      <c r="SZ40" s="75"/>
      <c r="TA40" s="75"/>
      <c r="TB40" s="75"/>
      <c r="TC40" s="75"/>
      <c r="TD40" s="75"/>
      <c r="TE40" s="75"/>
      <c r="TF40" s="75"/>
      <c r="TG40" s="75"/>
      <c r="TH40" s="75"/>
      <c r="TI40" s="75"/>
      <c r="TJ40" s="75"/>
      <c r="TK40" s="75"/>
      <c r="TL40" s="75"/>
      <c r="TM40" s="75"/>
      <c r="TN40" s="75"/>
      <c r="TO40" s="75"/>
      <c r="TP40" s="75"/>
      <c r="TQ40" s="75"/>
      <c r="TR40" s="75"/>
      <c r="TS40" s="75"/>
      <c r="TT40" s="75"/>
      <c r="TU40" s="75"/>
      <c r="TV40" s="75"/>
      <c r="TW40" s="75"/>
      <c r="TX40" s="75"/>
      <c r="TY40" s="75"/>
      <c r="TZ40" s="75"/>
      <c r="UA40" s="75"/>
      <c r="UB40" s="75"/>
      <c r="UC40" s="75"/>
      <c r="UD40" s="75"/>
      <c r="UE40" s="75"/>
      <c r="UF40" s="75"/>
      <c r="UG40" s="75"/>
      <c r="UH40" s="75"/>
      <c r="UI40" s="75"/>
      <c r="UJ40" s="75"/>
      <c r="UK40" s="75"/>
      <c r="UL40" s="75"/>
      <c r="UM40" s="75"/>
      <c r="UN40" s="75"/>
      <c r="UO40" s="75"/>
      <c r="UP40" s="75"/>
      <c r="UQ40" s="75"/>
      <c r="UR40" s="75"/>
      <c r="US40" s="75"/>
      <c r="UT40" s="75"/>
      <c r="UU40" s="75"/>
      <c r="UV40" s="75"/>
      <c r="UW40" s="75"/>
      <c r="UX40" s="75"/>
      <c r="UY40" s="75"/>
      <c r="UZ40" s="75"/>
      <c r="VA40" s="75"/>
      <c r="VB40" s="75"/>
      <c r="VC40" s="75"/>
      <c r="VD40" s="75"/>
      <c r="VE40" s="75"/>
      <c r="VF40" s="75"/>
      <c r="VG40" s="75"/>
      <c r="VH40" s="75"/>
      <c r="VI40" s="75"/>
      <c r="VJ40" s="75"/>
      <c r="VK40" s="75"/>
      <c r="VL40" s="75"/>
      <c r="VM40" s="75"/>
      <c r="VN40" s="75"/>
      <c r="VO40" s="75"/>
      <c r="VP40" s="75"/>
      <c r="VQ40" s="75"/>
      <c r="VR40" s="75"/>
      <c r="VS40" s="75"/>
      <c r="VT40" s="75"/>
      <c r="VU40" s="75"/>
      <c r="VV40" s="75"/>
      <c r="VW40" s="75"/>
      <c r="VX40" s="75"/>
      <c r="VY40" s="75"/>
      <c r="VZ40" s="75"/>
      <c r="WA40" s="75"/>
      <c r="WB40" s="75"/>
      <c r="WC40" s="75"/>
      <c r="WD40" s="75"/>
      <c r="WE40" s="75"/>
      <c r="WF40" s="75"/>
      <c r="WG40" s="75"/>
      <c r="WH40" s="75"/>
      <c r="WI40" s="75"/>
      <c r="WJ40" s="75"/>
      <c r="WK40" s="75"/>
      <c r="WL40" s="75"/>
      <c r="WM40" s="75"/>
      <c r="WN40" s="75"/>
      <c r="WO40" s="75"/>
      <c r="WP40" s="75"/>
      <c r="WQ40" s="75"/>
      <c r="WR40" s="75"/>
      <c r="WS40" s="75"/>
      <c r="WT40" s="75"/>
      <c r="WU40" s="75"/>
      <c r="WV40" s="75"/>
      <c r="WW40" s="75"/>
      <c r="WX40" s="75"/>
      <c r="WY40" s="75"/>
      <c r="WZ40" s="75"/>
      <c r="XA40" s="75"/>
      <c r="XB40" s="75"/>
      <c r="XC40" s="75"/>
      <c r="XD40" s="75"/>
      <c r="XE40" s="75"/>
      <c r="XF40" s="75"/>
      <c r="XG40" s="75"/>
      <c r="XH40" s="75"/>
      <c r="XI40" s="75"/>
      <c r="XJ40" s="75"/>
      <c r="XK40" s="75"/>
      <c r="XL40" s="75"/>
      <c r="XM40" s="75"/>
      <c r="XN40" s="75"/>
      <c r="XO40" s="75"/>
      <c r="XP40" s="75"/>
      <c r="XQ40" s="75"/>
      <c r="XR40" s="75"/>
      <c r="XS40" s="75"/>
      <c r="XT40" s="75"/>
      <c r="XU40" s="75"/>
      <c r="XV40" s="75"/>
      <c r="XW40" s="75"/>
      <c r="XX40" s="75"/>
      <c r="XY40" s="75"/>
      <c r="XZ40" s="75"/>
      <c r="YA40" s="75"/>
      <c r="YB40" s="75"/>
      <c r="YC40" s="75"/>
      <c r="YD40" s="75"/>
      <c r="YE40" s="75"/>
      <c r="YF40" s="75"/>
      <c r="YG40" s="75"/>
      <c r="YH40" s="75"/>
      <c r="YI40" s="75"/>
      <c r="YJ40" s="75"/>
      <c r="YK40" s="75"/>
      <c r="YL40" s="75"/>
      <c r="YM40" s="75"/>
      <c r="YN40" s="75"/>
      <c r="YO40" s="75"/>
      <c r="YP40" s="75"/>
      <c r="YQ40" s="75"/>
      <c r="YR40" s="75"/>
      <c r="YS40" s="75"/>
      <c r="YT40" s="75"/>
      <c r="YU40" s="75"/>
      <c r="YV40" s="75"/>
      <c r="YW40" s="75"/>
      <c r="YX40" s="75"/>
      <c r="YY40" s="75"/>
      <c r="YZ40" s="75"/>
      <c r="ZA40" s="75"/>
      <c r="ZB40" s="75"/>
      <c r="ZC40" s="75"/>
      <c r="ZD40" s="75"/>
      <c r="ZE40" s="75"/>
      <c r="ZF40" s="75"/>
      <c r="ZG40" s="75"/>
      <c r="ZH40" s="75"/>
      <c r="ZI40" s="75"/>
      <c r="ZJ40" s="75"/>
      <c r="ZK40" s="75"/>
      <c r="ZL40" s="75"/>
      <c r="ZM40" s="75"/>
      <c r="ZN40" s="75"/>
      <c r="ZO40" s="75"/>
      <c r="ZP40" s="75"/>
      <c r="ZQ40" s="75"/>
      <c r="ZR40" s="75"/>
      <c r="ZS40" s="75"/>
      <c r="ZT40" s="75"/>
      <c r="ZU40" s="75"/>
      <c r="ZV40" s="75"/>
      <c r="ZW40" s="75"/>
      <c r="ZX40" s="75"/>
      <c r="ZY40" s="75"/>
      <c r="ZZ40" s="75"/>
      <c r="AAA40" s="75"/>
      <c r="AAB40" s="75"/>
      <c r="AAC40" s="75"/>
      <c r="AAD40" s="75"/>
      <c r="AAE40" s="75"/>
      <c r="AAF40" s="75"/>
      <c r="AAG40" s="75"/>
      <c r="AAH40" s="75"/>
      <c r="AAI40" s="75"/>
      <c r="AAJ40" s="75"/>
      <c r="AAK40" s="75"/>
      <c r="AAL40" s="75"/>
      <c r="AAM40" s="75"/>
      <c r="AAN40" s="75"/>
      <c r="AAO40" s="75"/>
      <c r="AAP40" s="75"/>
      <c r="AAQ40" s="75"/>
      <c r="AAR40" s="75"/>
      <c r="AAS40" s="75"/>
      <c r="AAT40" s="75"/>
      <c r="AAU40" s="75"/>
      <c r="AAV40" s="75"/>
      <c r="AAW40" s="75"/>
      <c r="AAX40" s="75"/>
      <c r="AAY40" s="75"/>
      <c r="AAZ40" s="75"/>
      <c r="ABA40" s="75"/>
      <c r="ABB40" s="75"/>
      <c r="ABC40" s="75"/>
      <c r="ABD40" s="75"/>
      <c r="ABE40" s="75"/>
      <c r="ABF40" s="75"/>
      <c r="ABG40" s="75"/>
      <c r="ABH40" s="75"/>
      <c r="ABI40" s="75"/>
      <c r="ABJ40" s="75"/>
      <c r="ABK40" s="75"/>
      <c r="ABL40" s="75"/>
      <c r="ABM40" s="75"/>
      <c r="ABN40" s="75"/>
      <c r="ABO40" s="75"/>
      <c r="ABP40" s="75"/>
      <c r="ABQ40" s="75"/>
      <c r="ABR40" s="75"/>
      <c r="ABS40" s="75"/>
      <c r="ABT40" s="75"/>
      <c r="ABU40" s="75"/>
      <c r="ABV40" s="75"/>
      <c r="ABW40" s="75"/>
      <c r="ABX40" s="75"/>
      <c r="ABY40" s="75"/>
      <c r="ABZ40" s="75"/>
      <c r="ACA40" s="75"/>
      <c r="ACB40" s="75"/>
      <c r="ACC40" s="75"/>
      <c r="ACD40" s="75"/>
      <c r="ACE40" s="75"/>
      <c r="ACF40" s="75"/>
      <c r="ACG40" s="75"/>
      <c r="ACH40" s="75"/>
      <c r="ACI40" s="75"/>
      <c r="ACJ40" s="75"/>
      <c r="ACK40" s="75"/>
      <c r="ACL40" s="75"/>
      <c r="ACM40" s="75"/>
      <c r="ACN40" s="75"/>
      <c r="ACO40" s="75"/>
      <c r="ACP40" s="75"/>
      <c r="ACQ40" s="75"/>
      <c r="ACR40" s="75"/>
      <c r="ACS40" s="75"/>
      <c r="ACT40" s="75"/>
      <c r="ACU40" s="75"/>
      <c r="ACV40" s="75"/>
      <c r="ACW40" s="75"/>
      <c r="ACX40" s="75"/>
      <c r="ACY40" s="75"/>
      <c r="ACZ40" s="75"/>
      <c r="ADA40" s="75"/>
      <c r="ADB40" s="75"/>
      <c r="ADC40" s="75"/>
      <c r="ADD40" s="75"/>
      <c r="ADE40" s="75"/>
      <c r="ADF40" s="75"/>
      <c r="ADG40" s="75"/>
      <c r="ADH40" s="75"/>
      <c r="ADI40" s="75"/>
      <c r="ADJ40" s="75"/>
      <c r="ADK40" s="75"/>
      <c r="ADL40" s="75"/>
      <c r="ADM40" s="75"/>
      <c r="ADN40" s="75"/>
      <c r="ADO40" s="75"/>
      <c r="ADP40" s="75"/>
      <c r="ADQ40" s="75"/>
      <c r="ADR40" s="75"/>
      <c r="ADS40" s="75"/>
      <c r="ADT40" s="75"/>
      <c r="ADU40" s="75"/>
      <c r="ADV40" s="75"/>
      <c r="ADW40" s="75"/>
      <c r="ADX40" s="75"/>
      <c r="ADY40" s="75"/>
      <c r="ADZ40" s="75"/>
      <c r="AEA40" s="75"/>
      <c r="AEB40" s="75"/>
      <c r="AEC40" s="75"/>
      <c r="AED40" s="75"/>
      <c r="AEE40" s="75"/>
      <c r="AEF40" s="75"/>
      <c r="AEG40" s="75"/>
      <c r="AEH40" s="75"/>
      <c r="AEI40" s="75"/>
      <c r="AEJ40" s="75"/>
      <c r="AEK40" s="75"/>
      <c r="AEL40" s="75"/>
      <c r="AEM40" s="75"/>
      <c r="AEN40" s="75"/>
      <c r="AEO40" s="75"/>
      <c r="AEP40" s="75"/>
      <c r="AEQ40" s="75"/>
      <c r="AER40" s="75"/>
      <c r="AES40" s="75"/>
      <c r="AET40" s="75"/>
      <c r="AEU40" s="75"/>
      <c r="AEV40" s="75"/>
      <c r="AEW40" s="75"/>
      <c r="AEX40" s="75"/>
      <c r="AEY40" s="75"/>
      <c r="AEZ40" s="75"/>
      <c r="AFA40" s="75"/>
      <c r="AFB40" s="75"/>
      <c r="AFC40" s="75"/>
      <c r="AFD40" s="75"/>
      <c r="AFE40" s="75"/>
      <c r="AFF40" s="75"/>
      <c r="AFG40" s="75"/>
      <c r="AFH40" s="75"/>
      <c r="AFI40" s="75"/>
      <c r="AFJ40" s="75"/>
      <c r="AFK40" s="75"/>
      <c r="AFL40" s="75"/>
      <c r="AFM40" s="75"/>
      <c r="AFN40" s="75"/>
      <c r="AFO40" s="75"/>
      <c r="AFP40" s="75"/>
      <c r="AFQ40" s="75"/>
      <c r="AFR40" s="75"/>
      <c r="AFS40" s="75"/>
      <c r="AFT40" s="75"/>
      <c r="AFU40" s="75"/>
      <c r="AFV40" s="75"/>
      <c r="AFW40" s="75"/>
      <c r="AFX40" s="75"/>
      <c r="AFY40" s="75"/>
      <c r="AFZ40" s="75"/>
      <c r="AGA40" s="75"/>
      <c r="AGB40" s="75"/>
      <c r="AGC40" s="75"/>
      <c r="AGD40" s="75"/>
      <c r="AGE40" s="75"/>
      <c r="AGF40" s="75"/>
      <c r="AGG40" s="75"/>
      <c r="AGH40" s="75"/>
      <c r="AGI40" s="75"/>
      <c r="AGJ40" s="75"/>
      <c r="AGK40" s="75"/>
      <c r="AGL40" s="75"/>
      <c r="AGM40" s="75"/>
      <c r="AGN40" s="75"/>
      <c r="AGO40" s="75"/>
      <c r="AGP40" s="75"/>
      <c r="AGQ40" s="75"/>
      <c r="AGR40" s="75"/>
      <c r="AGS40" s="75"/>
      <c r="AGT40" s="75"/>
      <c r="AGU40" s="75"/>
      <c r="AGV40" s="75"/>
      <c r="AGW40" s="75"/>
      <c r="AGX40" s="75"/>
      <c r="AGY40" s="75"/>
      <c r="AGZ40" s="75"/>
      <c r="AHA40" s="75"/>
      <c r="AHB40" s="75"/>
      <c r="AHC40" s="75"/>
      <c r="AHD40" s="75"/>
      <c r="AHE40" s="75"/>
      <c r="AHF40" s="75"/>
      <c r="AHG40" s="75"/>
      <c r="AHH40" s="75"/>
      <c r="AHI40" s="75"/>
      <c r="AHJ40" s="75"/>
      <c r="AHK40" s="75"/>
      <c r="AHL40" s="75"/>
      <c r="AHM40" s="75"/>
      <c r="AHN40" s="75"/>
      <c r="AHO40" s="75"/>
      <c r="AHP40" s="75"/>
      <c r="AHQ40" s="75"/>
      <c r="AHR40" s="75"/>
      <c r="AHS40" s="75"/>
      <c r="AHT40" s="75"/>
      <c r="AHU40" s="75"/>
      <c r="AHV40" s="75"/>
      <c r="AHW40" s="75"/>
      <c r="AHX40" s="75"/>
      <c r="AHY40" s="75"/>
      <c r="AHZ40" s="75"/>
      <c r="AIA40" s="75"/>
      <c r="AIB40" s="75"/>
      <c r="AIC40" s="75"/>
      <c r="AID40" s="75"/>
      <c r="AIE40" s="75"/>
      <c r="AIF40" s="75"/>
      <c r="AIG40" s="75"/>
      <c r="AIH40" s="75"/>
      <c r="AII40" s="75"/>
      <c r="AIJ40" s="75"/>
      <c r="AIK40" s="75"/>
      <c r="AIL40" s="75"/>
      <c r="AIM40" s="75"/>
      <c r="AIN40" s="75"/>
      <c r="AIO40" s="75"/>
      <c r="AIP40" s="75"/>
      <c r="AIQ40" s="75"/>
      <c r="AIR40" s="75"/>
      <c r="AIS40" s="75"/>
      <c r="AIT40" s="75"/>
      <c r="AIU40" s="75"/>
      <c r="AIV40" s="75"/>
      <c r="AIW40" s="75"/>
      <c r="AIX40" s="75"/>
      <c r="AIY40" s="75"/>
      <c r="AIZ40" s="75"/>
      <c r="AJA40" s="75"/>
      <c r="AJB40" s="75"/>
      <c r="AJC40" s="75"/>
      <c r="AJD40" s="75"/>
      <c r="AJE40" s="75"/>
      <c r="AJF40" s="75"/>
      <c r="AJG40" s="75"/>
      <c r="AJH40" s="75"/>
      <c r="AJI40" s="75"/>
      <c r="AJJ40" s="75"/>
      <c r="AJK40" s="75"/>
      <c r="AJL40" s="75"/>
      <c r="AJM40" s="75"/>
      <c r="AJN40" s="75"/>
      <c r="AJO40" s="75"/>
      <c r="AJP40" s="75"/>
      <c r="AJQ40" s="75"/>
      <c r="AJR40" s="75"/>
      <c r="AJS40" s="75"/>
      <c r="AJT40" s="75"/>
      <c r="AJU40" s="75"/>
      <c r="AJV40" s="75"/>
      <c r="AJW40" s="75"/>
      <c r="AJX40" s="75"/>
      <c r="AJY40" s="75"/>
      <c r="AJZ40" s="75"/>
      <c r="AKA40" s="75"/>
      <c r="AKB40" s="75"/>
      <c r="AKC40" s="75"/>
      <c r="AKD40" s="75"/>
      <c r="AKE40" s="75"/>
      <c r="AKF40" s="75"/>
      <c r="AKG40" s="75"/>
      <c r="AKH40" s="75"/>
      <c r="AKI40" s="75"/>
      <c r="AKJ40" s="75"/>
      <c r="AKK40" s="75"/>
      <c r="AKL40" s="75"/>
      <c r="AKM40" s="75"/>
      <c r="AKN40" s="75"/>
      <c r="AKO40" s="75"/>
      <c r="AKP40" s="75"/>
      <c r="AKQ40" s="75"/>
      <c r="AKR40" s="75"/>
      <c r="AKS40" s="75"/>
      <c r="AKT40" s="75"/>
      <c r="AKU40" s="75"/>
      <c r="AKV40" s="75"/>
      <c r="AKW40" s="75"/>
      <c r="AKX40" s="75"/>
      <c r="AKY40" s="75"/>
      <c r="AKZ40" s="75"/>
      <c r="ALA40" s="75"/>
      <c r="ALB40" s="75"/>
      <c r="ALC40" s="75"/>
      <c r="ALD40" s="75"/>
      <c r="ALE40" s="75"/>
      <c r="ALF40" s="75"/>
      <c r="ALG40" s="75"/>
      <c r="ALH40" s="75"/>
      <c r="ALI40" s="75"/>
      <c r="ALJ40" s="75"/>
      <c r="ALK40" s="75"/>
      <c r="ALL40" s="75"/>
      <c r="ALM40" s="75"/>
      <c r="ALN40" s="75"/>
      <c r="ALO40" s="75"/>
      <c r="ALP40" s="75"/>
      <c r="ALQ40" s="75"/>
      <c r="ALR40" s="75"/>
      <c r="ALS40" s="75"/>
      <c r="ALT40" s="75"/>
      <c r="ALU40" s="75"/>
      <c r="ALV40" s="75"/>
      <c r="ALW40" s="75"/>
      <c r="ALX40" s="75"/>
      <c r="ALY40" s="75"/>
      <c r="ALZ40" s="75"/>
      <c r="AMA40" s="75"/>
      <c r="AMB40" s="75"/>
      <c r="AMC40" s="75"/>
      <c r="AMD40" s="75"/>
      <c r="AME40" s="75"/>
      <c r="AMF40" s="75"/>
      <c r="AMG40" s="75"/>
      <c r="AMH40" s="75"/>
      <c r="AMI40" s="75"/>
      <c r="AMJ40" s="75"/>
    </row>
    <row r="41" spans="1:1024" customFormat="1" ht="17.25" customHeight="1">
      <c r="A41" s="396" t="s">
        <v>425</v>
      </c>
      <c r="B41" s="397" t="s">
        <v>427</v>
      </c>
      <c r="C41" s="10"/>
      <c r="D41" s="10"/>
      <c r="E41" s="10"/>
      <c r="F41" s="10"/>
      <c r="G41" s="79"/>
      <c r="H41" s="79"/>
      <c r="I41" s="399">
        <f t="shared" si="5"/>
        <v>0</v>
      </c>
      <c r="J41" s="399">
        <f t="shared" si="6"/>
        <v>0</v>
      </c>
      <c r="K41" s="79"/>
      <c r="L41" s="400" t="e">
        <f t="shared" si="7"/>
        <v>#DIV/0!</v>
      </c>
      <c r="M41" s="400" t="e">
        <f t="shared" si="4"/>
        <v>#DIV/0!</v>
      </c>
      <c r="N41" s="75"/>
      <c r="O41" s="75"/>
      <c r="P41" s="75"/>
      <c r="Q41" s="75"/>
      <c r="R41" s="75"/>
      <c r="S41" s="75"/>
      <c r="T41" s="75"/>
      <c r="U41" s="75"/>
      <c r="V41" s="75"/>
      <c r="W41" s="75"/>
      <c r="X41" s="75"/>
      <c r="Y41" s="75"/>
      <c r="Z41" s="75"/>
      <c r="AA41" s="75"/>
      <c r="AB41" s="75"/>
      <c r="AC41" s="75"/>
      <c r="AD41" s="75"/>
      <c r="AE41" s="75"/>
      <c r="AF41" s="75"/>
      <c r="AG41" s="75"/>
      <c r="AH41" s="75"/>
      <c r="AI41" s="75"/>
      <c r="AJ41" s="75"/>
      <c r="AK41" s="75"/>
      <c r="AL41" s="75"/>
      <c r="AM41" s="75"/>
      <c r="AN41" s="75"/>
      <c r="AO41" s="75"/>
      <c r="AP41" s="75"/>
      <c r="AQ41" s="75"/>
      <c r="AR41" s="75"/>
      <c r="AS41" s="75"/>
      <c r="AT41" s="75"/>
      <c r="AU41" s="75"/>
      <c r="AV41" s="75"/>
      <c r="AW41" s="75"/>
      <c r="AX41" s="75"/>
      <c r="AY41" s="75"/>
      <c r="AZ41" s="75"/>
      <c r="BA41" s="75"/>
      <c r="BB41" s="75"/>
      <c r="BC41" s="75"/>
      <c r="BD41" s="75"/>
      <c r="BE41" s="75"/>
      <c r="BF41" s="75"/>
      <c r="BG41" s="75"/>
      <c r="BH41" s="75"/>
      <c r="BI41" s="75"/>
      <c r="BJ41" s="75"/>
      <c r="BK41" s="75"/>
      <c r="BL41" s="75"/>
      <c r="BM41" s="75"/>
      <c r="BN41" s="75"/>
      <c r="BO41" s="75"/>
      <c r="BP41" s="75"/>
      <c r="BQ41" s="75"/>
      <c r="BR41" s="75"/>
      <c r="BS41" s="75"/>
      <c r="BT41" s="75"/>
      <c r="BU41" s="75"/>
      <c r="BV41" s="75"/>
      <c r="BW41" s="75"/>
      <c r="BX41" s="75"/>
      <c r="BY41" s="75"/>
      <c r="BZ41" s="75"/>
      <c r="CA41" s="75"/>
      <c r="CB41" s="75"/>
      <c r="CC41" s="75"/>
      <c r="CD41" s="75"/>
      <c r="CE41" s="75"/>
      <c r="CF41" s="75"/>
      <c r="CG41" s="75"/>
      <c r="CH41" s="75"/>
      <c r="CI41" s="75"/>
      <c r="CJ41" s="75"/>
      <c r="CK41" s="75"/>
      <c r="CL41" s="75"/>
      <c r="CM41" s="75"/>
      <c r="CN41" s="75"/>
      <c r="CO41" s="75"/>
      <c r="CP41" s="75"/>
      <c r="CQ41" s="75"/>
      <c r="CR41" s="75"/>
      <c r="CS41" s="75"/>
      <c r="CT41" s="75"/>
      <c r="CU41" s="75"/>
      <c r="CV41" s="75"/>
      <c r="CW41" s="75"/>
      <c r="CX41" s="75"/>
      <c r="CY41" s="75"/>
      <c r="CZ41" s="75"/>
      <c r="DA41" s="75"/>
      <c r="DB41" s="75"/>
      <c r="DC41" s="75"/>
      <c r="DD41" s="75"/>
      <c r="DE41" s="75"/>
      <c r="DF41" s="75"/>
      <c r="DG41" s="75"/>
      <c r="DH41" s="75"/>
      <c r="DI41" s="75"/>
      <c r="DJ41" s="75"/>
      <c r="DK41" s="75"/>
      <c r="DL41" s="75"/>
      <c r="DM41" s="75"/>
      <c r="DN41" s="75"/>
      <c r="DO41" s="75"/>
      <c r="DP41" s="75"/>
      <c r="DQ41" s="75"/>
      <c r="DR41" s="75"/>
      <c r="DS41" s="75"/>
      <c r="DT41" s="75"/>
      <c r="DU41" s="75"/>
      <c r="DV41" s="75"/>
      <c r="DW41" s="75"/>
      <c r="DX41" s="75"/>
      <c r="DY41" s="75"/>
      <c r="DZ41" s="75"/>
      <c r="EA41" s="75"/>
      <c r="EB41" s="75"/>
      <c r="EC41" s="75"/>
      <c r="ED41" s="75"/>
      <c r="EE41" s="75"/>
      <c r="EF41" s="75"/>
      <c r="EG41" s="75"/>
      <c r="EH41" s="75"/>
      <c r="EI41" s="75"/>
      <c r="EJ41" s="75"/>
      <c r="EK41" s="75"/>
      <c r="EL41" s="75"/>
      <c r="EM41" s="75"/>
      <c r="EN41" s="75"/>
      <c r="EO41" s="75"/>
      <c r="EP41" s="75"/>
      <c r="EQ41" s="75"/>
      <c r="ER41" s="75"/>
      <c r="ES41" s="75"/>
      <c r="ET41" s="75"/>
      <c r="EU41" s="75"/>
      <c r="EV41" s="75"/>
      <c r="EW41" s="75"/>
      <c r="EX41" s="75"/>
      <c r="EY41" s="75"/>
      <c r="EZ41" s="75"/>
      <c r="FA41" s="75"/>
      <c r="FB41" s="75"/>
      <c r="FC41" s="75"/>
      <c r="FD41" s="75"/>
      <c r="FE41" s="75"/>
      <c r="FF41" s="75"/>
      <c r="FG41" s="75"/>
      <c r="FH41" s="75"/>
      <c r="FI41" s="75"/>
      <c r="FJ41" s="75"/>
      <c r="FK41" s="75"/>
      <c r="FL41" s="75"/>
      <c r="FM41" s="75"/>
      <c r="FN41" s="75"/>
      <c r="FO41" s="75"/>
      <c r="FP41" s="75"/>
      <c r="FQ41" s="75"/>
      <c r="FR41" s="75"/>
      <c r="FS41" s="75"/>
      <c r="FT41" s="75"/>
      <c r="FU41" s="75"/>
      <c r="FV41" s="75"/>
      <c r="FW41" s="75"/>
      <c r="FX41" s="75"/>
      <c r="FY41" s="75"/>
      <c r="FZ41" s="75"/>
      <c r="GA41" s="75"/>
      <c r="GB41" s="75"/>
      <c r="GC41" s="75"/>
      <c r="GD41" s="75"/>
      <c r="GE41" s="75"/>
      <c r="GF41" s="75"/>
      <c r="GG41" s="75"/>
      <c r="GH41" s="75"/>
      <c r="GI41" s="75"/>
      <c r="GJ41" s="75"/>
      <c r="GK41" s="75"/>
      <c r="GL41" s="75"/>
      <c r="GM41" s="75"/>
      <c r="GN41" s="75"/>
      <c r="GO41" s="75"/>
      <c r="GP41" s="75"/>
      <c r="GQ41" s="75"/>
      <c r="GR41" s="75"/>
      <c r="GS41" s="75"/>
      <c r="GT41" s="75"/>
      <c r="GU41" s="75"/>
      <c r="GV41" s="75"/>
      <c r="GW41" s="75"/>
      <c r="GX41" s="75"/>
      <c r="GY41" s="75"/>
      <c r="GZ41" s="75"/>
      <c r="HA41" s="75"/>
      <c r="HB41" s="75"/>
      <c r="HC41" s="75"/>
      <c r="HD41" s="75"/>
      <c r="HE41" s="75"/>
      <c r="HF41" s="75"/>
      <c r="HG41" s="75"/>
      <c r="HH41" s="75"/>
      <c r="HI41" s="75"/>
      <c r="HJ41" s="75"/>
      <c r="HK41" s="75"/>
      <c r="HL41" s="75"/>
      <c r="HM41" s="75"/>
      <c r="HN41" s="75"/>
      <c r="HO41" s="75"/>
      <c r="HP41" s="75"/>
      <c r="HQ41" s="75"/>
      <c r="HR41" s="75"/>
      <c r="HS41" s="75"/>
      <c r="HT41" s="75"/>
      <c r="HU41" s="75"/>
      <c r="HV41" s="75"/>
      <c r="HW41" s="75"/>
      <c r="HX41" s="75"/>
      <c r="HY41" s="75"/>
      <c r="HZ41" s="75"/>
      <c r="IA41" s="75"/>
      <c r="IB41" s="75"/>
      <c r="IC41" s="75"/>
      <c r="ID41" s="75"/>
      <c r="IE41" s="75"/>
      <c r="IF41" s="75"/>
      <c r="IG41" s="75"/>
      <c r="IH41" s="75"/>
      <c r="II41" s="75"/>
      <c r="IJ41" s="75"/>
      <c r="IK41" s="75"/>
      <c r="IL41" s="75"/>
      <c r="IM41" s="75"/>
      <c r="IN41" s="75"/>
      <c r="IO41" s="75"/>
      <c r="IP41" s="75"/>
      <c r="IQ41" s="75"/>
      <c r="IR41" s="75"/>
      <c r="IS41" s="75"/>
      <c r="IT41" s="75"/>
      <c r="IU41" s="75"/>
      <c r="IV41" s="75"/>
      <c r="IW41" s="75"/>
      <c r="IX41" s="75"/>
      <c r="IY41" s="75"/>
      <c r="IZ41" s="75"/>
      <c r="JA41" s="75"/>
      <c r="JB41" s="75"/>
      <c r="JC41" s="75"/>
      <c r="JD41" s="75"/>
      <c r="JE41" s="75"/>
      <c r="JF41" s="75"/>
      <c r="JG41" s="75"/>
      <c r="JH41" s="75"/>
      <c r="JI41" s="75"/>
      <c r="JJ41" s="75"/>
      <c r="JK41" s="75"/>
      <c r="JL41" s="75"/>
      <c r="JM41" s="75"/>
      <c r="JN41" s="75"/>
      <c r="JO41" s="75"/>
      <c r="JP41" s="75"/>
      <c r="JQ41" s="75"/>
      <c r="JR41" s="75"/>
      <c r="JS41" s="75"/>
      <c r="JT41" s="75"/>
      <c r="JU41" s="75"/>
      <c r="JV41" s="75"/>
      <c r="JW41" s="75"/>
      <c r="JX41" s="75"/>
      <c r="JY41" s="75"/>
      <c r="JZ41" s="75"/>
      <c r="KA41" s="75"/>
      <c r="KB41" s="75"/>
      <c r="KC41" s="75"/>
      <c r="KD41" s="75"/>
      <c r="KE41" s="75"/>
      <c r="KF41" s="75"/>
      <c r="KG41" s="75"/>
      <c r="KH41" s="75"/>
      <c r="KI41" s="75"/>
      <c r="KJ41" s="75"/>
      <c r="KK41" s="75"/>
      <c r="KL41" s="75"/>
      <c r="KM41" s="75"/>
      <c r="KN41" s="75"/>
      <c r="KO41" s="75"/>
      <c r="KP41" s="75"/>
      <c r="KQ41" s="75"/>
      <c r="KR41" s="75"/>
      <c r="KS41" s="75"/>
      <c r="KT41" s="75"/>
      <c r="KU41" s="75"/>
      <c r="KV41" s="75"/>
      <c r="KW41" s="75"/>
      <c r="KX41" s="75"/>
      <c r="KY41" s="75"/>
      <c r="KZ41" s="75"/>
      <c r="LA41" s="75"/>
      <c r="LB41" s="75"/>
      <c r="LC41" s="75"/>
      <c r="LD41" s="75"/>
      <c r="LE41" s="75"/>
      <c r="LF41" s="75"/>
      <c r="LG41" s="75"/>
      <c r="LH41" s="75"/>
      <c r="LI41" s="75"/>
      <c r="LJ41" s="75"/>
      <c r="LK41" s="75"/>
      <c r="LL41" s="75"/>
      <c r="LM41" s="75"/>
      <c r="LN41" s="75"/>
      <c r="LO41" s="75"/>
      <c r="LP41" s="75"/>
      <c r="LQ41" s="75"/>
      <c r="LR41" s="75"/>
      <c r="LS41" s="75"/>
      <c r="LT41" s="75"/>
      <c r="LU41" s="75"/>
      <c r="LV41" s="75"/>
      <c r="LW41" s="75"/>
      <c r="LX41" s="75"/>
      <c r="LY41" s="75"/>
      <c r="LZ41" s="75"/>
      <c r="MA41" s="75"/>
      <c r="MB41" s="75"/>
      <c r="MC41" s="75"/>
      <c r="MD41" s="75"/>
      <c r="ME41" s="75"/>
      <c r="MF41" s="75"/>
      <c r="MG41" s="75"/>
      <c r="MH41" s="75"/>
      <c r="MI41" s="75"/>
      <c r="MJ41" s="75"/>
      <c r="MK41" s="75"/>
      <c r="ML41" s="75"/>
      <c r="MM41" s="75"/>
      <c r="MN41" s="75"/>
      <c r="MO41" s="75"/>
      <c r="MP41" s="75"/>
      <c r="MQ41" s="75"/>
      <c r="MR41" s="75"/>
      <c r="MS41" s="75"/>
      <c r="MT41" s="75"/>
      <c r="MU41" s="75"/>
      <c r="MV41" s="75"/>
      <c r="MW41" s="75"/>
      <c r="MX41" s="75"/>
      <c r="MY41" s="75"/>
      <c r="MZ41" s="75"/>
      <c r="NA41" s="75"/>
      <c r="NB41" s="75"/>
      <c r="NC41" s="75"/>
      <c r="ND41" s="75"/>
      <c r="NE41" s="75"/>
      <c r="NF41" s="75"/>
      <c r="NG41" s="75"/>
      <c r="NH41" s="75"/>
      <c r="NI41" s="75"/>
      <c r="NJ41" s="75"/>
      <c r="NK41" s="75"/>
      <c r="NL41" s="75"/>
      <c r="NM41" s="75"/>
      <c r="NN41" s="75"/>
      <c r="NO41" s="75"/>
      <c r="NP41" s="75"/>
      <c r="NQ41" s="75"/>
      <c r="NR41" s="75"/>
      <c r="NS41" s="75"/>
      <c r="NT41" s="75"/>
      <c r="NU41" s="75"/>
      <c r="NV41" s="75"/>
      <c r="NW41" s="75"/>
      <c r="NX41" s="75"/>
      <c r="NY41" s="75"/>
      <c r="NZ41" s="75"/>
      <c r="OA41" s="75"/>
      <c r="OB41" s="75"/>
      <c r="OC41" s="75"/>
      <c r="OD41" s="75"/>
      <c r="OE41" s="75"/>
      <c r="OF41" s="75"/>
      <c r="OG41" s="75"/>
      <c r="OH41" s="75"/>
      <c r="OI41" s="75"/>
      <c r="OJ41" s="75"/>
      <c r="OK41" s="75"/>
      <c r="OL41" s="75"/>
      <c r="OM41" s="75"/>
      <c r="ON41" s="75"/>
      <c r="OO41" s="75"/>
      <c r="OP41" s="75"/>
      <c r="OQ41" s="75"/>
      <c r="OR41" s="75"/>
      <c r="OS41" s="75"/>
      <c r="OT41" s="75"/>
      <c r="OU41" s="75"/>
      <c r="OV41" s="75"/>
      <c r="OW41" s="75"/>
      <c r="OX41" s="75"/>
      <c r="OY41" s="75"/>
      <c r="OZ41" s="75"/>
      <c r="PA41" s="75"/>
      <c r="PB41" s="75"/>
      <c r="PC41" s="75"/>
      <c r="PD41" s="75"/>
      <c r="PE41" s="75"/>
      <c r="PF41" s="75"/>
      <c r="PG41" s="75"/>
      <c r="PH41" s="75"/>
      <c r="PI41" s="75"/>
      <c r="PJ41" s="75"/>
      <c r="PK41" s="75"/>
      <c r="PL41" s="75"/>
      <c r="PM41" s="75"/>
      <c r="PN41" s="75"/>
      <c r="PO41" s="75"/>
      <c r="PP41" s="75"/>
      <c r="PQ41" s="75"/>
      <c r="PR41" s="75"/>
      <c r="PS41" s="75"/>
      <c r="PT41" s="75"/>
      <c r="PU41" s="75"/>
      <c r="PV41" s="75"/>
      <c r="PW41" s="75"/>
      <c r="PX41" s="75"/>
      <c r="PY41" s="75"/>
      <c r="PZ41" s="75"/>
      <c r="QA41" s="75"/>
      <c r="QB41" s="75"/>
      <c r="QC41" s="75"/>
      <c r="QD41" s="75"/>
      <c r="QE41" s="75"/>
      <c r="QF41" s="75"/>
      <c r="QG41" s="75"/>
      <c r="QH41" s="75"/>
      <c r="QI41" s="75"/>
      <c r="QJ41" s="75"/>
      <c r="QK41" s="75"/>
      <c r="QL41" s="75"/>
      <c r="QM41" s="75"/>
      <c r="QN41" s="75"/>
      <c r="QO41" s="75"/>
      <c r="QP41" s="75"/>
      <c r="QQ41" s="75"/>
      <c r="QR41" s="75"/>
      <c r="QS41" s="75"/>
      <c r="QT41" s="75"/>
      <c r="QU41" s="75"/>
      <c r="QV41" s="75"/>
      <c r="QW41" s="75"/>
      <c r="QX41" s="75"/>
      <c r="QY41" s="75"/>
      <c r="QZ41" s="75"/>
      <c r="RA41" s="75"/>
      <c r="RB41" s="75"/>
      <c r="RC41" s="75"/>
      <c r="RD41" s="75"/>
      <c r="RE41" s="75"/>
      <c r="RF41" s="75"/>
      <c r="RG41" s="75"/>
      <c r="RH41" s="75"/>
      <c r="RI41" s="75"/>
      <c r="RJ41" s="75"/>
      <c r="RK41" s="75"/>
      <c r="RL41" s="75"/>
      <c r="RM41" s="75"/>
      <c r="RN41" s="75"/>
      <c r="RO41" s="75"/>
      <c r="RP41" s="75"/>
      <c r="RQ41" s="75"/>
      <c r="RR41" s="75"/>
      <c r="RS41" s="75"/>
      <c r="RT41" s="75"/>
      <c r="RU41" s="75"/>
      <c r="RV41" s="75"/>
      <c r="RW41" s="75"/>
      <c r="RX41" s="75"/>
      <c r="RY41" s="75"/>
      <c r="RZ41" s="75"/>
      <c r="SA41" s="75"/>
      <c r="SB41" s="75"/>
      <c r="SC41" s="75"/>
      <c r="SD41" s="75"/>
      <c r="SE41" s="75"/>
      <c r="SF41" s="75"/>
      <c r="SG41" s="75"/>
      <c r="SH41" s="75"/>
      <c r="SI41" s="75"/>
      <c r="SJ41" s="75"/>
      <c r="SK41" s="75"/>
      <c r="SL41" s="75"/>
      <c r="SM41" s="75"/>
      <c r="SN41" s="75"/>
      <c r="SO41" s="75"/>
      <c r="SP41" s="75"/>
      <c r="SQ41" s="75"/>
      <c r="SR41" s="75"/>
      <c r="SS41" s="75"/>
      <c r="ST41" s="75"/>
      <c r="SU41" s="75"/>
      <c r="SV41" s="75"/>
      <c r="SW41" s="75"/>
      <c r="SX41" s="75"/>
      <c r="SY41" s="75"/>
      <c r="SZ41" s="75"/>
      <c r="TA41" s="75"/>
      <c r="TB41" s="75"/>
      <c r="TC41" s="75"/>
      <c r="TD41" s="75"/>
      <c r="TE41" s="75"/>
      <c r="TF41" s="75"/>
      <c r="TG41" s="75"/>
      <c r="TH41" s="75"/>
      <c r="TI41" s="75"/>
      <c r="TJ41" s="75"/>
      <c r="TK41" s="75"/>
      <c r="TL41" s="75"/>
      <c r="TM41" s="75"/>
      <c r="TN41" s="75"/>
      <c r="TO41" s="75"/>
      <c r="TP41" s="75"/>
      <c r="TQ41" s="75"/>
      <c r="TR41" s="75"/>
      <c r="TS41" s="75"/>
      <c r="TT41" s="75"/>
      <c r="TU41" s="75"/>
      <c r="TV41" s="75"/>
      <c r="TW41" s="75"/>
      <c r="TX41" s="75"/>
      <c r="TY41" s="75"/>
      <c r="TZ41" s="75"/>
      <c r="UA41" s="75"/>
      <c r="UB41" s="75"/>
      <c r="UC41" s="75"/>
      <c r="UD41" s="75"/>
      <c r="UE41" s="75"/>
      <c r="UF41" s="75"/>
      <c r="UG41" s="75"/>
      <c r="UH41" s="75"/>
      <c r="UI41" s="75"/>
      <c r="UJ41" s="75"/>
      <c r="UK41" s="75"/>
      <c r="UL41" s="75"/>
      <c r="UM41" s="75"/>
      <c r="UN41" s="75"/>
      <c r="UO41" s="75"/>
      <c r="UP41" s="75"/>
      <c r="UQ41" s="75"/>
      <c r="UR41" s="75"/>
      <c r="US41" s="75"/>
      <c r="UT41" s="75"/>
      <c r="UU41" s="75"/>
      <c r="UV41" s="75"/>
      <c r="UW41" s="75"/>
      <c r="UX41" s="75"/>
      <c r="UY41" s="75"/>
      <c r="UZ41" s="75"/>
      <c r="VA41" s="75"/>
      <c r="VB41" s="75"/>
      <c r="VC41" s="75"/>
      <c r="VD41" s="75"/>
      <c r="VE41" s="75"/>
      <c r="VF41" s="75"/>
      <c r="VG41" s="75"/>
      <c r="VH41" s="75"/>
      <c r="VI41" s="75"/>
      <c r="VJ41" s="75"/>
      <c r="VK41" s="75"/>
      <c r="VL41" s="75"/>
      <c r="VM41" s="75"/>
      <c r="VN41" s="75"/>
      <c r="VO41" s="75"/>
      <c r="VP41" s="75"/>
      <c r="VQ41" s="75"/>
      <c r="VR41" s="75"/>
      <c r="VS41" s="75"/>
      <c r="VT41" s="75"/>
      <c r="VU41" s="75"/>
      <c r="VV41" s="75"/>
      <c r="VW41" s="75"/>
      <c r="VX41" s="75"/>
      <c r="VY41" s="75"/>
      <c r="VZ41" s="75"/>
      <c r="WA41" s="75"/>
      <c r="WB41" s="75"/>
      <c r="WC41" s="75"/>
      <c r="WD41" s="75"/>
      <c r="WE41" s="75"/>
      <c r="WF41" s="75"/>
      <c r="WG41" s="75"/>
      <c r="WH41" s="75"/>
      <c r="WI41" s="75"/>
      <c r="WJ41" s="75"/>
      <c r="WK41" s="75"/>
      <c r="WL41" s="75"/>
      <c r="WM41" s="75"/>
      <c r="WN41" s="75"/>
      <c r="WO41" s="75"/>
      <c r="WP41" s="75"/>
      <c r="WQ41" s="75"/>
      <c r="WR41" s="75"/>
      <c r="WS41" s="75"/>
      <c r="WT41" s="75"/>
      <c r="WU41" s="75"/>
      <c r="WV41" s="75"/>
      <c r="WW41" s="75"/>
      <c r="WX41" s="75"/>
      <c r="WY41" s="75"/>
      <c r="WZ41" s="75"/>
      <c r="XA41" s="75"/>
      <c r="XB41" s="75"/>
      <c r="XC41" s="75"/>
      <c r="XD41" s="75"/>
      <c r="XE41" s="75"/>
      <c r="XF41" s="75"/>
      <c r="XG41" s="75"/>
      <c r="XH41" s="75"/>
      <c r="XI41" s="75"/>
      <c r="XJ41" s="75"/>
      <c r="XK41" s="75"/>
      <c r="XL41" s="75"/>
      <c r="XM41" s="75"/>
      <c r="XN41" s="75"/>
      <c r="XO41" s="75"/>
      <c r="XP41" s="75"/>
      <c r="XQ41" s="75"/>
      <c r="XR41" s="75"/>
      <c r="XS41" s="75"/>
      <c r="XT41" s="75"/>
      <c r="XU41" s="75"/>
      <c r="XV41" s="75"/>
      <c r="XW41" s="75"/>
      <c r="XX41" s="75"/>
      <c r="XY41" s="75"/>
      <c r="XZ41" s="75"/>
      <c r="YA41" s="75"/>
      <c r="YB41" s="75"/>
      <c r="YC41" s="75"/>
      <c r="YD41" s="75"/>
      <c r="YE41" s="75"/>
      <c r="YF41" s="75"/>
      <c r="YG41" s="75"/>
      <c r="YH41" s="75"/>
      <c r="YI41" s="75"/>
      <c r="YJ41" s="75"/>
      <c r="YK41" s="75"/>
      <c r="YL41" s="75"/>
      <c r="YM41" s="75"/>
      <c r="YN41" s="75"/>
      <c r="YO41" s="75"/>
      <c r="YP41" s="75"/>
      <c r="YQ41" s="75"/>
      <c r="YR41" s="75"/>
      <c r="YS41" s="75"/>
      <c r="YT41" s="75"/>
      <c r="YU41" s="75"/>
      <c r="YV41" s="75"/>
      <c r="YW41" s="75"/>
      <c r="YX41" s="75"/>
      <c r="YY41" s="75"/>
      <c r="YZ41" s="75"/>
      <c r="ZA41" s="75"/>
      <c r="ZB41" s="75"/>
      <c r="ZC41" s="75"/>
      <c r="ZD41" s="75"/>
      <c r="ZE41" s="75"/>
      <c r="ZF41" s="75"/>
      <c r="ZG41" s="75"/>
      <c r="ZH41" s="75"/>
      <c r="ZI41" s="75"/>
      <c r="ZJ41" s="75"/>
      <c r="ZK41" s="75"/>
      <c r="ZL41" s="75"/>
      <c r="ZM41" s="75"/>
      <c r="ZN41" s="75"/>
      <c r="ZO41" s="75"/>
      <c r="ZP41" s="75"/>
      <c r="ZQ41" s="75"/>
      <c r="ZR41" s="75"/>
      <c r="ZS41" s="75"/>
      <c r="ZT41" s="75"/>
      <c r="ZU41" s="75"/>
      <c r="ZV41" s="75"/>
      <c r="ZW41" s="75"/>
      <c r="ZX41" s="75"/>
      <c r="ZY41" s="75"/>
      <c r="ZZ41" s="75"/>
      <c r="AAA41" s="75"/>
      <c r="AAB41" s="75"/>
      <c r="AAC41" s="75"/>
      <c r="AAD41" s="75"/>
      <c r="AAE41" s="75"/>
      <c r="AAF41" s="75"/>
      <c r="AAG41" s="75"/>
      <c r="AAH41" s="75"/>
      <c r="AAI41" s="75"/>
      <c r="AAJ41" s="75"/>
      <c r="AAK41" s="75"/>
      <c r="AAL41" s="75"/>
      <c r="AAM41" s="75"/>
      <c r="AAN41" s="75"/>
      <c r="AAO41" s="75"/>
      <c r="AAP41" s="75"/>
      <c r="AAQ41" s="75"/>
      <c r="AAR41" s="75"/>
      <c r="AAS41" s="75"/>
      <c r="AAT41" s="75"/>
      <c r="AAU41" s="75"/>
      <c r="AAV41" s="75"/>
      <c r="AAW41" s="75"/>
      <c r="AAX41" s="75"/>
      <c r="AAY41" s="75"/>
      <c r="AAZ41" s="75"/>
      <c r="ABA41" s="75"/>
      <c r="ABB41" s="75"/>
      <c r="ABC41" s="75"/>
      <c r="ABD41" s="75"/>
      <c r="ABE41" s="75"/>
      <c r="ABF41" s="75"/>
      <c r="ABG41" s="75"/>
      <c r="ABH41" s="75"/>
      <c r="ABI41" s="75"/>
      <c r="ABJ41" s="75"/>
      <c r="ABK41" s="75"/>
      <c r="ABL41" s="75"/>
      <c r="ABM41" s="75"/>
      <c r="ABN41" s="75"/>
      <c r="ABO41" s="75"/>
      <c r="ABP41" s="75"/>
      <c r="ABQ41" s="75"/>
      <c r="ABR41" s="75"/>
      <c r="ABS41" s="75"/>
      <c r="ABT41" s="75"/>
      <c r="ABU41" s="75"/>
      <c r="ABV41" s="75"/>
      <c r="ABW41" s="75"/>
      <c r="ABX41" s="75"/>
      <c r="ABY41" s="75"/>
      <c r="ABZ41" s="75"/>
      <c r="ACA41" s="75"/>
      <c r="ACB41" s="75"/>
      <c r="ACC41" s="75"/>
      <c r="ACD41" s="75"/>
      <c r="ACE41" s="75"/>
      <c r="ACF41" s="75"/>
      <c r="ACG41" s="75"/>
      <c r="ACH41" s="75"/>
      <c r="ACI41" s="75"/>
      <c r="ACJ41" s="75"/>
      <c r="ACK41" s="75"/>
      <c r="ACL41" s="75"/>
      <c r="ACM41" s="75"/>
      <c r="ACN41" s="75"/>
      <c r="ACO41" s="75"/>
      <c r="ACP41" s="75"/>
      <c r="ACQ41" s="75"/>
      <c r="ACR41" s="75"/>
      <c r="ACS41" s="75"/>
      <c r="ACT41" s="75"/>
      <c r="ACU41" s="75"/>
      <c r="ACV41" s="75"/>
      <c r="ACW41" s="75"/>
      <c r="ACX41" s="75"/>
      <c r="ACY41" s="75"/>
      <c r="ACZ41" s="75"/>
      <c r="ADA41" s="75"/>
      <c r="ADB41" s="75"/>
      <c r="ADC41" s="75"/>
      <c r="ADD41" s="75"/>
      <c r="ADE41" s="75"/>
      <c r="ADF41" s="75"/>
      <c r="ADG41" s="75"/>
      <c r="ADH41" s="75"/>
      <c r="ADI41" s="75"/>
      <c r="ADJ41" s="75"/>
      <c r="ADK41" s="75"/>
      <c r="ADL41" s="75"/>
      <c r="ADM41" s="75"/>
      <c r="ADN41" s="75"/>
      <c r="ADO41" s="75"/>
      <c r="ADP41" s="75"/>
      <c r="ADQ41" s="75"/>
      <c r="ADR41" s="75"/>
      <c r="ADS41" s="75"/>
      <c r="ADT41" s="75"/>
      <c r="ADU41" s="75"/>
      <c r="ADV41" s="75"/>
      <c r="ADW41" s="75"/>
      <c r="ADX41" s="75"/>
      <c r="ADY41" s="75"/>
      <c r="ADZ41" s="75"/>
      <c r="AEA41" s="75"/>
      <c r="AEB41" s="75"/>
      <c r="AEC41" s="75"/>
      <c r="AED41" s="75"/>
      <c r="AEE41" s="75"/>
      <c r="AEF41" s="75"/>
      <c r="AEG41" s="75"/>
      <c r="AEH41" s="75"/>
      <c r="AEI41" s="75"/>
      <c r="AEJ41" s="75"/>
      <c r="AEK41" s="75"/>
      <c r="AEL41" s="75"/>
      <c r="AEM41" s="75"/>
      <c r="AEN41" s="75"/>
      <c r="AEO41" s="75"/>
      <c r="AEP41" s="75"/>
      <c r="AEQ41" s="75"/>
      <c r="AER41" s="75"/>
      <c r="AES41" s="75"/>
      <c r="AET41" s="75"/>
      <c r="AEU41" s="75"/>
      <c r="AEV41" s="75"/>
      <c r="AEW41" s="75"/>
      <c r="AEX41" s="75"/>
      <c r="AEY41" s="75"/>
      <c r="AEZ41" s="75"/>
      <c r="AFA41" s="75"/>
      <c r="AFB41" s="75"/>
      <c r="AFC41" s="75"/>
      <c r="AFD41" s="75"/>
      <c r="AFE41" s="75"/>
      <c r="AFF41" s="75"/>
      <c r="AFG41" s="75"/>
      <c r="AFH41" s="75"/>
      <c r="AFI41" s="75"/>
      <c r="AFJ41" s="75"/>
      <c r="AFK41" s="75"/>
      <c r="AFL41" s="75"/>
      <c r="AFM41" s="75"/>
      <c r="AFN41" s="75"/>
      <c r="AFO41" s="75"/>
      <c r="AFP41" s="75"/>
      <c r="AFQ41" s="75"/>
      <c r="AFR41" s="75"/>
      <c r="AFS41" s="75"/>
      <c r="AFT41" s="75"/>
      <c r="AFU41" s="75"/>
      <c r="AFV41" s="75"/>
      <c r="AFW41" s="75"/>
      <c r="AFX41" s="75"/>
      <c r="AFY41" s="75"/>
      <c r="AFZ41" s="75"/>
      <c r="AGA41" s="75"/>
      <c r="AGB41" s="75"/>
      <c r="AGC41" s="75"/>
      <c r="AGD41" s="75"/>
      <c r="AGE41" s="75"/>
      <c r="AGF41" s="75"/>
      <c r="AGG41" s="75"/>
      <c r="AGH41" s="75"/>
      <c r="AGI41" s="75"/>
      <c r="AGJ41" s="75"/>
      <c r="AGK41" s="75"/>
      <c r="AGL41" s="75"/>
      <c r="AGM41" s="75"/>
      <c r="AGN41" s="75"/>
      <c r="AGO41" s="75"/>
      <c r="AGP41" s="75"/>
      <c r="AGQ41" s="75"/>
      <c r="AGR41" s="75"/>
      <c r="AGS41" s="75"/>
      <c r="AGT41" s="75"/>
      <c r="AGU41" s="75"/>
      <c r="AGV41" s="75"/>
      <c r="AGW41" s="75"/>
      <c r="AGX41" s="75"/>
      <c r="AGY41" s="75"/>
      <c r="AGZ41" s="75"/>
      <c r="AHA41" s="75"/>
      <c r="AHB41" s="75"/>
      <c r="AHC41" s="75"/>
      <c r="AHD41" s="75"/>
      <c r="AHE41" s="75"/>
      <c r="AHF41" s="75"/>
      <c r="AHG41" s="75"/>
      <c r="AHH41" s="75"/>
      <c r="AHI41" s="75"/>
      <c r="AHJ41" s="75"/>
      <c r="AHK41" s="75"/>
      <c r="AHL41" s="75"/>
      <c r="AHM41" s="75"/>
      <c r="AHN41" s="75"/>
      <c r="AHO41" s="75"/>
      <c r="AHP41" s="75"/>
      <c r="AHQ41" s="75"/>
      <c r="AHR41" s="75"/>
      <c r="AHS41" s="75"/>
      <c r="AHT41" s="75"/>
      <c r="AHU41" s="75"/>
      <c r="AHV41" s="75"/>
      <c r="AHW41" s="75"/>
      <c r="AHX41" s="75"/>
      <c r="AHY41" s="75"/>
      <c r="AHZ41" s="75"/>
      <c r="AIA41" s="75"/>
      <c r="AIB41" s="75"/>
      <c r="AIC41" s="75"/>
      <c r="AID41" s="75"/>
      <c r="AIE41" s="75"/>
      <c r="AIF41" s="75"/>
      <c r="AIG41" s="75"/>
      <c r="AIH41" s="75"/>
      <c r="AII41" s="75"/>
      <c r="AIJ41" s="75"/>
      <c r="AIK41" s="75"/>
      <c r="AIL41" s="75"/>
      <c r="AIM41" s="75"/>
      <c r="AIN41" s="75"/>
      <c r="AIO41" s="75"/>
      <c r="AIP41" s="75"/>
      <c r="AIQ41" s="75"/>
      <c r="AIR41" s="75"/>
      <c r="AIS41" s="75"/>
      <c r="AIT41" s="75"/>
      <c r="AIU41" s="75"/>
      <c r="AIV41" s="75"/>
      <c r="AIW41" s="75"/>
      <c r="AIX41" s="75"/>
      <c r="AIY41" s="75"/>
      <c r="AIZ41" s="75"/>
      <c r="AJA41" s="75"/>
      <c r="AJB41" s="75"/>
      <c r="AJC41" s="75"/>
      <c r="AJD41" s="75"/>
      <c r="AJE41" s="75"/>
      <c r="AJF41" s="75"/>
      <c r="AJG41" s="75"/>
      <c r="AJH41" s="75"/>
      <c r="AJI41" s="75"/>
      <c r="AJJ41" s="75"/>
      <c r="AJK41" s="75"/>
      <c r="AJL41" s="75"/>
      <c r="AJM41" s="75"/>
      <c r="AJN41" s="75"/>
      <c r="AJO41" s="75"/>
      <c r="AJP41" s="75"/>
      <c r="AJQ41" s="75"/>
      <c r="AJR41" s="75"/>
      <c r="AJS41" s="75"/>
      <c r="AJT41" s="75"/>
      <c r="AJU41" s="75"/>
      <c r="AJV41" s="75"/>
      <c r="AJW41" s="75"/>
      <c r="AJX41" s="75"/>
      <c r="AJY41" s="75"/>
      <c r="AJZ41" s="75"/>
      <c r="AKA41" s="75"/>
      <c r="AKB41" s="75"/>
      <c r="AKC41" s="75"/>
      <c r="AKD41" s="75"/>
      <c r="AKE41" s="75"/>
      <c r="AKF41" s="75"/>
      <c r="AKG41" s="75"/>
      <c r="AKH41" s="75"/>
      <c r="AKI41" s="75"/>
      <c r="AKJ41" s="75"/>
      <c r="AKK41" s="75"/>
      <c r="AKL41" s="75"/>
      <c r="AKM41" s="75"/>
      <c r="AKN41" s="75"/>
      <c r="AKO41" s="75"/>
      <c r="AKP41" s="75"/>
      <c r="AKQ41" s="75"/>
      <c r="AKR41" s="75"/>
      <c r="AKS41" s="75"/>
      <c r="AKT41" s="75"/>
      <c r="AKU41" s="75"/>
      <c r="AKV41" s="75"/>
      <c r="AKW41" s="75"/>
      <c r="AKX41" s="75"/>
      <c r="AKY41" s="75"/>
      <c r="AKZ41" s="75"/>
      <c r="ALA41" s="75"/>
      <c r="ALB41" s="75"/>
      <c r="ALC41" s="75"/>
      <c r="ALD41" s="75"/>
      <c r="ALE41" s="75"/>
      <c r="ALF41" s="75"/>
      <c r="ALG41" s="75"/>
      <c r="ALH41" s="75"/>
      <c r="ALI41" s="75"/>
      <c r="ALJ41" s="75"/>
      <c r="ALK41" s="75"/>
      <c r="ALL41" s="75"/>
      <c r="ALM41" s="75"/>
      <c r="ALN41" s="75"/>
      <c r="ALO41" s="75"/>
      <c r="ALP41" s="75"/>
      <c r="ALQ41" s="75"/>
      <c r="ALR41" s="75"/>
      <c r="ALS41" s="75"/>
      <c r="ALT41" s="75"/>
      <c r="ALU41" s="75"/>
      <c r="ALV41" s="75"/>
      <c r="ALW41" s="75"/>
      <c r="ALX41" s="75"/>
      <c r="ALY41" s="75"/>
      <c r="ALZ41" s="75"/>
      <c r="AMA41" s="75"/>
      <c r="AMB41" s="75"/>
      <c r="AMC41" s="75"/>
      <c r="AMD41" s="75"/>
      <c r="AME41" s="75"/>
      <c r="AMF41" s="75"/>
      <c r="AMG41" s="75"/>
      <c r="AMH41" s="75"/>
      <c r="AMI41" s="75"/>
      <c r="AMJ41" s="75"/>
    </row>
    <row r="42" spans="1:1024" s="75" customFormat="1" ht="17.25" customHeight="1">
      <c r="A42" s="110" t="s">
        <v>115</v>
      </c>
      <c r="B42" s="91" t="s">
        <v>116</v>
      </c>
      <c r="C42" s="140"/>
      <c r="D42" s="140"/>
      <c r="E42" s="140"/>
      <c r="F42" s="140"/>
      <c r="I42" s="88">
        <f t="shared" si="5"/>
        <v>0</v>
      </c>
      <c r="J42" s="88">
        <f t="shared" si="6"/>
        <v>0</v>
      </c>
      <c r="K42" s="79"/>
      <c r="L42" s="89" t="e">
        <f t="shared" si="7"/>
        <v>#DIV/0!</v>
      </c>
      <c r="M42" s="89" t="e">
        <f t="shared" si="4"/>
        <v>#DIV/0!</v>
      </c>
    </row>
    <row r="43" spans="1:1024" s="75" customFormat="1" ht="17.25" customHeight="1">
      <c r="A43" s="110" t="s">
        <v>117</v>
      </c>
      <c r="B43" s="113" t="s">
        <v>118</v>
      </c>
      <c r="C43" s="140"/>
      <c r="D43" s="140"/>
      <c r="E43" s="140"/>
      <c r="F43" s="140"/>
      <c r="I43" s="88">
        <f t="shared" si="5"/>
        <v>0</v>
      </c>
      <c r="J43" s="88">
        <f t="shared" si="6"/>
        <v>0</v>
      </c>
      <c r="K43" s="79"/>
      <c r="L43" s="89" t="e">
        <f t="shared" si="7"/>
        <v>#DIV/0!</v>
      </c>
      <c r="M43" s="89" t="e">
        <f t="shared" si="4"/>
        <v>#DIV/0!</v>
      </c>
    </row>
    <row r="44" spans="1:1024" s="75" customFormat="1" ht="7.5" customHeight="1">
      <c r="A44" s="92"/>
      <c r="B44" s="79"/>
      <c r="C44" s="147"/>
      <c r="D44" s="147"/>
      <c r="E44" s="147"/>
      <c r="F44" s="148"/>
      <c r="I44" s="104"/>
      <c r="J44" s="104"/>
      <c r="K44" s="79"/>
      <c r="L44" s="105"/>
      <c r="M44" s="105"/>
    </row>
    <row r="45" spans="1:1024" s="75" customFormat="1" ht="27" customHeight="1">
      <c r="A45" s="86" t="s">
        <v>38</v>
      </c>
      <c r="B45" s="87" t="s">
        <v>119</v>
      </c>
      <c r="C45" s="112" t="s">
        <v>87</v>
      </c>
      <c r="D45" s="88" t="e">
        <f>ROUND((C59-D60)*(C53/C59),0)</f>
        <v>#DIV/0!</v>
      </c>
      <c r="E45" s="112" t="s">
        <v>87</v>
      </c>
      <c r="F45" s="112" t="s">
        <v>87</v>
      </c>
      <c r="I45" s="88" t="e">
        <f>D45</f>
        <v>#DIV/0!</v>
      </c>
      <c r="J45" s="88" t="s">
        <v>87</v>
      </c>
      <c r="K45" s="79"/>
      <c r="L45" s="89" t="e">
        <f>I45/$I$60</f>
        <v>#DIV/0!</v>
      </c>
      <c r="M45" s="89" t="s">
        <v>87</v>
      </c>
    </row>
    <row r="46" spans="1:1024" s="75" customFormat="1" ht="6" customHeight="1">
      <c r="A46" s="92"/>
      <c r="B46" s="79"/>
      <c r="C46" s="147"/>
      <c r="D46" s="147"/>
      <c r="E46" s="147"/>
      <c r="F46" s="148"/>
      <c r="I46" s="104"/>
      <c r="J46" s="104"/>
      <c r="K46" s="79"/>
      <c r="L46" s="105"/>
      <c r="M46" s="105"/>
    </row>
    <row r="47" spans="1:1024" s="75" customFormat="1" ht="24" customHeight="1">
      <c r="A47" s="86" t="s">
        <v>44</v>
      </c>
      <c r="B47" s="87" t="s">
        <v>120</v>
      </c>
      <c r="C47" s="141"/>
      <c r="D47" s="141"/>
      <c r="E47" s="141"/>
      <c r="F47" s="141"/>
      <c r="H47" s="147"/>
      <c r="I47" s="88">
        <f>C47+D47</f>
        <v>0</v>
      </c>
      <c r="J47" s="88">
        <f>E47+F47</f>
        <v>0</v>
      </c>
      <c r="K47" s="79"/>
      <c r="L47" s="89" t="e">
        <f>I47/$I$60</f>
        <v>#DIV/0!</v>
      </c>
      <c r="M47" s="89" t="e">
        <f>J47/$J$61</f>
        <v>#DIV/0!</v>
      </c>
    </row>
    <row r="48" spans="1:1024" s="75" customFormat="1" ht="6" customHeight="1">
      <c r="A48" s="92"/>
      <c r="B48" s="46"/>
      <c r="C48" s="118"/>
      <c r="D48" s="118"/>
      <c r="E48" s="118"/>
      <c r="F48" s="119"/>
      <c r="I48" s="108"/>
      <c r="J48" s="108"/>
      <c r="K48" s="79"/>
      <c r="L48" s="109"/>
      <c r="M48" s="109"/>
    </row>
    <row r="49" spans="1:13" s="75" customFormat="1" ht="33" customHeight="1">
      <c r="A49" s="86" t="s">
        <v>46</v>
      </c>
      <c r="B49" s="869" t="s">
        <v>882</v>
      </c>
      <c r="C49" s="141"/>
      <c r="D49" s="141"/>
      <c r="E49" s="141"/>
      <c r="F49" s="141"/>
      <c r="I49" s="88">
        <f>C49+D49</f>
        <v>0</v>
      </c>
      <c r="J49" s="88">
        <f>E49+F49</f>
        <v>0</v>
      </c>
      <c r="K49" s="79"/>
      <c r="L49" s="89" t="e">
        <f>I49/$I$60</f>
        <v>#DIV/0!</v>
      </c>
      <c r="M49" s="89" t="e">
        <f>J49/$J$61</f>
        <v>#DIV/0!</v>
      </c>
    </row>
    <row r="50" spans="1:13" s="75" customFormat="1" ht="7.5" customHeight="1">
      <c r="A50" s="92"/>
      <c r="B50" s="46"/>
      <c r="C50" s="118"/>
      <c r="D50" s="118"/>
      <c r="E50" s="118"/>
      <c r="F50" s="119"/>
      <c r="I50" s="108"/>
      <c r="J50" s="108"/>
      <c r="K50" s="79"/>
      <c r="L50" s="108"/>
      <c r="M50" s="108"/>
    </row>
    <row r="51" spans="1:13" s="75" customFormat="1" ht="24" customHeight="1">
      <c r="A51" s="86" t="s">
        <v>122</v>
      </c>
      <c r="B51" s="87" t="s">
        <v>123</v>
      </c>
      <c r="C51" s="141"/>
      <c r="D51" s="141"/>
      <c r="E51" s="141"/>
      <c r="F51" s="141"/>
      <c r="I51" s="88">
        <f>C51+D51</f>
        <v>0</v>
      </c>
      <c r="J51" s="88">
        <f>E51+F51</f>
        <v>0</v>
      </c>
      <c r="K51" s="79"/>
      <c r="L51" s="89" t="e">
        <f>I51/$I$60</f>
        <v>#DIV/0!</v>
      </c>
      <c r="M51" s="89" t="e">
        <f>J51/$J$61</f>
        <v>#DIV/0!</v>
      </c>
    </row>
    <row r="52" spans="1:13" s="75" customFormat="1" ht="7.5" customHeight="1">
      <c r="A52" s="92"/>
      <c r="B52" s="46"/>
      <c r="C52" s="118"/>
      <c r="D52" s="118"/>
      <c r="E52" s="118"/>
      <c r="F52" s="119"/>
      <c r="I52" s="108"/>
      <c r="J52" s="108"/>
      <c r="K52" s="79"/>
      <c r="L52" s="108"/>
      <c r="M52" s="108"/>
    </row>
    <row r="53" spans="1:13" s="75" customFormat="1" ht="30.75" customHeight="1">
      <c r="A53" s="86"/>
      <c r="B53" s="98" t="s">
        <v>124</v>
      </c>
      <c r="C53" s="99">
        <f>ROUND(C9+C16+C47+C49-C51,0)</f>
        <v>0</v>
      </c>
      <c r="D53" s="99" t="e">
        <f>ROUND(D9+D16+D45+D47+D49-D51,0)</f>
        <v>#DIV/0!</v>
      </c>
      <c r="E53" s="99">
        <f>ROUND(E9+E16+E47+E49-E51,0)</f>
        <v>0</v>
      </c>
      <c r="F53" s="99">
        <f>ROUND(F9+F16+F47+F49-F51,0)</f>
        <v>0</v>
      </c>
      <c r="I53" s="88" t="e">
        <f>ROUND(C53+D53-D45,0)</f>
        <v>#DIV/0!</v>
      </c>
      <c r="J53" s="88">
        <f>ROUND(E53+F53,0)</f>
        <v>0</v>
      </c>
      <c r="K53" s="79"/>
      <c r="L53" s="89" t="e">
        <f>C66</f>
        <v>#DIV/0!</v>
      </c>
      <c r="M53" s="89" t="e">
        <f>E66</f>
        <v>#DIV/0!</v>
      </c>
    </row>
    <row r="54" spans="1:13" s="75" customFormat="1" ht="5.25" customHeight="1">
      <c r="A54" s="92"/>
      <c r="B54" s="46"/>
      <c r="C54" s="118"/>
      <c r="D54" s="118"/>
      <c r="E54" s="118"/>
      <c r="F54" s="119"/>
      <c r="I54" s="108"/>
      <c r="J54" s="108"/>
      <c r="K54" s="79"/>
      <c r="L54" s="108"/>
      <c r="M54" s="108"/>
    </row>
    <row r="55" spans="1:13" s="75" customFormat="1" ht="26.25" hidden="1" customHeight="1">
      <c r="A55" s="86" t="s">
        <v>125</v>
      </c>
      <c r="B55" s="121" t="s">
        <v>126</v>
      </c>
      <c r="C55" s="946"/>
      <c r="D55" s="946"/>
      <c r="E55" s="946"/>
      <c r="F55" s="946"/>
      <c r="I55" s="122" t="e">
        <f>ROUND(I53*C55,0)</f>
        <v>#DIV/0!</v>
      </c>
      <c r="J55" s="123">
        <f>ROUND(J53*E55,0)</f>
        <v>0</v>
      </c>
      <c r="K55" s="79"/>
      <c r="L55" s="124" t="e">
        <f>L53*C55</f>
        <v>#DIV/0!</v>
      </c>
      <c r="M55" s="124" t="e">
        <f>M53*E55</f>
        <v>#DIV/0!</v>
      </c>
    </row>
    <row r="56" spans="1:13" s="75" customFormat="1" ht="6" hidden="1" customHeight="1">
      <c r="A56" s="92"/>
      <c r="B56" s="46"/>
      <c r="C56" s="118"/>
      <c r="D56" s="118"/>
      <c r="E56" s="118"/>
      <c r="F56" s="119"/>
      <c r="I56" s="108"/>
      <c r="J56" s="108"/>
      <c r="K56" s="79"/>
      <c r="L56" s="108"/>
      <c r="M56" s="108"/>
    </row>
    <row r="57" spans="1:13" s="75" customFormat="1" ht="27.75" hidden="1" customHeight="1">
      <c r="A57" s="125"/>
      <c r="B57" s="98" t="s">
        <v>127</v>
      </c>
      <c r="C57" s="156">
        <f>ROUND(C53+C53*C55,0)</f>
        <v>0</v>
      </c>
      <c r="D57" s="156" t="e">
        <f>ROUND(D53+D53*C55,0)</f>
        <v>#DIV/0!</v>
      </c>
      <c r="E57" s="156">
        <f>ROUND(E53+E53*E55,0)</f>
        <v>0</v>
      </c>
      <c r="F57" s="156">
        <f>ROUND(F53+F53*E55,0)</f>
        <v>0</v>
      </c>
      <c r="I57" s="99" t="e">
        <f>ROUND(I53+I55,0)</f>
        <v>#DIV/0!</v>
      </c>
      <c r="J57" s="99">
        <f>ROUND(J53+J55,0)</f>
        <v>0</v>
      </c>
      <c r="K57" s="79"/>
      <c r="L57" s="89" t="e">
        <f>I57/$I$60</f>
        <v>#DIV/0!</v>
      </c>
      <c r="M57" s="89" t="e">
        <f>J57/$J$61</f>
        <v>#DIV/0!</v>
      </c>
    </row>
    <row r="58" spans="1:13" s="75" customFormat="1" ht="7.5" hidden="1" customHeight="1">
      <c r="A58" s="92"/>
      <c r="B58" s="46"/>
      <c r="C58" s="118"/>
      <c r="D58" s="118"/>
      <c r="E58" s="118"/>
      <c r="F58" s="119"/>
      <c r="I58" s="108"/>
      <c r="J58" s="108"/>
      <c r="K58" s="79"/>
      <c r="L58" s="108"/>
      <c r="M58" s="108"/>
    </row>
    <row r="59" spans="1:13" s="75" customFormat="1" ht="28.5" customHeight="1">
      <c r="A59" s="86" t="s">
        <v>128</v>
      </c>
      <c r="B59" s="126" t="s">
        <v>129</v>
      </c>
      <c r="C59" s="140"/>
      <c r="D59" s="9" t="s">
        <v>87</v>
      </c>
      <c r="E59" s="9" t="s">
        <v>87</v>
      </c>
      <c r="F59" s="9" t="s">
        <v>87</v>
      </c>
      <c r="I59" s="9"/>
      <c r="J59" s="9"/>
      <c r="K59" s="79"/>
      <c r="L59" s="85"/>
      <c r="M59" s="85"/>
    </row>
    <row r="60" spans="1:13" s="75" customFormat="1" ht="28.5" customHeight="1">
      <c r="A60" s="86" t="s">
        <v>130</v>
      </c>
      <c r="B60" s="127" t="s">
        <v>131</v>
      </c>
      <c r="C60" s="9" t="s">
        <v>87</v>
      </c>
      <c r="D60" s="140"/>
      <c r="E60" s="9" t="s">
        <v>87</v>
      </c>
      <c r="F60" s="9" t="s">
        <v>87</v>
      </c>
      <c r="I60" s="88">
        <f>D60</f>
        <v>0</v>
      </c>
      <c r="J60" s="88"/>
      <c r="K60" s="79"/>
      <c r="L60" s="85"/>
      <c r="M60" s="85"/>
    </row>
    <row r="61" spans="1:13" s="75" customFormat="1" ht="28.5" customHeight="1">
      <c r="A61" s="86" t="s">
        <v>132</v>
      </c>
      <c r="B61" s="127" t="s">
        <v>133</v>
      </c>
      <c r="C61" s="9" t="s">
        <v>87</v>
      </c>
      <c r="D61" s="9" t="s">
        <v>87</v>
      </c>
      <c r="E61" s="140"/>
      <c r="F61" s="140"/>
      <c r="I61" s="9"/>
      <c r="J61" s="88">
        <f>F61</f>
        <v>0</v>
      </c>
      <c r="K61" s="79"/>
      <c r="L61" s="85"/>
      <c r="M61" s="85"/>
    </row>
    <row r="62" spans="1:13" s="75" customFormat="1" ht="6.75" customHeight="1">
      <c r="B62" s="31"/>
      <c r="C62" s="149"/>
      <c r="D62" s="149"/>
      <c r="E62" s="149"/>
      <c r="F62" s="149"/>
      <c r="I62" s="129"/>
      <c r="J62" s="129"/>
      <c r="K62" s="79"/>
      <c r="L62" s="85"/>
      <c r="M62" s="85"/>
    </row>
    <row r="63" spans="1:13" s="75" customFormat="1" ht="38.25" customHeight="1">
      <c r="B63" s="51"/>
      <c r="C63" s="131" t="s">
        <v>134</v>
      </c>
      <c r="D63" s="131" t="s">
        <v>135</v>
      </c>
      <c r="E63" s="131" t="s">
        <v>136</v>
      </c>
      <c r="F63" s="131" t="s">
        <v>137</v>
      </c>
      <c r="I63" s="131" t="s">
        <v>138</v>
      </c>
      <c r="J63" s="131" t="s">
        <v>139</v>
      </c>
      <c r="K63" s="79"/>
      <c r="L63" s="85"/>
      <c r="M63" s="132"/>
    </row>
    <row r="64" spans="1:13" s="75" customFormat="1" ht="15.6">
      <c r="B64" s="76" t="s">
        <v>140</v>
      </c>
      <c r="C64" s="134" t="e">
        <f>ROUND(C57/C59,2)</f>
        <v>#DIV/0!</v>
      </c>
      <c r="D64" s="134" t="e">
        <f>ROUND(D57/D60,2)</f>
        <v>#DIV/0!</v>
      </c>
      <c r="E64" s="134" t="e">
        <f>ROUND(E57/E61,2)</f>
        <v>#DIV/0!</v>
      </c>
      <c r="F64" s="134" t="e">
        <f>ROUND(F57/F61,2)</f>
        <v>#DIV/0!</v>
      </c>
      <c r="I64" s="32" t="e">
        <f>C66</f>
        <v>#DIV/0!</v>
      </c>
      <c r="J64" s="32" t="e">
        <f>E66</f>
        <v>#DIV/0!</v>
      </c>
      <c r="K64" s="79"/>
      <c r="L64" s="85"/>
      <c r="M64" s="85"/>
    </row>
    <row r="65" spans="1:13" ht="27.75" customHeight="1">
      <c r="B65" s="51"/>
      <c r="C65" s="939" t="s">
        <v>138</v>
      </c>
      <c r="D65" s="939"/>
      <c r="E65" s="939" t="s">
        <v>139</v>
      </c>
      <c r="F65" s="939"/>
      <c r="G65" s="75"/>
    </row>
    <row r="66" spans="1:13" ht="15.6">
      <c r="B66" s="76" t="s">
        <v>140</v>
      </c>
      <c r="C66" s="944" t="e">
        <f>C64+D64</f>
        <v>#DIV/0!</v>
      </c>
      <c r="D66" s="944"/>
      <c r="E66" s="944" t="e">
        <f>E64+F64</f>
        <v>#DIV/0!</v>
      </c>
      <c r="F66" s="944"/>
      <c r="G66" s="75"/>
    </row>
    <row r="67" spans="1:13" ht="27" customHeight="1">
      <c r="B67" s="51"/>
      <c r="C67" s="939" t="s">
        <v>141</v>
      </c>
      <c r="D67" s="939"/>
      <c r="E67" s="939"/>
      <c r="F67" s="939"/>
      <c r="G67" s="75"/>
    </row>
    <row r="68" spans="1:13" ht="16.2">
      <c r="B68" s="76" t="s">
        <v>140</v>
      </c>
      <c r="C68" s="940" t="e">
        <f>C66+E66</f>
        <v>#DIV/0!</v>
      </c>
      <c r="D68" s="940"/>
      <c r="E68" s="940"/>
      <c r="F68" s="940"/>
      <c r="G68" s="75"/>
      <c r="J68" s="138"/>
      <c r="M68" s="150"/>
    </row>
    <row r="69" spans="1:13" ht="7.5" customHeight="1">
      <c r="G69" s="75"/>
      <c r="M69" s="137"/>
    </row>
    <row r="70" spans="1:13" ht="12.75" customHeight="1">
      <c r="C70" s="138"/>
      <c r="D70" s="138"/>
      <c r="E70" s="138"/>
      <c r="F70" s="138"/>
      <c r="G70" s="139"/>
      <c r="J70" s="138"/>
    </row>
    <row r="71" spans="1:13">
      <c r="B71" s="31"/>
      <c r="C71" s="138"/>
      <c r="D71" s="138"/>
      <c r="E71" s="138"/>
      <c r="F71" s="138"/>
      <c r="G71" s="75"/>
    </row>
    <row r="72" spans="1:13" s="31" customFormat="1">
      <c r="A72" s="31" t="str">
        <f>'ūdens bilance'!B28</f>
        <v>Datums: __.__.202_</v>
      </c>
      <c r="G72" s="24"/>
      <c r="H72" s="58"/>
      <c r="I72" s="58"/>
    </row>
    <row r="73" spans="1:13" s="31" customFormat="1">
      <c r="G73" s="24"/>
      <c r="H73" s="41"/>
      <c r="I73" s="41"/>
    </row>
    <row r="74" spans="1:13" s="31" customFormat="1">
      <c r="G74" s="24"/>
      <c r="H74" s="41"/>
      <c r="I74" s="41"/>
    </row>
    <row r="75" spans="1:13" s="31" customFormat="1">
      <c r="G75" s="24"/>
      <c r="H75" s="41"/>
      <c r="I75" s="41"/>
    </row>
    <row r="76" spans="1:13" s="31" customFormat="1">
      <c r="B76" s="59"/>
      <c r="G76" s="24"/>
      <c r="H76" s="41"/>
      <c r="I76" s="41"/>
    </row>
  </sheetData>
  <sheetProtection algorithmName="SHA-512" hashValue="LqHF9rGSiwks/y2wGpyX36HsXDNQ22c6co6DNnmucTbUiz/i0Wa12cuHdbwST0IBhXbxdWl+zxhtW8udn0QbOA==" saltValue="ORpQuqQvEjjsPhky7aMyjQ==" spinCount="100000" sheet="1" formatCells="0" formatColumns="0" formatRows="0" autoFilter="0"/>
  <mergeCells count="11">
    <mergeCell ref="B6:F6"/>
    <mergeCell ref="I6:J6"/>
    <mergeCell ref="L6:M6"/>
    <mergeCell ref="C55:D55"/>
    <mergeCell ref="E55:F55"/>
    <mergeCell ref="C68:F68"/>
    <mergeCell ref="C65:D65"/>
    <mergeCell ref="E65:F65"/>
    <mergeCell ref="C66:D66"/>
    <mergeCell ref="E66:F66"/>
    <mergeCell ref="C67:F67"/>
  </mergeCells>
  <pageMargins left="0.74791666666666701" right="0.196527777777778" top="0.59027777777777801" bottom="0.39374999999999999" header="0.51180555555555496" footer="0.51180555555555496"/>
  <pageSetup paperSize="9" scale="57" firstPageNumber="0" orientation="portrait" horizontalDpi="300" verticalDpi="30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692B59-E175-4318-818F-B047CCAC5279}">
  <sheetPr>
    <tabColor rgb="FFB9CDE5"/>
    <pageSetUpPr fitToPage="1"/>
  </sheetPr>
  <dimension ref="A1:AMK46"/>
  <sheetViews>
    <sheetView zoomScale="90" zoomScaleNormal="90" workbookViewId="0">
      <pane ySplit="8" topLeftCell="A9" activePane="bottomLeft" state="frozen"/>
      <selection activeCell="J13" sqref="J13"/>
      <selection pane="bottomLeft" activeCell="E20" sqref="E20"/>
    </sheetView>
  </sheetViews>
  <sheetFormatPr defaultRowHeight="13.2" outlineLevelRow="1" outlineLevelCol="1"/>
  <cols>
    <col min="1" max="1" width="58" style="75" customWidth="1"/>
    <col min="2" max="5" width="18.33203125" style="75" customWidth="1" outlineLevel="1"/>
    <col min="6" max="6" width="5.109375" style="24" customWidth="1" outlineLevel="1"/>
    <col min="7" max="7" width="2.88671875" style="75" customWidth="1"/>
    <col min="8" max="8" width="17.6640625" style="75" customWidth="1" outlineLevel="1"/>
    <col min="9" max="10" width="18.33203125" style="75" customWidth="1" outlineLevel="1"/>
    <col min="11" max="11" width="9.109375" style="75" customWidth="1" outlineLevel="1"/>
    <col min="12" max="12" width="17.6640625" style="75" customWidth="1" outlineLevel="1"/>
    <col min="13" max="13" width="18.33203125" style="75" customWidth="1" outlineLevel="1"/>
    <col min="14" max="1024" width="9.109375" style="75" customWidth="1"/>
  </cols>
  <sheetData>
    <row r="1" spans="1:1025" ht="13.5" customHeight="1">
      <c r="E1" s="76"/>
      <c r="F1" s="75"/>
    </row>
    <row r="2" spans="1:1025" ht="19.5" customHeight="1">
      <c r="A2" s="77" t="s">
        <v>22</v>
      </c>
      <c r="B2" s="42" t="str">
        <f>'ūdens bilance'!C2</f>
        <v>SIA "________"</v>
      </c>
      <c r="E2" s="78"/>
      <c r="F2" s="75"/>
    </row>
    <row r="3" spans="1:1025" ht="19.5" customHeight="1">
      <c r="A3" s="77" t="s">
        <v>878</v>
      </c>
      <c r="B3" s="42" t="str">
        <f>'ūdens bilance'!C3</f>
        <v>___________</v>
      </c>
      <c r="E3" s="41"/>
      <c r="F3" s="75"/>
    </row>
    <row r="4" spans="1:1025" ht="6" customHeight="1">
      <c r="E4" s="78"/>
      <c r="F4" s="75"/>
    </row>
    <row r="5" spans="1:1025" ht="6" customHeight="1">
      <c r="E5" s="78"/>
      <c r="F5" s="75"/>
    </row>
    <row r="6" spans="1:1025" ht="30" customHeight="1">
      <c r="A6" s="950" t="s">
        <v>448</v>
      </c>
      <c r="B6" s="950"/>
      <c r="C6" s="950"/>
      <c r="D6" s="950"/>
      <c r="E6" s="950"/>
      <c r="F6" s="79"/>
      <c r="G6" s="79"/>
      <c r="H6" s="951" t="s">
        <v>55</v>
      </c>
      <c r="I6" s="952"/>
      <c r="J6" s="952"/>
      <c r="K6" s="80"/>
      <c r="L6" s="943" t="s">
        <v>56</v>
      </c>
      <c r="M6" s="943"/>
    </row>
    <row r="7" spans="1:1025" ht="8.25" customHeight="1">
      <c r="A7" s="79"/>
      <c r="B7" s="79"/>
      <c r="C7" s="79"/>
      <c r="D7" s="79"/>
      <c r="E7" s="81"/>
      <c r="F7" s="79"/>
      <c r="G7" s="79"/>
      <c r="H7" s="79"/>
      <c r="I7" s="79"/>
      <c r="J7" s="79"/>
      <c r="K7" s="79"/>
      <c r="L7" s="79"/>
      <c r="M7" s="79"/>
    </row>
    <row r="8" spans="1:1025" s="75" customFormat="1" ht="26.4">
      <c r="A8" s="83" t="s">
        <v>57</v>
      </c>
      <c r="B8" s="84" t="s">
        <v>58</v>
      </c>
      <c r="C8" s="84" t="s">
        <v>59</v>
      </c>
      <c r="D8" s="84" t="s">
        <v>60</v>
      </c>
      <c r="E8" s="84" t="s">
        <v>61</v>
      </c>
      <c r="F8" s="79"/>
      <c r="G8" s="79"/>
      <c r="H8" s="6" t="s">
        <v>62</v>
      </c>
      <c r="I8" s="6" t="s">
        <v>63</v>
      </c>
      <c r="J8" s="6" t="s">
        <v>435</v>
      </c>
      <c r="K8" s="79"/>
      <c r="L8" s="84" t="s">
        <v>62</v>
      </c>
      <c r="M8" s="84" t="s">
        <v>63</v>
      </c>
      <c r="AMK8"/>
    </row>
    <row r="9" spans="1:1025" ht="17.25" customHeight="1">
      <c r="A9" s="91" t="s">
        <v>445</v>
      </c>
      <c r="B9" s="9">
        <f>'4.pielikums_TP (neparedz.)'!C20</f>
        <v>0</v>
      </c>
      <c r="C9" s="9">
        <f>'4.pielikums_TP (neparedz.)'!D20</f>
        <v>0</v>
      </c>
      <c r="D9" s="9">
        <f>'4.pielikums_TP (neparedz.)'!E20</f>
        <v>0</v>
      </c>
      <c r="E9" s="9">
        <f>'4.pielikums_TP (neparedz.)'!F20</f>
        <v>0</v>
      </c>
      <c r="F9" s="79"/>
      <c r="G9" s="79"/>
      <c r="H9" s="9">
        <f>B9+C9</f>
        <v>0</v>
      </c>
      <c r="I9" s="9">
        <f>D9+E9</f>
        <v>0</v>
      </c>
      <c r="J9" s="9">
        <f>H9+I9</f>
        <v>0</v>
      </c>
      <c r="K9" s="79"/>
      <c r="L9" s="391" t="e">
        <f>'4.pielikums_TP'!L20</f>
        <v>#DIV/0!</v>
      </c>
      <c r="M9" s="391" t="e">
        <f>'4.pielikums_TP'!M20</f>
        <v>#DIV/0!</v>
      </c>
    </row>
    <row r="10" spans="1:1025" s="390" customFormat="1" ht="17.25" customHeight="1">
      <c r="A10" s="91" t="s">
        <v>446</v>
      </c>
      <c r="B10" s="9">
        <f>SUM(B12:B20)</f>
        <v>0</v>
      </c>
      <c r="C10" s="9">
        <f t="shared" ref="C10:E10" si="0">SUM(C12:C20)</f>
        <v>0</v>
      </c>
      <c r="D10" s="9">
        <f t="shared" si="0"/>
        <v>0</v>
      </c>
      <c r="E10" s="9">
        <f t="shared" si="0"/>
        <v>0</v>
      </c>
      <c r="F10" s="80"/>
      <c r="G10" s="80"/>
      <c r="H10" s="9">
        <f>B10+C10</f>
        <v>0</v>
      </c>
      <c r="I10" s="9">
        <f>D10+E10</f>
        <v>0</v>
      </c>
      <c r="J10" s="9">
        <f>H10+I10</f>
        <v>0</v>
      </c>
      <c r="K10" s="79"/>
      <c r="L10" s="391" t="e">
        <f>SUM(L12:L20)</f>
        <v>#DIV/0!</v>
      </c>
      <c r="M10" s="391" t="e">
        <f>SUM(M12:M20)</f>
        <v>#DIV/0!</v>
      </c>
      <c r="N10" s="151"/>
      <c r="O10" s="151"/>
      <c r="P10" s="151"/>
      <c r="Q10" s="151"/>
      <c r="R10" s="151"/>
      <c r="S10" s="151"/>
      <c r="T10" s="151"/>
      <c r="U10" s="151"/>
      <c r="V10" s="151"/>
      <c r="W10" s="151"/>
      <c r="X10" s="151"/>
      <c r="Y10" s="151"/>
      <c r="Z10" s="151"/>
      <c r="AA10" s="151"/>
      <c r="AB10" s="151"/>
      <c r="AC10" s="151"/>
      <c r="AD10" s="151"/>
      <c r="AE10" s="151"/>
      <c r="AF10" s="151"/>
      <c r="AG10" s="151"/>
      <c r="AH10" s="151"/>
      <c r="AI10" s="151"/>
      <c r="AJ10" s="151"/>
      <c r="AK10" s="151"/>
      <c r="AL10" s="151"/>
      <c r="AM10" s="151"/>
      <c r="AN10" s="151"/>
      <c r="AO10" s="151"/>
      <c r="AP10" s="151"/>
      <c r="AQ10" s="151"/>
      <c r="AR10" s="151"/>
      <c r="AS10" s="151"/>
      <c r="AT10" s="151"/>
      <c r="AU10" s="151"/>
      <c r="AV10" s="151"/>
      <c r="AW10" s="151"/>
      <c r="AX10" s="151"/>
      <c r="AY10" s="151"/>
      <c r="AZ10" s="151"/>
      <c r="BA10" s="151"/>
      <c r="BB10" s="151"/>
      <c r="BC10" s="151"/>
      <c r="BD10" s="151"/>
      <c r="BE10" s="151"/>
      <c r="BF10" s="151"/>
      <c r="BG10" s="151"/>
      <c r="BH10" s="151"/>
      <c r="BI10" s="151"/>
      <c r="BJ10" s="151"/>
      <c r="BK10" s="151"/>
      <c r="BL10" s="151"/>
      <c r="BM10" s="151"/>
      <c r="BN10" s="151"/>
      <c r="BO10" s="151"/>
      <c r="BP10" s="151"/>
      <c r="BQ10" s="151"/>
      <c r="BR10" s="151"/>
      <c r="BS10" s="151"/>
      <c r="BT10" s="151"/>
      <c r="BU10" s="151"/>
      <c r="BV10" s="151"/>
      <c r="BW10" s="151"/>
      <c r="BX10" s="151"/>
      <c r="BY10" s="151"/>
      <c r="BZ10" s="151"/>
      <c r="CA10" s="151"/>
      <c r="CB10" s="151"/>
      <c r="CC10" s="151"/>
      <c r="CD10" s="151"/>
      <c r="CE10" s="151"/>
      <c r="CF10" s="151"/>
      <c r="CG10" s="151"/>
      <c r="CH10" s="151"/>
      <c r="CI10" s="151"/>
      <c r="CJ10" s="151"/>
      <c r="CK10" s="151"/>
      <c r="CL10" s="151"/>
      <c r="CM10" s="151"/>
      <c r="CN10" s="151"/>
      <c r="CO10" s="151"/>
      <c r="CP10" s="151"/>
      <c r="CQ10" s="151"/>
      <c r="CR10" s="151"/>
      <c r="CS10" s="151"/>
      <c r="CT10" s="151"/>
      <c r="CU10" s="151"/>
      <c r="CV10" s="151"/>
      <c r="CW10" s="151"/>
      <c r="CX10" s="151"/>
      <c r="CY10" s="151"/>
      <c r="CZ10" s="151"/>
      <c r="DA10" s="151"/>
      <c r="DB10" s="151"/>
      <c r="DC10" s="151"/>
      <c r="DD10" s="151"/>
      <c r="DE10" s="151"/>
      <c r="DF10" s="151"/>
      <c r="DG10" s="151"/>
      <c r="DH10" s="151"/>
      <c r="DI10" s="151"/>
      <c r="DJ10" s="151"/>
      <c r="DK10" s="151"/>
      <c r="DL10" s="151"/>
      <c r="DM10" s="151"/>
      <c r="DN10" s="151"/>
      <c r="DO10" s="151"/>
      <c r="DP10" s="151"/>
      <c r="DQ10" s="151"/>
      <c r="DR10" s="151"/>
      <c r="DS10" s="151"/>
      <c r="DT10" s="151"/>
      <c r="DU10" s="151"/>
      <c r="DV10" s="151"/>
      <c r="DW10" s="151"/>
      <c r="DX10" s="151"/>
      <c r="DY10" s="151"/>
      <c r="DZ10" s="151"/>
      <c r="EA10" s="151"/>
      <c r="EB10" s="151"/>
      <c r="EC10" s="151"/>
      <c r="ED10" s="151"/>
      <c r="EE10" s="151"/>
      <c r="EF10" s="151"/>
      <c r="EG10" s="151"/>
      <c r="EH10" s="151"/>
      <c r="EI10" s="151"/>
      <c r="EJ10" s="151"/>
      <c r="EK10" s="151"/>
      <c r="EL10" s="151"/>
      <c r="EM10" s="151"/>
      <c r="EN10" s="151"/>
      <c r="EO10" s="151"/>
      <c r="EP10" s="151"/>
      <c r="EQ10" s="151"/>
      <c r="ER10" s="151"/>
      <c r="ES10" s="151"/>
      <c r="ET10" s="151"/>
      <c r="EU10" s="151"/>
      <c r="EV10" s="151"/>
      <c r="EW10" s="151"/>
      <c r="EX10" s="151"/>
      <c r="EY10" s="151"/>
      <c r="EZ10" s="151"/>
      <c r="FA10" s="151"/>
      <c r="FB10" s="151"/>
      <c r="FC10" s="151"/>
      <c r="FD10" s="151"/>
      <c r="FE10" s="151"/>
      <c r="FF10" s="151"/>
      <c r="FG10" s="151"/>
      <c r="FH10" s="151"/>
      <c r="FI10" s="151"/>
      <c r="FJ10" s="151"/>
      <c r="FK10" s="151"/>
      <c r="FL10" s="151"/>
      <c r="FM10" s="151"/>
      <c r="FN10" s="151"/>
      <c r="FO10" s="151"/>
      <c r="FP10" s="151"/>
      <c r="FQ10" s="151"/>
      <c r="FR10" s="151"/>
      <c r="FS10" s="151"/>
      <c r="FT10" s="151"/>
      <c r="FU10" s="151"/>
      <c r="FV10" s="151"/>
      <c r="FW10" s="151"/>
      <c r="FX10" s="151"/>
      <c r="FY10" s="151"/>
      <c r="FZ10" s="151"/>
      <c r="GA10" s="151"/>
      <c r="GB10" s="151"/>
      <c r="GC10" s="151"/>
      <c r="GD10" s="151"/>
      <c r="GE10" s="151"/>
      <c r="GF10" s="151"/>
      <c r="GG10" s="151"/>
      <c r="GH10" s="151"/>
      <c r="GI10" s="151"/>
      <c r="GJ10" s="151"/>
      <c r="GK10" s="151"/>
      <c r="GL10" s="151"/>
      <c r="GM10" s="151"/>
      <c r="GN10" s="151"/>
      <c r="GO10" s="151"/>
      <c r="GP10" s="151"/>
      <c r="GQ10" s="151"/>
      <c r="GR10" s="151"/>
      <c r="GS10" s="151"/>
      <c r="GT10" s="151"/>
      <c r="GU10" s="151"/>
      <c r="GV10" s="151"/>
      <c r="GW10" s="151"/>
      <c r="GX10" s="151"/>
      <c r="GY10" s="151"/>
      <c r="GZ10" s="151"/>
      <c r="HA10" s="151"/>
      <c r="HB10" s="151"/>
      <c r="HC10" s="151"/>
      <c r="HD10" s="151"/>
      <c r="HE10" s="151"/>
      <c r="HF10" s="151"/>
      <c r="HG10" s="151"/>
      <c r="HH10" s="151"/>
      <c r="HI10" s="151"/>
      <c r="HJ10" s="151"/>
      <c r="HK10" s="151"/>
      <c r="HL10" s="151"/>
      <c r="HM10" s="151"/>
      <c r="HN10" s="151"/>
      <c r="HO10" s="151"/>
      <c r="HP10" s="151"/>
      <c r="HQ10" s="151"/>
      <c r="HR10" s="151"/>
      <c r="HS10" s="151"/>
      <c r="HT10" s="151"/>
      <c r="HU10" s="151"/>
      <c r="HV10" s="151"/>
      <c r="HW10" s="151"/>
      <c r="HX10" s="151"/>
      <c r="HY10" s="151"/>
      <c r="HZ10" s="151"/>
      <c r="IA10" s="151"/>
      <c r="IB10" s="151"/>
      <c r="IC10" s="151"/>
      <c r="ID10" s="151"/>
      <c r="IE10" s="151"/>
      <c r="IF10" s="151"/>
      <c r="IG10" s="151"/>
      <c r="IH10" s="151"/>
      <c r="II10" s="151"/>
      <c r="IJ10" s="151"/>
      <c r="IK10" s="151"/>
      <c r="IL10" s="151"/>
      <c r="IM10" s="151"/>
      <c r="IN10" s="151"/>
      <c r="IO10" s="151"/>
      <c r="IP10" s="151"/>
      <c r="IQ10" s="151"/>
      <c r="IR10" s="151"/>
      <c r="IS10" s="151"/>
      <c r="IT10" s="151"/>
      <c r="IU10" s="151"/>
      <c r="IV10" s="151"/>
      <c r="IW10" s="151"/>
      <c r="IX10" s="151"/>
      <c r="IY10" s="151"/>
      <c r="IZ10" s="151"/>
      <c r="JA10" s="151"/>
      <c r="JB10" s="151"/>
      <c r="JC10" s="151"/>
      <c r="JD10" s="151"/>
      <c r="JE10" s="151"/>
      <c r="JF10" s="151"/>
      <c r="JG10" s="151"/>
      <c r="JH10" s="151"/>
      <c r="JI10" s="151"/>
      <c r="JJ10" s="151"/>
      <c r="JK10" s="151"/>
      <c r="JL10" s="151"/>
      <c r="JM10" s="151"/>
      <c r="JN10" s="151"/>
      <c r="JO10" s="151"/>
      <c r="JP10" s="151"/>
      <c r="JQ10" s="151"/>
      <c r="JR10" s="151"/>
      <c r="JS10" s="151"/>
      <c r="JT10" s="151"/>
      <c r="JU10" s="151"/>
      <c r="JV10" s="151"/>
      <c r="JW10" s="151"/>
      <c r="JX10" s="151"/>
      <c r="JY10" s="151"/>
      <c r="JZ10" s="151"/>
      <c r="KA10" s="151"/>
      <c r="KB10" s="151"/>
      <c r="KC10" s="151"/>
      <c r="KD10" s="151"/>
      <c r="KE10" s="151"/>
      <c r="KF10" s="151"/>
      <c r="KG10" s="151"/>
      <c r="KH10" s="151"/>
      <c r="KI10" s="151"/>
      <c r="KJ10" s="151"/>
      <c r="KK10" s="151"/>
      <c r="KL10" s="151"/>
      <c r="KM10" s="151"/>
      <c r="KN10" s="151"/>
      <c r="KO10" s="151"/>
      <c r="KP10" s="151"/>
      <c r="KQ10" s="151"/>
      <c r="KR10" s="151"/>
      <c r="KS10" s="151"/>
      <c r="KT10" s="151"/>
      <c r="KU10" s="151"/>
      <c r="KV10" s="151"/>
      <c r="KW10" s="151"/>
      <c r="KX10" s="151"/>
      <c r="KY10" s="151"/>
      <c r="KZ10" s="151"/>
      <c r="LA10" s="151"/>
      <c r="LB10" s="151"/>
      <c r="LC10" s="151"/>
      <c r="LD10" s="151"/>
      <c r="LE10" s="151"/>
      <c r="LF10" s="151"/>
      <c r="LG10" s="151"/>
      <c r="LH10" s="151"/>
      <c r="LI10" s="151"/>
      <c r="LJ10" s="151"/>
      <c r="LK10" s="151"/>
      <c r="LL10" s="151"/>
      <c r="LM10" s="151"/>
      <c r="LN10" s="151"/>
      <c r="LO10" s="151"/>
      <c r="LP10" s="151"/>
      <c r="LQ10" s="151"/>
      <c r="LR10" s="151"/>
      <c r="LS10" s="151"/>
      <c r="LT10" s="151"/>
      <c r="LU10" s="151"/>
      <c r="LV10" s="151"/>
      <c r="LW10" s="151"/>
      <c r="LX10" s="151"/>
      <c r="LY10" s="151"/>
      <c r="LZ10" s="151"/>
      <c r="MA10" s="151"/>
      <c r="MB10" s="151"/>
      <c r="MC10" s="151"/>
      <c r="MD10" s="151"/>
      <c r="ME10" s="151"/>
      <c r="MF10" s="151"/>
      <c r="MG10" s="151"/>
      <c r="MH10" s="151"/>
      <c r="MI10" s="151"/>
      <c r="MJ10" s="151"/>
      <c r="MK10" s="151"/>
      <c r="ML10" s="151"/>
      <c r="MM10" s="151"/>
      <c r="MN10" s="151"/>
      <c r="MO10" s="151"/>
      <c r="MP10" s="151"/>
      <c r="MQ10" s="151"/>
      <c r="MR10" s="151"/>
      <c r="MS10" s="151"/>
      <c r="MT10" s="151"/>
      <c r="MU10" s="151"/>
      <c r="MV10" s="151"/>
      <c r="MW10" s="151"/>
      <c r="MX10" s="151"/>
      <c r="MY10" s="151"/>
      <c r="MZ10" s="151"/>
      <c r="NA10" s="151"/>
      <c r="NB10" s="151"/>
      <c r="NC10" s="151"/>
      <c r="ND10" s="151"/>
      <c r="NE10" s="151"/>
      <c r="NF10" s="151"/>
      <c r="NG10" s="151"/>
      <c r="NH10" s="151"/>
      <c r="NI10" s="151"/>
      <c r="NJ10" s="151"/>
      <c r="NK10" s="151"/>
      <c r="NL10" s="151"/>
      <c r="NM10" s="151"/>
      <c r="NN10" s="151"/>
      <c r="NO10" s="151"/>
      <c r="NP10" s="151"/>
      <c r="NQ10" s="151"/>
      <c r="NR10" s="151"/>
      <c r="NS10" s="151"/>
      <c r="NT10" s="151"/>
      <c r="NU10" s="151"/>
      <c r="NV10" s="151"/>
      <c r="NW10" s="151"/>
      <c r="NX10" s="151"/>
      <c r="NY10" s="151"/>
      <c r="NZ10" s="151"/>
      <c r="OA10" s="151"/>
      <c r="OB10" s="151"/>
      <c r="OC10" s="151"/>
      <c r="OD10" s="151"/>
      <c r="OE10" s="151"/>
      <c r="OF10" s="151"/>
      <c r="OG10" s="151"/>
      <c r="OH10" s="151"/>
      <c r="OI10" s="151"/>
      <c r="OJ10" s="151"/>
      <c r="OK10" s="151"/>
      <c r="OL10" s="151"/>
      <c r="OM10" s="151"/>
      <c r="ON10" s="151"/>
      <c r="OO10" s="151"/>
      <c r="OP10" s="151"/>
      <c r="OQ10" s="151"/>
      <c r="OR10" s="151"/>
      <c r="OS10" s="151"/>
      <c r="OT10" s="151"/>
      <c r="OU10" s="151"/>
      <c r="OV10" s="151"/>
      <c r="OW10" s="151"/>
      <c r="OX10" s="151"/>
      <c r="OY10" s="151"/>
      <c r="OZ10" s="151"/>
      <c r="PA10" s="151"/>
      <c r="PB10" s="151"/>
      <c r="PC10" s="151"/>
      <c r="PD10" s="151"/>
      <c r="PE10" s="151"/>
      <c r="PF10" s="151"/>
      <c r="PG10" s="151"/>
      <c r="PH10" s="151"/>
      <c r="PI10" s="151"/>
      <c r="PJ10" s="151"/>
      <c r="PK10" s="151"/>
      <c r="PL10" s="151"/>
      <c r="PM10" s="151"/>
      <c r="PN10" s="151"/>
      <c r="PO10" s="151"/>
      <c r="PP10" s="151"/>
      <c r="PQ10" s="151"/>
      <c r="PR10" s="151"/>
      <c r="PS10" s="151"/>
      <c r="PT10" s="151"/>
      <c r="PU10" s="151"/>
      <c r="PV10" s="151"/>
      <c r="PW10" s="151"/>
      <c r="PX10" s="151"/>
      <c r="PY10" s="151"/>
      <c r="PZ10" s="151"/>
      <c r="QA10" s="151"/>
      <c r="QB10" s="151"/>
      <c r="QC10" s="151"/>
      <c r="QD10" s="151"/>
      <c r="QE10" s="151"/>
      <c r="QF10" s="151"/>
      <c r="QG10" s="151"/>
      <c r="QH10" s="151"/>
      <c r="QI10" s="151"/>
      <c r="QJ10" s="151"/>
      <c r="QK10" s="151"/>
      <c r="QL10" s="151"/>
      <c r="QM10" s="151"/>
      <c r="QN10" s="151"/>
      <c r="QO10" s="151"/>
      <c r="QP10" s="151"/>
      <c r="QQ10" s="151"/>
      <c r="QR10" s="151"/>
      <c r="QS10" s="151"/>
      <c r="QT10" s="151"/>
      <c r="QU10" s="151"/>
      <c r="QV10" s="151"/>
      <c r="QW10" s="151"/>
      <c r="QX10" s="151"/>
      <c r="QY10" s="151"/>
      <c r="QZ10" s="151"/>
      <c r="RA10" s="151"/>
      <c r="RB10" s="151"/>
      <c r="RC10" s="151"/>
      <c r="RD10" s="151"/>
      <c r="RE10" s="151"/>
      <c r="RF10" s="151"/>
      <c r="RG10" s="151"/>
      <c r="RH10" s="151"/>
      <c r="RI10" s="151"/>
      <c r="RJ10" s="151"/>
      <c r="RK10" s="151"/>
      <c r="RL10" s="151"/>
      <c r="RM10" s="151"/>
      <c r="RN10" s="151"/>
      <c r="RO10" s="151"/>
      <c r="RP10" s="151"/>
      <c r="RQ10" s="151"/>
      <c r="RR10" s="151"/>
      <c r="RS10" s="151"/>
      <c r="RT10" s="151"/>
      <c r="RU10" s="151"/>
      <c r="RV10" s="151"/>
      <c r="RW10" s="151"/>
      <c r="RX10" s="151"/>
      <c r="RY10" s="151"/>
      <c r="RZ10" s="151"/>
      <c r="SA10" s="151"/>
      <c r="SB10" s="151"/>
      <c r="SC10" s="151"/>
      <c r="SD10" s="151"/>
      <c r="SE10" s="151"/>
      <c r="SF10" s="151"/>
      <c r="SG10" s="151"/>
      <c r="SH10" s="151"/>
      <c r="SI10" s="151"/>
      <c r="SJ10" s="151"/>
      <c r="SK10" s="151"/>
      <c r="SL10" s="151"/>
      <c r="SM10" s="151"/>
      <c r="SN10" s="151"/>
      <c r="SO10" s="151"/>
      <c r="SP10" s="151"/>
      <c r="SQ10" s="151"/>
      <c r="SR10" s="151"/>
      <c r="SS10" s="151"/>
      <c r="ST10" s="151"/>
      <c r="SU10" s="151"/>
      <c r="SV10" s="151"/>
      <c r="SW10" s="151"/>
      <c r="SX10" s="151"/>
      <c r="SY10" s="151"/>
      <c r="SZ10" s="151"/>
      <c r="TA10" s="151"/>
      <c r="TB10" s="151"/>
      <c r="TC10" s="151"/>
      <c r="TD10" s="151"/>
      <c r="TE10" s="151"/>
      <c r="TF10" s="151"/>
      <c r="TG10" s="151"/>
      <c r="TH10" s="151"/>
      <c r="TI10" s="151"/>
      <c r="TJ10" s="151"/>
      <c r="TK10" s="151"/>
      <c r="TL10" s="151"/>
      <c r="TM10" s="151"/>
      <c r="TN10" s="151"/>
      <c r="TO10" s="151"/>
      <c r="TP10" s="151"/>
      <c r="TQ10" s="151"/>
      <c r="TR10" s="151"/>
      <c r="TS10" s="151"/>
      <c r="TT10" s="151"/>
      <c r="TU10" s="151"/>
      <c r="TV10" s="151"/>
      <c r="TW10" s="151"/>
      <c r="TX10" s="151"/>
      <c r="TY10" s="151"/>
      <c r="TZ10" s="151"/>
      <c r="UA10" s="151"/>
      <c r="UB10" s="151"/>
      <c r="UC10" s="151"/>
      <c r="UD10" s="151"/>
      <c r="UE10" s="151"/>
      <c r="UF10" s="151"/>
      <c r="UG10" s="151"/>
      <c r="UH10" s="151"/>
      <c r="UI10" s="151"/>
      <c r="UJ10" s="151"/>
      <c r="UK10" s="151"/>
      <c r="UL10" s="151"/>
      <c r="UM10" s="151"/>
      <c r="UN10" s="151"/>
      <c r="UO10" s="151"/>
      <c r="UP10" s="151"/>
      <c r="UQ10" s="151"/>
      <c r="UR10" s="151"/>
      <c r="US10" s="151"/>
      <c r="UT10" s="151"/>
      <c r="UU10" s="151"/>
      <c r="UV10" s="151"/>
      <c r="UW10" s="151"/>
      <c r="UX10" s="151"/>
      <c r="UY10" s="151"/>
      <c r="UZ10" s="151"/>
      <c r="VA10" s="151"/>
      <c r="VB10" s="151"/>
      <c r="VC10" s="151"/>
      <c r="VD10" s="151"/>
      <c r="VE10" s="151"/>
      <c r="VF10" s="151"/>
      <c r="VG10" s="151"/>
      <c r="VH10" s="151"/>
      <c r="VI10" s="151"/>
      <c r="VJ10" s="151"/>
      <c r="VK10" s="151"/>
      <c r="VL10" s="151"/>
      <c r="VM10" s="151"/>
      <c r="VN10" s="151"/>
      <c r="VO10" s="151"/>
      <c r="VP10" s="151"/>
      <c r="VQ10" s="151"/>
      <c r="VR10" s="151"/>
      <c r="VS10" s="151"/>
      <c r="VT10" s="151"/>
      <c r="VU10" s="151"/>
      <c r="VV10" s="151"/>
      <c r="VW10" s="151"/>
      <c r="VX10" s="151"/>
      <c r="VY10" s="151"/>
      <c r="VZ10" s="151"/>
      <c r="WA10" s="151"/>
      <c r="WB10" s="151"/>
      <c r="WC10" s="151"/>
      <c r="WD10" s="151"/>
      <c r="WE10" s="151"/>
      <c r="WF10" s="151"/>
      <c r="WG10" s="151"/>
      <c r="WH10" s="151"/>
      <c r="WI10" s="151"/>
      <c r="WJ10" s="151"/>
      <c r="WK10" s="151"/>
      <c r="WL10" s="151"/>
      <c r="WM10" s="151"/>
      <c r="WN10" s="151"/>
      <c r="WO10" s="151"/>
      <c r="WP10" s="151"/>
      <c r="WQ10" s="151"/>
      <c r="WR10" s="151"/>
      <c r="WS10" s="151"/>
      <c r="WT10" s="151"/>
      <c r="WU10" s="151"/>
      <c r="WV10" s="151"/>
      <c r="WW10" s="151"/>
      <c r="WX10" s="151"/>
      <c r="WY10" s="151"/>
      <c r="WZ10" s="151"/>
      <c r="XA10" s="151"/>
      <c r="XB10" s="151"/>
      <c r="XC10" s="151"/>
      <c r="XD10" s="151"/>
      <c r="XE10" s="151"/>
      <c r="XF10" s="151"/>
      <c r="XG10" s="151"/>
      <c r="XH10" s="151"/>
      <c r="XI10" s="151"/>
      <c r="XJ10" s="151"/>
      <c r="XK10" s="151"/>
      <c r="XL10" s="151"/>
      <c r="XM10" s="151"/>
      <c r="XN10" s="151"/>
      <c r="XO10" s="151"/>
      <c r="XP10" s="151"/>
      <c r="XQ10" s="151"/>
      <c r="XR10" s="151"/>
      <c r="XS10" s="151"/>
      <c r="XT10" s="151"/>
      <c r="XU10" s="151"/>
      <c r="XV10" s="151"/>
      <c r="XW10" s="151"/>
      <c r="XX10" s="151"/>
      <c r="XY10" s="151"/>
      <c r="XZ10" s="151"/>
      <c r="YA10" s="151"/>
      <c r="YB10" s="151"/>
      <c r="YC10" s="151"/>
      <c r="YD10" s="151"/>
      <c r="YE10" s="151"/>
      <c r="YF10" s="151"/>
      <c r="YG10" s="151"/>
      <c r="YH10" s="151"/>
      <c r="YI10" s="151"/>
      <c r="YJ10" s="151"/>
      <c r="YK10" s="151"/>
      <c r="YL10" s="151"/>
      <c r="YM10" s="151"/>
      <c r="YN10" s="151"/>
      <c r="YO10" s="151"/>
      <c r="YP10" s="151"/>
      <c r="YQ10" s="151"/>
      <c r="YR10" s="151"/>
      <c r="YS10" s="151"/>
      <c r="YT10" s="151"/>
      <c r="YU10" s="151"/>
      <c r="YV10" s="151"/>
      <c r="YW10" s="151"/>
      <c r="YX10" s="151"/>
      <c r="YY10" s="151"/>
      <c r="YZ10" s="151"/>
      <c r="ZA10" s="151"/>
      <c r="ZB10" s="151"/>
      <c r="ZC10" s="151"/>
      <c r="ZD10" s="151"/>
      <c r="ZE10" s="151"/>
      <c r="ZF10" s="151"/>
      <c r="ZG10" s="151"/>
      <c r="ZH10" s="151"/>
      <c r="ZI10" s="151"/>
      <c r="ZJ10" s="151"/>
      <c r="ZK10" s="151"/>
      <c r="ZL10" s="151"/>
      <c r="ZM10" s="151"/>
      <c r="ZN10" s="151"/>
      <c r="ZO10" s="151"/>
      <c r="ZP10" s="151"/>
      <c r="ZQ10" s="151"/>
      <c r="ZR10" s="151"/>
      <c r="ZS10" s="151"/>
      <c r="ZT10" s="151"/>
      <c r="ZU10" s="151"/>
      <c r="ZV10" s="151"/>
      <c r="ZW10" s="151"/>
      <c r="ZX10" s="151"/>
      <c r="ZY10" s="151"/>
      <c r="ZZ10" s="151"/>
      <c r="AAA10" s="151"/>
      <c r="AAB10" s="151"/>
      <c r="AAC10" s="151"/>
      <c r="AAD10" s="151"/>
      <c r="AAE10" s="151"/>
      <c r="AAF10" s="151"/>
      <c r="AAG10" s="151"/>
      <c r="AAH10" s="151"/>
      <c r="AAI10" s="151"/>
      <c r="AAJ10" s="151"/>
      <c r="AAK10" s="151"/>
      <c r="AAL10" s="151"/>
      <c r="AAM10" s="151"/>
      <c r="AAN10" s="151"/>
      <c r="AAO10" s="151"/>
      <c r="AAP10" s="151"/>
      <c r="AAQ10" s="151"/>
      <c r="AAR10" s="151"/>
      <c r="AAS10" s="151"/>
      <c r="AAT10" s="151"/>
      <c r="AAU10" s="151"/>
      <c r="AAV10" s="151"/>
      <c r="AAW10" s="151"/>
      <c r="AAX10" s="151"/>
      <c r="AAY10" s="151"/>
      <c r="AAZ10" s="151"/>
      <c r="ABA10" s="151"/>
      <c r="ABB10" s="151"/>
      <c r="ABC10" s="151"/>
      <c r="ABD10" s="151"/>
      <c r="ABE10" s="151"/>
      <c r="ABF10" s="151"/>
      <c r="ABG10" s="151"/>
      <c r="ABH10" s="151"/>
      <c r="ABI10" s="151"/>
      <c r="ABJ10" s="151"/>
      <c r="ABK10" s="151"/>
      <c r="ABL10" s="151"/>
      <c r="ABM10" s="151"/>
      <c r="ABN10" s="151"/>
      <c r="ABO10" s="151"/>
      <c r="ABP10" s="151"/>
      <c r="ABQ10" s="151"/>
      <c r="ABR10" s="151"/>
      <c r="ABS10" s="151"/>
      <c r="ABT10" s="151"/>
      <c r="ABU10" s="151"/>
      <c r="ABV10" s="151"/>
      <c r="ABW10" s="151"/>
      <c r="ABX10" s="151"/>
      <c r="ABY10" s="151"/>
      <c r="ABZ10" s="151"/>
      <c r="ACA10" s="151"/>
      <c r="ACB10" s="151"/>
      <c r="ACC10" s="151"/>
      <c r="ACD10" s="151"/>
      <c r="ACE10" s="151"/>
      <c r="ACF10" s="151"/>
      <c r="ACG10" s="151"/>
      <c r="ACH10" s="151"/>
      <c r="ACI10" s="151"/>
      <c r="ACJ10" s="151"/>
      <c r="ACK10" s="151"/>
      <c r="ACL10" s="151"/>
      <c r="ACM10" s="151"/>
      <c r="ACN10" s="151"/>
      <c r="ACO10" s="151"/>
      <c r="ACP10" s="151"/>
      <c r="ACQ10" s="151"/>
      <c r="ACR10" s="151"/>
      <c r="ACS10" s="151"/>
      <c r="ACT10" s="151"/>
      <c r="ACU10" s="151"/>
      <c r="ACV10" s="151"/>
      <c r="ACW10" s="151"/>
      <c r="ACX10" s="151"/>
      <c r="ACY10" s="151"/>
      <c r="ACZ10" s="151"/>
      <c r="ADA10" s="151"/>
      <c r="ADB10" s="151"/>
      <c r="ADC10" s="151"/>
      <c r="ADD10" s="151"/>
      <c r="ADE10" s="151"/>
      <c r="ADF10" s="151"/>
      <c r="ADG10" s="151"/>
      <c r="ADH10" s="151"/>
      <c r="ADI10" s="151"/>
      <c r="ADJ10" s="151"/>
      <c r="ADK10" s="151"/>
      <c r="ADL10" s="151"/>
      <c r="ADM10" s="151"/>
      <c r="ADN10" s="151"/>
      <c r="ADO10" s="151"/>
      <c r="ADP10" s="151"/>
      <c r="ADQ10" s="151"/>
      <c r="ADR10" s="151"/>
      <c r="ADS10" s="151"/>
      <c r="ADT10" s="151"/>
      <c r="ADU10" s="151"/>
      <c r="ADV10" s="151"/>
      <c r="ADW10" s="151"/>
      <c r="ADX10" s="151"/>
      <c r="ADY10" s="151"/>
      <c r="ADZ10" s="151"/>
      <c r="AEA10" s="151"/>
      <c r="AEB10" s="151"/>
      <c r="AEC10" s="151"/>
      <c r="AED10" s="151"/>
      <c r="AEE10" s="151"/>
      <c r="AEF10" s="151"/>
      <c r="AEG10" s="151"/>
      <c r="AEH10" s="151"/>
      <c r="AEI10" s="151"/>
      <c r="AEJ10" s="151"/>
      <c r="AEK10" s="151"/>
      <c r="AEL10" s="151"/>
      <c r="AEM10" s="151"/>
      <c r="AEN10" s="151"/>
      <c r="AEO10" s="151"/>
      <c r="AEP10" s="151"/>
      <c r="AEQ10" s="151"/>
      <c r="AER10" s="151"/>
      <c r="AES10" s="151"/>
      <c r="AET10" s="151"/>
      <c r="AEU10" s="151"/>
      <c r="AEV10" s="151"/>
      <c r="AEW10" s="151"/>
      <c r="AEX10" s="151"/>
      <c r="AEY10" s="151"/>
      <c r="AEZ10" s="151"/>
      <c r="AFA10" s="151"/>
      <c r="AFB10" s="151"/>
      <c r="AFC10" s="151"/>
      <c r="AFD10" s="151"/>
      <c r="AFE10" s="151"/>
      <c r="AFF10" s="151"/>
      <c r="AFG10" s="151"/>
      <c r="AFH10" s="151"/>
      <c r="AFI10" s="151"/>
      <c r="AFJ10" s="151"/>
      <c r="AFK10" s="151"/>
      <c r="AFL10" s="151"/>
      <c r="AFM10" s="151"/>
      <c r="AFN10" s="151"/>
      <c r="AFO10" s="151"/>
      <c r="AFP10" s="151"/>
      <c r="AFQ10" s="151"/>
      <c r="AFR10" s="151"/>
      <c r="AFS10" s="151"/>
      <c r="AFT10" s="151"/>
      <c r="AFU10" s="151"/>
      <c r="AFV10" s="151"/>
      <c r="AFW10" s="151"/>
      <c r="AFX10" s="151"/>
      <c r="AFY10" s="151"/>
      <c r="AFZ10" s="151"/>
      <c r="AGA10" s="151"/>
      <c r="AGB10" s="151"/>
      <c r="AGC10" s="151"/>
      <c r="AGD10" s="151"/>
      <c r="AGE10" s="151"/>
      <c r="AGF10" s="151"/>
      <c r="AGG10" s="151"/>
      <c r="AGH10" s="151"/>
      <c r="AGI10" s="151"/>
      <c r="AGJ10" s="151"/>
      <c r="AGK10" s="151"/>
      <c r="AGL10" s="151"/>
      <c r="AGM10" s="151"/>
      <c r="AGN10" s="151"/>
      <c r="AGO10" s="151"/>
      <c r="AGP10" s="151"/>
      <c r="AGQ10" s="151"/>
      <c r="AGR10" s="151"/>
      <c r="AGS10" s="151"/>
      <c r="AGT10" s="151"/>
      <c r="AGU10" s="151"/>
      <c r="AGV10" s="151"/>
      <c r="AGW10" s="151"/>
      <c r="AGX10" s="151"/>
      <c r="AGY10" s="151"/>
      <c r="AGZ10" s="151"/>
      <c r="AHA10" s="151"/>
      <c r="AHB10" s="151"/>
      <c r="AHC10" s="151"/>
      <c r="AHD10" s="151"/>
      <c r="AHE10" s="151"/>
      <c r="AHF10" s="151"/>
      <c r="AHG10" s="151"/>
      <c r="AHH10" s="151"/>
      <c r="AHI10" s="151"/>
      <c r="AHJ10" s="151"/>
      <c r="AHK10" s="151"/>
      <c r="AHL10" s="151"/>
      <c r="AHM10" s="151"/>
      <c r="AHN10" s="151"/>
      <c r="AHO10" s="151"/>
      <c r="AHP10" s="151"/>
      <c r="AHQ10" s="151"/>
      <c r="AHR10" s="151"/>
      <c r="AHS10" s="151"/>
      <c r="AHT10" s="151"/>
      <c r="AHU10" s="151"/>
      <c r="AHV10" s="151"/>
      <c r="AHW10" s="151"/>
      <c r="AHX10" s="151"/>
      <c r="AHY10" s="151"/>
      <c r="AHZ10" s="151"/>
      <c r="AIA10" s="151"/>
      <c r="AIB10" s="151"/>
      <c r="AIC10" s="151"/>
      <c r="AID10" s="151"/>
      <c r="AIE10" s="151"/>
      <c r="AIF10" s="151"/>
      <c r="AIG10" s="151"/>
      <c r="AIH10" s="151"/>
      <c r="AII10" s="151"/>
      <c r="AIJ10" s="151"/>
      <c r="AIK10" s="151"/>
      <c r="AIL10" s="151"/>
      <c r="AIM10" s="151"/>
      <c r="AIN10" s="151"/>
      <c r="AIO10" s="151"/>
      <c r="AIP10" s="151"/>
      <c r="AIQ10" s="151"/>
      <c r="AIR10" s="151"/>
      <c r="AIS10" s="151"/>
      <c r="AIT10" s="151"/>
      <c r="AIU10" s="151"/>
      <c r="AIV10" s="151"/>
      <c r="AIW10" s="151"/>
      <c r="AIX10" s="151"/>
      <c r="AIY10" s="151"/>
      <c r="AIZ10" s="151"/>
      <c r="AJA10" s="151"/>
      <c r="AJB10" s="151"/>
      <c r="AJC10" s="151"/>
      <c r="AJD10" s="151"/>
      <c r="AJE10" s="151"/>
      <c r="AJF10" s="151"/>
      <c r="AJG10" s="151"/>
      <c r="AJH10" s="151"/>
      <c r="AJI10" s="151"/>
      <c r="AJJ10" s="151"/>
      <c r="AJK10" s="151"/>
      <c r="AJL10" s="151"/>
      <c r="AJM10" s="151"/>
      <c r="AJN10" s="151"/>
      <c r="AJO10" s="151"/>
      <c r="AJP10" s="151"/>
      <c r="AJQ10" s="151"/>
      <c r="AJR10" s="151"/>
      <c r="AJS10" s="151"/>
      <c r="AJT10" s="151"/>
      <c r="AJU10" s="151"/>
      <c r="AJV10" s="151"/>
      <c r="AJW10" s="151"/>
      <c r="AJX10" s="151"/>
      <c r="AJY10" s="151"/>
      <c r="AJZ10" s="151"/>
      <c r="AKA10" s="151"/>
      <c r="AKB10" s="151"/>
      <c r="AKC10" s="151"/>
      <c r="AKD10" s="151"/>
      <c r="AKE10" s="151"/>
      <c r="AKF10" s="151"/>
      <c r="AKG10" s="151"/>
      <c r="AKH10" s="151"/>
      <c r="AKI10" s="151"/>
      <c r="AKJ10" s="151"/>
      <c r="AKK10" s="151"/>
      <c r="AKL10" s="151"/>
      <c r="AKM10" s="151"/>
      <c r="AKN10" s="151"/>
      <c r="AKO10" s="151"/>
      <c r="AKP10" s="151"/>
      <c r="AKQ10" s="151"/>
      <c r="AKR10" s="151"/>
      <c r="AKS10" s="151"/>
      <c r="AKT10" s="151"/>
      <c r="AKU10" s="151"/>
      <c r="AKV10" s="151"/>
      <c r="AKW10" s="151"/>
      <c r="AKX10" s="151"/>
      <c r="AKY10" s="151"/>
      <c r="AKZ10" s="151"/>
      <c r="ALA10" s="151"/>
      <c r="ALB10" s="151"/>
      <c r="ALC10" s="151"/>
      <c r="ALD10" s="151"/>
      <c r="ALE10" s="151"/>
      <c r="ALF10" s="151"/>
      <c r="ALG10" s="151"/>
      <c r="ALH10" s="151"/>
      <c r="ALI10" s="151"/>
      <c r="ALJ10" s="151"/>
      <c r="ALK10" s="151"/>
      <c r="ALL10" s="151"/>
      <c r="ALM10" s="151"/>
      <c r="ALN10" s="151"/>
      <c r="ALO10" s="151"/>
      <c r="ALP10" s="151"/>
      <c r="ALQ10" s="151"/>
      <c r="ALR10" s="151"/>
      <c r="ALS10" s="151"/>
      <c r="ALT10" s="151"/>
      <c r="ALU10" s="151"/>
      <c r="ALV10" s="151"/>
      <c r="ALW10" s="151"/>
      <c r="ALX10" s="151"/>
      <c r="ALY10" s="151"/>
      <c r="ALZ10" s="151"/>
      <c r="AMA10" s="151"/>
      <c r="AMB10" s="151"/>
      <c r="AMC10" s="151"/>
      <c r="AMD10" s="151"/>
      <c r="AME10" s="151"/>
      <c r="AMF10" s="151"/>
      <c r="AMG10" s="151"/>
      <c r="AMH10" s="151"/>
      <c r="AMI10" s="151"/>
      <c r="AMJ10" s="151"/>
    </row>
    <row r="11" spans="1:1025" s="390" customFormat="1" ht="17.25" customHeight="1">
      <c r="A11" s="389" t="s">
        <v>452</v>
      </c>
      <c r="B11" s="392" t="e">
        <f>B10/B9</f>
        <v>#DIV/0!</v>
      </c>
      <c r="C11" s="392" t="e">
        <f>C10/C9</f>
        <v>#DIV/0!</v>
      </c>
      <c r="D11" s="392" t="e">
        <f>D10/D9</f>
        <v>#DIV/0!</v>
      </c>
      <c r="E11" s="392" t="e">
        <f>E10/E9</f>
        <v>#DIV/0!</v>
      </c>
      <c r="F11" s="80"/>
      <c r="G11" s="80"/>
      <c r="H11" s="392" t="e">
        <f>H10/H9</f>
        <v>#DIV/0!</v>
      </c>
      <c r="I11" s="392" t="e">
        <f>I10/I9</f>
        <v>#DIV/0!</v>
      </c>
      <c r="J11" s="516" t="e">
        <f>J10/J9</f>
        <v>#DIV/0!</v>
      </c>
      <c r="K11" s="79"/>
      <c r="L11" s="392" t="e">
        <f>L10/L9</f>
        <v>#DIV/0!</v>
      </c>
      <c r="M11" s="392" t="e">
        <f>M10/M9</f>
        <v>#DIV/0!</v>
      </c>
      <c r="N11" s="151"/>
      <c r="O11" s="151"/>
      <c r="P11" s="151"/>
      <c r="Q11" s="151"/>
      <c r="R11" s="151"/>
      <c r="S11" s="151"/>
      <c r="T11" s="151"/>
      <c r="U11" s="151"/>
      <c r="V11" s="151"/>
      <c r="W11" s="151"/>
      <c r="X11" s="151"/>
      <c r="Y11" s="151"/>
      <c r="Z11" s="151"/>
      <c r="AA11" s="151"/>
      <c r="AB11" s="151"/>
      <c r="AC11" s="151"/>
      <c r="AD11" s="151"/>
      <c r="AE11" s="151"/>
      <c r="AF11" s="151"/>
      <c r="AG11" s="151"/>
      <c r="AH11" s="151"/>
      <c r="AI11" s="151"/>
      <c r="AJ11" s="151"/>
      <c r="AK11" s="151"/>
      <c r="AL11" s="151"/>
      <c r="AM11" s="151"/>
      <c r="AN11" s="151"/>
      <c r="AO11" s="151"/>
      <c r="AP11" s="151"/>
      <c r="AQ11" s="151"/>
      <c r="AR11" s="151"/>
      <c r="AS11" s="151"/>
      <c r="AT11" s="151"/>
      <c r="AU11" s="151"/>
      <c r="AV11" s="151"/>
      <c r="AW11" s="151"/>
      <c r="AX11" s="151"/>
      <c r="AY11" s="151"/>
      <c r="AZ11" s="151"/>
      <c r="BA11" s="151"/>
      <c r="BB11" s="151"/>
      <c r="BC11" s="151"/>
      <c r="BD11" s="151"/>
      <c r="BE11" s="151"/>
      <c r="BF11" s="151"/>
      <c r="BG11" s="151"/>
      <c r="BH11" s="151"/>
      <c r="BI11" s="151"/>
      <c r="BJ11" s="151"/>
      <c r="BK11" s="151"/>
      <c r="BL11" s="151"/>
      <c r="BM11" s="151"/>
      <c r="BN11" s="151"/>
      <c r="BO11" s="151"/>
      <c r="BP11" s="151"/>
      <c r="BQ11" s="151"/>
      <c r="BR11" s="151"/>
      <c r="BS11" s="151"/>
      <c r="BT11" s="151"/>
      <c r="BU11" s="151"/>
      <c r="BV11" s="151"/>
      <c r="BW11" s="151"/>
      <c r="BX11" s="151"/>
      <c r="BY11" s="151"/>
      <c r="BZ11" s="151"/>
      <c r="CA11" s="151"/>
      <c r="CB11" s="151"/>
      <c r="CC11" s="151"/>
      <c r="CD11" s="151"/>
      <c r="CE11" s="151"/>
      <c r="CF11" s="151"/>
      <c r="CG11" s="151"/>
      <c r="CH11" s="151"/>
      <c r="CI11" s="151"/>
      <c r="CJ11" s="151"/>
      <c r="CK11" s="151"/>
      <c r="CL11" s="151"/>
      <c r="CM11" s="151"/>
      <c r="CN11" s="151"/>
      <c r="CO11" s="151"/>
      <c r="CP11" s="151"/>
      <c r="CQ11" s="151"/>
      <c r="CR11" s="151"/>
      <c r="CS11" s="151"/>
      <c r="CT11" s="151"/>
      <c r="CU11" s="151"/>
      <c r="CV11" s="151"/>
      <c r="CW11" s="151"/>
      <c r="CX11" s="151"/>
      <c r="CY11" s="151"/>
      <c r="CZ11" s="151"/>
      <c r="DA11" s="151"/>
      <c r="DB11" s="151"/>
      <c r="DC11" s="151"/>
      <c r="DD11" s="151"/>
      <c r="DE11" s="151"/>
      <c r="DF11" s="151"/>
      <c r="DG11" s="151"/>
      <c r="DH11" s="151"/>
      <c r="DI11" s="151"/>
      <c r="DJ11" s="151"/>
      <c r="DK11" s="151"/>
      <c r="DL11" s="151"/>
      <c r="DM11" s="151"/>
      <c r="DN11" s="151"/>
      <c r="DO11" s="151"/>
      <c r="DP11" s="151"/>
      <c r="DQ11" s="151"/>
      <c r="DR11" s="151"/>
      <c r="DS11" s="151"/>
      <c r="DT11" s="151"/>
      <c r="DU11" s="151"/>
      <c r="DV11" s="151"/>
      <c r="DW11" s="151"/>
      <c r="DX11" s="151"/>
      <c r="DY11" s="151"/>
      <c r="DZ11" s="151"/>
      <c r="EA11" s="151"/>
      <c r="EB11" s="151"/>
      <c r="EC11" s="151"/>
      <c r="ED11" s="151"/>
      <c r="EE11" s="151"/>
      <c r="EF11" s="151"/>
      <c r="EG11" s="151"/>
      <c r="EH11" s="151"/>
      <c r="EI11" s="151"/>
      <c r="EJ11" s="151"/>
      <c r="EK11" s="151"/>
      <c r="EL11" s="151"/>
      <c r="EM11" s="151"/>
      <c r="EN11" s="151"/>
      <c r="EO11" s="151"/>
      <c r="EP11" s="151"/>
      <c r="EQ11" s="151"/>
      <c r="ER11" s="151"/>
      <c r="ES11" s="151"/>
      <c r="ET11" s="151"/>
      <c r="EU11" s="151"/>
      <c r="EV11" s="151"/>
      <c r="EW11" s="151"/>
      <c r="EX11" s="151"/>
      <c r="EY11" s="151"/>
      <c r="EZ11" s="151"/>
      <c r="FA11" s="151"/>
      <c r="FB11" s="151"/>
      <c r="FC11" s="151"/>
      <c r="FD11" s="151"/>
      <c r="FE11" s="151"/>
      <c r="FF11" s="151"/>
      <c r="FG11" s="151"/>
      <c r="FH11" s="151"/>
      <c r="FI11" s="151"/>
      <c r="FJ11" s="151"/>
      <c r="FK11" s="151"/>
      <c r="FL11" s="151"/>
      <c r="FM11" s="151"/>
      <c r="FN11" s="151"/>
      <c r="FO11" s="151"/>
      <c r="FP11" s="151"/>
      <c r="FQ11" s="151"/>
      <c r="FR11" s="151"/>
      <c r="FS11" s="151"/>
      <c r="FT11" s="151"/>
      <c r="FU11" s="151"/>
      <c r="FV11" s="151"/>
      <c r="FW11" s="151"/>
      <c r="FX11" s="151"/>
      <c r="FY11" s="151"/>
      <c r="FZ11" s="151"/>
      <c r="GA11" s="151"/>
      <c r="GB11" s="151"/>
      <c r="GC11" s="151"/>
      <c r="GD11" s="151"/>
      <c r="GE11" s="151"/>
      <c r="GF11" s="151"/>
      <c r="GG11" s="151"/>
      <c r="GH11" s="151"/>
      <c r="GI11" s="151"/>
      <c r="GJ11" s="151"/>
      <c r="GK11" s="151"/>
      <c r="GL11" s="151"/>
      <c r="GM11" s="151"/>
      <c r="GN11" s="151"/>
      <c r="GO11" s="151"/>
      <c r="GP11" s="151"/>
      <c r="GQ11" s="151"/>
      <c r="GR11" s="151"/>
      <c r="GS11" s="151"/>
      <c r="GT11" s="151"/>
      <c r="GU11" s="151"/>
      <c r="GV11" s="151"/>
      <c r="GW11" s="151"/>
      <c r="GX11" s="151"/>
      <c r="GY11" s="151"/>
      <c r="GZ11" s="151"/>
      <c r="HA11" s="151"/>
      <c r="HB11" s="151"/>
      <c r="HC11" s="151"/>
      <c r="HD11" s="151"/>
      <c r="HE11" s="151"/>
      <c r="HF11" s="151"/>
      <c r="HG11" s="151"/>
      <c r="HH11" s="151"/>
      <c r="HI11" s="151"/>
      <c r="HJ11" s="151"/>
      <c r="HK11" s="151"/>
      <c r="HL11" s="151"/>
      <c r="HM11" s="151"/>
      <c r="HN11" s="151"/>
      <c r="HO11" s="151"/>
      <c r="HP11" s="151"/>
      <c r="HQ11" s="151"/>
      <c r="HR11" s="151"/>
      <c r="HS11" s="151"/>
      <c r="HT11" s="151"/>
      <c r="HU11" s="151"/>
      <c r="HV11" s="151"/>
      <c r="HW11" s="151"/>
      <c r="HX11" s="151"/>
      <c r="HY11" s="151"/>
      <c r="HZ11" s="151"/>
      <c r="IA11" s="151"/>
      <c r="IB11" s="151"/>
      <c r="IC11" s="151"/>
      <c r="ID11" s="151"/>
      <c r="IE11" s="151"/>
      <c r="IF11" s="151"/>
      <c r="IG11" s="151"/>
      <c r="IH11" s="151"/>
      <c r="II11" s="151"/>
      <c r="IJ11" s="151"/>
      <c r="IK11" s="151"/>
      <c r="IL11" s="151"/>
      <c r="IM11" s="151"/>
      <c r="IN11" s="151"/>
      <c r="IO11" s="151"/>
      <c r="IP11" s="151"/>
      <c r="IQ11" s="151"/>
      <c r="IR11" s="151"/>
      <c r="IS11" s="151"/>
      <c r="IT11" s="151"/>
      <c r="IU11" s="151"/>
      <c r="IV11" s="151"/>
      <c r="IW11" s="151"/>
      <c r="IX11" s="151"/>
      <c r="IY11" s="151"/>
      <c r="IZ11" s="151"/>
      <c r="JA11" s="151"/>
      <c r="JB11" s="151"/>
      <c r="JC11" s="151"/>
      <c r="JD11" s="151"/>
      <c r="JE11" s="151"/>
      <c r="JF11" s="151"/>
      <c r="JG11" s="151"/>
      <c r="JH11" s="151"/>
      <c r="JI11" s="151"/>
      <c r="JJ11" s="151"/>
      <c r="JK11" s="151"/>
      <c r="JL11" s="151"/>
      <c r="JM11" s="151"/>
      <c r="JN11" s="151"/>
      <c r="JO11" s="151"/>
      <c r="JP11" s="151"/>
      <c r="JQ11" s="151"/>
      <c r="JR11" s="151"/>
      <c r="JS11" s="151"/>
      <c r="JT11" s="151"/>
      <c r="JU11" s="151"/>
      <c r="JV11" s="151"/>
      <c r="JW11" s="151"/>
      <c r="JX11" s="151"/>
      <c r="JY11" s="151"/>
      <c r="JZ11" s="151"/>
      <c r="KA11" s="151"/>
      <c r="KB11" s="151"/>
      <c r="KC11" s="151"/>
      <c r="KD11" s="151"/>
      <c r="KE11" s="151"/>
      <c r="KF11" s="151"/>
      <c r="KG11" s="151"/>
      <c r="KH11" s="151"/>
      <c r="KI11" s="151"/>
      <c r="KJ11" s="151"/>
      <c r="KK11" s="151"/>
      <c r="KL11" s="151"/>
      <c r="KM11" s="151"/>
      <c r="KN11" s="151"/>
      <c r="KO11" s="151"/>
      <c r="KP11" s="151"/>
      <c r="KQ11" s="151"/>
      <c r="KR11" s="151"/>
      <c r="KS11" s="151"/>
      <c r="KT11" s="151"/>
      <c r="KU11" s="151"/>
      <c r="KV11" s="151"/>
      <c r="KW11" s="151"/>
      <c r="KX11" s="151"/>
      <c r="KY11" s="151"/>
      <c r="KZ11" s="151"/>
      <c r="LA11" s="151"/>
      <c r="LB11" s="151"/>
      <c r="LC11" s="151"/>
      <c r="LD11" s="151"/>
      <c r="LE11" s="151"/>
      <c r="LF11" s="151"/>
      <c r="LG11" s="151"/>
      <c r="LH11" s="151"/>
      <c r="LI11" s="151"/>
      <c r="LJ11" s="151"/>
      <c r="LK11" s="151"/>
      <c r="LL11" s="151"/>
      <c r="LM11" s="151"/>
      <c r="LN11" s="151"/>
      <c r="LO11" s="151"/>
      <c r="LP11" s="151"/>
      <c r="LQ11" s="151"/>
      <c r="LR11" s="151"/>
      <c r="LS11" s="151"/>
      <c r="LT11" s="151"/>
      <c r="LU11" s="151"/>
      <c r="LV11" s="151"/>
      <c r="LW11" s="151"/>
      <c r="LX11" s="151"/>
      <c r="LY11" s="151"/>
      <c r="LZ11" s="151"/>
      <c r="MA11" s="151"/>
      <c r="MB11" s="151"/>
      <c r="MC11" s="151"/>
      <c r="MD11" s="151"/>
      <c r="ME11" s="151"/>
      <c r="MF11" s="151"/>
      <c r="MG11" s="151"/>
      <c r="MH11" s="151"/>
      <c r="MI11" s="151"/>
      <c r="MJ11" s="151"/>
      <c r="MK11" s="151"/>
      <c r="ML11" s="151"/>
      <c r="MM11" s="151"/>
      <c r="MN11" s="151"/>
      <c r="MO11" s="151"/>
      <c r="MP11" s="151"/>
      <c r="MQ11" s="151"/>
      <c r="MR11" s="151"/>
      <c r="MS11" s="151"/>
      <c r="MT11" s="151"/>
      <c r="MU11" s="151"/>
      <c r="MV11" s="151"/>
      <c r="MW11" s="151"/>
      <c r="MX11" s="151"/>
      <c r="MY11" s="151"/>
      <c r="MZ11" s="151"/>
      <c r="NA11" s="151"/>
      <c r="NB11" s="151"/>
      <c r="NC11" s="151"/>
      <c r="ND11" s="151"/>
      <c r="NE11" s="151"/>
      <c r="NF11" s="151"/>
      <c r="NG11" s="151"/>
      <c r="NH11" s="151"/>
      <c r="NI11" s="151"/>
      <c r="NJ11" s="151"/>
      <c r="NK11" s="151"/>
      <c r="NL11" s="151"/>
      <c r="NM11" s="151"/>
      <c r="NN11" s="151"/>
      <c r="NO11" s="151"/>
      <c r="NP11" s="151"/>
      <c r="NQ11" s="151"/>
      <c r="NR11" s="151"/>
      <c r="NS11" s="151"/>
      <c r="NT11" s="151"/>
      <c r="NU11" s="151"/>
      <c r="NV11" s="151"/>
      <c r="NW11" s="151"/>
      <c r="NX11" s="151"/>
      <c r="NY11" s="151"/>
      <c r="NZ11" s="151"/>
      <c r="OA11" s="151"/>
      <c r="OB11" s="151"/>
      <c r="OC11" s="151"/>
      <c r="OD11" s="151"/>
      <c r="OE11" s="151"/>
      <c r="OF11" s="151"/>
      <c r="OG11" s="151"/>
      <c r="OH11" s="151"/>
      <c r="OI11" s="151"/>
      <c r="OJ11" s="151"/>
      <c r="OK11" s="151"/>
      <c r="OL11" s="151"/>
      <c r="OM11" s="151"/>
      <c r="ON11" s="151"/>
      <c r="OO11" s="151"/>
      <c r="OP11" s="151"/>
      <c r="OQ11" s="151"/>
      <c r="OR11" s="151"/>
      <c r="OS11" s="151"/>
      <c r="OT11" s="151"/>
      <c r="OU11" s="151"/>
      <c r="OV11" s="151"/>
      <c r="OW11" s="151"/>
      <c r="OX11" s="151"/>
      <c r="OY11" s="151"/>
      <c r="OZ11" s="151"/>
      <c r="PA11" s="151"/>
      <c r="PB11" s="151"/>
      <c r="PC11" s="151"/>
      <c r="PD11" s="151"/>
      <c r="PE11" s="151"/>
      <c r="PF11" s="151"/>
      <c r="PG11" s="151"/>
      <c r="PH11" s="151"/>
      <c r="PI11" s="151"/>
      <c r="PJ11" s="151"/>
      <c r="PK11" s="151"/>
      <c r="PL11" s="151"/>
      <c r="PM11" s="151"/>
      <c r="PN11" s="151"/>
      <c r="PO11" s="151"/>
      <c r="PP11" s="151"/>
      <c r="PQ11" s="151"/>
      <c r="PR11" s="151"/>
      <c r="PS11" s="151"/>
      <c r="PT11" s="151"/>
      <c r="PU11" s="151"/>
      <c r="PV11" s="151"/>
      <c r="PW11" s="151"/>
      <c r="PX11" s="151"/>
      <c r="PY11" s="151"/>
      <c r="PZ11" s="151"/>
      <c r="QA11" s="151"/>
      <c r="QB11" s="151"/>
      <c r="QC11" s="151"/>
      <c r="QD11" s="151"/>
      <c r="QE11" s="151"/>
      <c r="QF11" s="151"/>
      <c r="QG11" s="151"/>
      <c r="QH11" s="151"/>
      <c r="QI11" s="151"/>
      <c r="QJ11" s="151"/>
      <c r="QK11" s="151"/>
      <c r="QL11" s="151"/>
      <c r="QM11" s="151"/>
      <c r="QN11" s="151"/>
      <c r="QO11" s="151"/>
      <c r="QP11" s="151"/>
      <c r="QQ11" s="151"/>
      <c r="QR11" s="151"/>
      <c r="QS11" s="151"/>
      <c r="QT11" s="151"/>
      <c r="QU11" s="151"/>
      <c r="QV11" s="151"/>
      <c r="QW11" s="151"/>
      <c r="QX11" s="151"/>
      <c r="QY11" s="151"/>
      <c r="QZ11" s="151"/>
      <c r="RA11" s="151"/>
      <c r="RB11" s="151"/>
      <c r="RC11" s="151"/>
      <c r="RD11" s="151"/>
      <c r="RE11" s="151"/>
      <c r="RF11" s="151"/>
      <c r="RG11" s="151"/>
      <c r="RH11" s="151"/>
      <c r="RI11" s="151"/>
      <c r="RJ11" s="151"/>
      <c r="RK11" s="151"/>
      <c r="RL11" s="151"/>
      <c r="RM11" s="151"/>
      <c r="RN11" s="151"/>
      <c r="RO11" s="151"/>
      <c r="RP11" s="151"/>
      <c r="RQ11" s="151"/>
      <c r="RR11" s="151"/>
      <c r="RS11" s="151"/>
      <c r="RT11" s="151"/>
      <c r="RU11" s="151"/>
      <c r="RV11" s="151"/>
      <c r="RW11" s="151"/>
      <c r="RX11" s="151"/>
      <c r="RY11" s="151"/>
      <c r="RZ11" s="151"/>
      <c r="SA11" s="151"/>
      <c r="SB11" s="151"/>
      <c r="SC11" s="151"/>
      <c r="SD11" s="151"/>
      <c r="SE11" s="151"/>
      <c r="SF11" s="151"/>
      <c r="SG11" s="151"/>
      <c r="SH11" s="151"/>
      <c r="SI11" s="151"/>
      <c r="SJ11" s="151"/>
      <c r="SK11" s="151"/>
      <c r="SL11" s="151"/>
      <c r="SM11" s="151"/>
      <c r="SN11" s="151"/>
      <c r="SO11" s="151"/>
      <c r="SP11" s="151"/>
      <c r="SQ11" s="151"/>
      <c r="SR11" s="151"/>
      <c r="SS11" s="151"/>
      <c r="ST11" s="151"/>
      <c r="SU11" s="151"/>
      <c r="SV11" s="151"/>
      <c r="SW11" s="151"/>
      <c r="SX11" s="151"/>
      <c r="SY11" s="151"/>
      <c r="SZ11" s="151"/>
      <c r="TA11" s="151"/>
      <c r="TB11" s="151"/>
      <c r="TC11" s="151"/>
      <c r="TD11" s="151"/>
      <c r="TE11" s="151"/>
      <c r="TF11" s="151"/>
      <c r="TG11" s="151"/>
      <c r="TH11" s="151"/>
      <c r="TI11" s="151"/>
      <c r="TJ11" s="151"/>
      <c r="TK11" s="151"/>
      <c r="TL11" s="151"/>
      <c r="TM11" s="151"/>
      <c r="TN11" s="151"/>
      <c r="TO11" s="151"/>
      <c r="TP11" s="151"/>
      <c r="TQ11" s="151"/>
      <c r="TR11" s="151"/>
      <c r="TS11" s="151"/>
      <c r="TT11" s="151"/>
      <c r="TU11" s="151"/>
      <c r="TV11" s="151"/>
      <c r="TW11" s="151"/>
      <c r="TX11" s="151"/>
      <c r="TY11" s="151"/>
      <c r="TZ11" s="151"/>
      <c r="UA11" s="151"/>
      <c r="UB11" s="151"/>
      <c r="UC11" s="151"/>
      <c r="UD11" s="151"/>
      <c r="UE11" s="151"/>
      <c r="UF11" s="151"/>
      <c r="UG11" s="151"/>
      <c r="UH11" s="151"/>
      <c r="UI11" s="151"/>
      <c r="UJ11" s="151"/>
      <c r="UK11" s="151"/>
      <c r="UL11" s="151"/>
      <c r="UM11" s="151"/>
      <c r="UN11" s="151"/>
      <c r="UO11" s="151"/>
      <c r="UP11" s="151"/>
      <c r="UQ11" s="151"/>
      <c r="UR11" s="151"/>
      <c r="US11" s="151"/>
      <c r="UT11" s="151"/>
      <c r="UU11" s="151"/>
      <c r="UV11" s="151"/>
      <c r="UW11" s="151"/>
      <c r="UX11" s="151"/>
      <c r="UY11" s="151"/>
      <c r="UZ11" s="151"/>
      <c r="VA11" s="151"/>
      <c r="VB11" s="151"/>
      <c r="VC11" s="151"/>
      <c r="VD11" s="151"/>
      <c r="VE11" s="151"/>
      <c r="VF11" s="151"/>
      <c r="VG11" s="151"/>
      <c r="VH11" s="151"/>
      <c r="VI11" s="151"/>
      <c r="VJ11" s="151"/>
      <c r="VK11" s="151"/>
      <c r="VL11" s="151"/>
      <c r="VM11" s="151"/>
      <c r="VN11" s="151"/>
      <c r="VO11" s="151"/>
      <c r="VP11" s="151"/>
      <c r="VQ11" s="151"/>
      <c r="VR11" s="151"/>
      <c r="VS11" s="151"/>
      <c r="VT11" s="151"/>
      <c r="VU11" s="151"/>
      <c r="VV11" s="151"/>
      <c r="VW11" s="151"/>
      <c r="VX11" s="151"/>
      <c r="VY11" s="151"/>
      <c r="VZ11" s="151"/>
      <c r="WA11" s="151"/>
      <c r="WB11" s="151"/>
      <c r="WC11" s="151"/>
      <c r="WD11" s="151"/>
      <c r="WE11" s="151"/>
      <c r="WF11" s="151"/>
      <c r="WG11" s="151"/>
      <c r="WH11" s="151"/>
      <c r="WI11" s="151"/>
      <c r="WJ11" s="151"/>
      <c r="WK11" s="151"/>
      <c r="WL11" s="151"/>
      <c r="WM11" s="151"/>
      <c r="WN11" s="151"/>
      <c r="WO11" s="151"/>
      <c r="WP11" s="151"/>
      <c r="WQ11" s="151"/>
      <c r="WR11" s="151"/>
      <c r="WS11" s="151"/>
      <c r="WT11" s="151"/>
      <c r="WU11" s="151"/>
      <c r="WV11" s="151"/>
      <c r="WW11" s="151"/>
      <c r="WX11" s="151"/>
      <c r="WY11" s="151"/>
      <c r="WZ11" s="151"/>
      <c r="XA11" s="151"/>
      <c r="XB11" s="151"/>
      <c r="XC11" s="151"/>
      <c r="XD11" s="151"/>
      <c r="XE11" s="151"/>
      <c r="XF11" s="151"/>
      <c r="XG11" s="151"/>
      <c r="XH11" s="151"/>
      <c r="XI11" s="151"/>
      <c r="XJ11" s="151"/>
      <c r="XK11" s="151"/>
      <c r="XL11" s="151"/>
      <c r="XM11" s="151"/>
      <c r="XN11" s="151"/>
      <c r="XO11" s="151"/>
      <c r="XP11" s="151"/>
      <c r="XQ11" s="151"/>
      <c r="XR11" s="151"/>
      <c r="XS11" s="151"/>
      <c r="XT11" s="151"/>
      <c r="XU11" s="151"/>
      <c r="XV11" s="151"/>
      <c r="XW11" s="151"/>
      <c r="XX11" s="151"/>
      <c r="XY11" s="151"/>
      <c r="XZ11" s="151"/>
      <c r="YA11" s="151"/>
      <c r="YB11" s="151"/>
      <c r="YC11" s="151"/>
      <c r="YD11" s="151"/>
      <c r="YE11" s="151"/>
      <c r="YF11" s="151"/>
      <c r="YG11" s="151"/>
      <c r="YH11" s="151"/>
      <c r="YI11" s="151"/>
      <c r="YJ11" s="151"/>
      <c r="YK11" s="151"/>
      <c r="YL11" s="151"/>
      <c r="YM11" s="151"/>
      <c r="YN11" s="151"/>
      <c r="YO11" s="151"/>
      <c r="YP11" s="151"/>
      <c r="YQ11" s="151"/>
      <c r="YR11" s="151"/>
      <c r="YS11" s="151"/>
      <c r="YT11" s="151"/>
      <c r="YU11" s="151"/>
      <c r="YV11" s="151"/>
      <c r="YW11" s="151"/>
      <c r="YX11" s="151"/>
      <c r="YY11" s="151"/>
      <c r="YZ11" s="151"/>
      <c r="ZA11" s="151"/>
      <c r="ZB11" s="151"/>
      <c r="ZC11" s="151"/>
      <c r="ZD11" s="151"/>
      <c r="ZE11" s="151"/>
      <c r="ZF11" s="151"/>
      <c r="ZG11" s="151"/>
      <c r="ZH11" s="151"/>
      <c r="ZI11" s="151"/>
      <c r="ZJ11" s="151"/>
      <c r="ZK11" s="151"/>
      <c r="ZL11" s="151"/>
      <c r="ZM11" s="151"/>
      <c r="ZN11" s="151"/>
      <c r="ZO11" s="151"/>
      <c r="ZP11" s="151"/>
      <c r="ZQ11" s="151"/>
      <c r="ZR11" s="151"/>
      <c r="ZS11" s="151"/>
      <c r="ZT11" s="151"/>
      <c r="ZU11" s="151"/>
      <c r="ZV11" s="151"/>
      <c r="ZW11" s="151"/>
      <c r="ZX11" s="151"/>
      <c r="ZY11" s="151"/>
      <c r="ZZ11" s="151"/>
      <c r="AAA11" s="151"/>
      <c r="AAB11" s="151"/>
      <c r="AAC11" s="151"/>
      <c r="AAD11" s="151"/>
      <c r="AAE11" s="151"/>
      <c r="AAF11" s="151"/>
      <c r="AAG11" s="151"/>
      <c r="AAH11" s="151"/>
      <c r="AAI11" s="151"/>
      <c r="AAJ11" s="151"/>
      <c r="AAK11" s="151"/>
      <c r="AAL11" s="151"/>
      <c r="AAM11" s="151"/>
      <c r="AAN11" s="151"/>
      <c r="AAO11" s="151"/>
      <c r="AAP11" s="151"/>
      <c r="AAQ11" s="151"/>
      <c r="AAR11" s="151"/>
      <c r="AAS11" s="151"/>
      <c r="AAT11" s="151"/>
      <c r="AAU11" s="151"/>
      <c r="AAV11" s="151"/>
      <c r="AAW11" s="151"/>
      <c r="AAX11" s="151"/>
      <c r="AAY11" s="151"/>
      <c r="AAZ11" s="151"/>
      <c r="ABA11" s="151"/>
      <c r="ABB11" s="151"/>
      <c r="ABC11" s="151"/>
      <c r="ABD11" s="151"/>
      <c r="ABE11" s="151"/>
      <c r="ABF11" s="151"/>
      <c r="ABG11" s="151"/>
      <c r="ABH11" s="151"/>
      <c r="ABI11" s="151"/>
      <c r="ABJ11" s="151"/>
      <c r="ABK11" s="151"/>
      <c r="ABL11" s="151"/>
      <c r="ABM11" s="151"/>
      <c r="ABN11" s="151"/>
      <c r="ABO11" s="151"/>
      <c r="ABP11" s="151"/>
      <c r="ABQ11" s="151"/>
      <c r="ABR11" s="151"/>
      <c r="ABS11" s="151"/>
      <c r="ABT11" s="151"/>
      <c r="ABU11" s="151"/>
      <c r="ABV11" s="151"/>
      <c r="ABW11" s="151"/>
      <c r="ABX11" s="151"/>
      <c r="ABY11" s="151"/>
      <c r="ABZ11" s="151"/>
      <c r="ACA11" s="151"/>
      <c r="ACB11" s="151"/>
      <c r="ACC11" s="151"/>
      <c r="ACD11" s="151"/>
      <c r="ACE11" s="151"/>
      <c r="ACF11" s="151"/>
      <c r="ACG11" s="151"/>
      <c r="ACH11" s="151"/>
      <c r="ACI11" s="151"/>
      <c r="ACJ11" s="151"/>
      <c r="ACK11" s="151"/>
      <c r="ACL11" s="151"/>
      <c r="ACM11" s="151"/>
      <c r="ACN11" s="151"/>
      <c r="ACO11" s="151"/>
      <c r="ACP11" s="151"/>
      <c r="ACQ11" s="151"/>
      <c r="ACR11" s="151"/>
      <c r="ACS11" s="151"/>
      <c r="ACT11" s="151"/>
      <c r="ACU11" s="151"/>
      <c r="ACV11" s="151"/>
      <c r="ACW11" s="151"/>
      <c r="ACX11" s="151"/>
      <c r="ACY11" s="151"/>
      <c r="ACZ11" s="151"/>
      <c r="ADA11" s="151"/>
      <c r="ADB11" s="151"/>
      <c r="ADC11" s="151"/>
      <c r="ADD11" s="151"/>
      <c r="ADE11" s="151"/>
      <c r="ADF11" s="151"/>
      <c r="ADG11" s="151"/>
      <c r="ADH11" s="151"/>
      <c r="ADI11" s="151"/>
      <c r="ADJ11" s="151"/>
      <c r="ADK11" s="151"/>
      <c r="ADL11" s="151"/>
      <c r="ADM11" s="151"/>
      <c r="ADN11" s="151"/>
      <c r="ADO11" s="151"/>
      <c r="ADP11" s="151"/>
      <c r="ADQ11" s="151"/>
      <c r="ADR11" s="151"/>
      <c r="ADS11" s="151"/>
      <c r="ADT11" s="151"/>
      <c r="ADU11" s="151"/>
      <c r="ADV11" s="151"/>
      <c r="ADW11" s="151"/>
      <c r="ADX11" s="151"/>
      <c r="ADY11" s="151"/>
      <c r="ADZ11" s="151"/>
      <c r="AEA11" s="151"/>
      <c r="AEB11" s="151"/>
      <c r="AEC11" s="151"/>
      <c r="AED11" s="151"/>
      <c r="AEE11" s="151"/>
      <c r="AEF11" s="151"/>
      <c r="AEG11" s="151"/>
      <c r="AEH11" s="151"/>
      <c r="AEI11" s="151"/>
      <c r="AEJ11" s="151"/>
      <c r="AEK11" s="151"/>
      <c r="AEL11" s="151"/>
      <c r="AEM11" s="151"/>
      <c r="AEN11" s="151"/>
      <c r="AEO11" s="151"/>
      <c r="AEP11" s="151"/>
      <c r="AEQ11" s="151"/>
      <c r="AER11" s="151"/>
      <c r="AES11" s="151"/>
      <c r="AET11" s="151"/>
      <c r="AEU11" s="151"/>
      <c r="AEV11" s="151"/>
      <c r="AEW11" s="151"/>
      <c r="AEX11" s="151"/>
      <c r="AEY11" s="151"/>
      <c r="AEZ11" s="151"/>
      <c r="AFA11" s="151"/>
      <c r="AFB11" s="151"/>
      <c r="AFC11" s="151"/>
      <c r="AFD11" s="151"/>
      <c r="AFE11" s="151"/>
      <c r="AFF11" s="151"/>
      <c r="AFG11" s="151"/>
      <c r="AFH11" s="151"/>
      <c r="AFI11" s="151"/>
      <c r="AFJ11" s="151"/>
      <c r="AFK11" s="151"/>
      <c r="AFL11" s="151"/>
      <c r="AFM11" s="151"/>
      <c r="AFN11" s="151"/>
      <c r="AFO11" s="151"/>
      <c r="AFP11" s="151"/>
      <c r="AFQ11" s="151"/>
      <c r="AFR11" s="151"/>
      <c r="AFS11" s="151"/>
      <c r="AFT11" s="151"/>
      <c r="AFU11" s="151"/>
      <c r="AFV11" s="151"/>
      <c r="AFW11" s="151"/>
      <c r="AFX11" s="151"/>
      <c r="AFY11" s="151"/>
      <c r="AFZ11" s="151"/>
      <c r="AGA11" s="151"/>
      <c r="AGB11" s="151"/>
      <c r="AGC11" s="151"/>
      <c r="AGD11" s="151"/>
      <c r="AGE11" s="151"/>
      <c r="AGF11" s="151"/>
      <c r="AGG11" s="151"/>
      <c r="AGH11" s="151"/>
      <c r="AGI11" s="151"/>
      <c r="AGJ11" s="151"/>
      <c r="AGK11" s="151"/>
      <c r="AGL11" s="151"/>
      <c r="AGM11" s="151"/>
      <c r="AGN11" s="151"/>
      <c r="AGO11" s="151"/>
      <c r="AGP11" s="151"/>
      <c r="AGQ11" s="151"/>
      <c r="AGR11" s="151"/>
      <c r="AGS11" s="151"/>
      <c r="AGT11" s="151"/>
      <c r="AGU11" s="151"/>
      <c r="AGV11" s="151"/>
      <c r="AGW11" s="151"/>
      <c r="AGX11" s="151"/>
      <c r="AGY11" s="151"/>
      <c r="AGZ11" s="151"/>
      <c r="AHA11" s="151"/>
      <c r="AHB11" s="151"/>
      <c r="AHC11" s="151"/>
      <c r="AHD11" s="151"/>
      <c r="AHE11" s="151"/>
      <c r="AHF11" s="151"/>
      <c r="AHG11" s="151"/>
      <c r="AHH11" s="151"/>
      <c r="AHI11" s="151"/>
      <c r="AHJ11" s="151"/>
      <c r="AHK11" s="151"/>
      <c r="AHL11" s="151"/>
      <c r="AHM11" s="151"/>
      <c r="AHN11" s="151"/>
      <c r="AHO11" s="151"/>
      <c r="AHP11" s="151"/>
      <c r="AHQ11" s="151"/>
      <c r="AHR11" s="151"/>
      <c r="AHS11" s="151"/>
      <c r="AHT11" s="151"/>
      <c r="AHU11" s="151"/>
      <c r="AHV11" s="151"/>
      <c r="AHW11" s="151"/>
      <c r="AHX11" s="151"/>
      <c r="AHY11" s="151"/>
      <c r="AHZ11" s="151"/>
      <c r="AIA11" s="151"/>
      <c r="AIB11" s="151"/>
      <c r="AIC11" s="151"/>
      <c r="AID11" s="151"/>
      <c r="AIE11" s="151"/>
      <c r="AIF11" s="151"/>
      <c r="AIG11" s="151"/>
      <c r="AIH11" s="151"/>
      <c r="AII11" s="151"/>
      <c r="AIJ11" s="151"/>
      <c r="AIK11" s="151"/>
      <c r="AIL11" s="151"/>
      <c r="AIM11" s="151"/>
      <c r="AIN11" s="151"/>
      <c r="AIO11" s="151"/>
      <c r="AIP11" s="151"/>
      <c r="AIQ11" s="151"/>
      <c r="AIR11" s="151"/>
      <c r="AIS11" s="151"/>
      <c r="AIT11" s="151"/>
      <c r="AIU11" s="151"/>
      <c r="AIV11" s="151"/>
      <c r="AIW11" s="151"/>
      <c r="AIX11" s="151"/>
      <c r="AIY11" s="151"/>
      <c r="AIZ11" s="151"/>
      <c r="AJA11" s="151"/>
      <c r="AJB11" s="151"/>
      <c r="AJC11" s="151"/>
      <c r="AJD11" s="151"/>
      <c r="AJE11" s="151"/>
      <c r="AJF11" s="151"/>
      <c r="AJG11" s="151"/>
      <c r="AJH11" s="151"/>
      <c r="AJI11" s="151"/>
      <c r="AJJ11" s="151"/>
      <c r="AJK11" s="151"/>
      <c r="AJL11" s="151"/>
      <c r="AJM11" s="151"/>
      <c r="AJN11" s="151"/>
      <c r="AJO11" s="151"/>
      <c r="AJP11" s="151"/>
      <c r="AJQ11" s="151"/>
      <c r="AJR11" s="151"/>
      <c r="AJS11" s="151"/>
      <c r="AJT11" s="151"/>
      <c r="AJU11" s="151"/>
      <c r="AJV11" s="151"/>
      <c r="AJW11" s="151"/>
      <c r="AJX11" s="151"/>
      <c r="AJY11" s="151"/>
      <c r="AJZ11" s="151"/>
      <c r="AKA11" s="151"/>
      <c r="AKB11" s="151"/>
      <c r="AKC11" s="151"/>
      <c r="AKD11" s="151"/>
      <c r="AKE11" s="151"/>
      <c r="AKF11" s="151"/>
      <c r="AKG11" s="151"/>
      <c r="AKH11" s="151"/>
      <c r="AKI11" s="151"/>
      <c r="AKJ11" s="151"/>
      <c r="AKK11" s="151"/>
      <c r="AKL11" s="151"/>
      <c r="AKM11" s="151"/>
      <c r="AKN11" s="151"/>
      <c r="AKO11" s="151"/>
      <c r="AKP11" s="151"/>
      <c r="AKQ11" s="151"/>
      <c r="AKR11" s="151"/>
      <c r="AKS11" s="151"/>
      <c r="AKT11" s="151"/>
      <c r="AKU11" s="151"/>
      <c r="AKV11" s="151"/>
      <c r="AKW11" s="151"/>
      <c r="AKX11" s="151"/>
      <c r="AKY11" s="151"/>
      <c r="AKZ11" s="151"/>
      <c r="ALA11" s="151"/>
      <c r="ALB11" s="151"/>
      <c r="ALC11" s="151"/>
      <c r="ALD11" s="151"/>
      <c r="ALE11" s="151"/>
      <c r="ALF11" s="151"/>
      <c r="ALG11" s="151"/>
      <c r="ALH11" s="151"/>
      <c r="ALI11" s="151"/>
      <c r="ALJ11" s="151"/>
      <c r="ALK11" s="151"/>
      <c r="ALL11" s="151"/>
      <c r="ALM11" s="151"/>
      <c r="ALN11" s="151"/>
      <c r="ALO11" s="151"/>
      <c r="ALP11" s="151"/>
      <c r="ALQ11" s="151"/>
      <c r="ALR11" s="151"/>
      <c r="ALS11" s="151"/>
      <c r="ALT11" s="151"/>
      <c r="ALU11" s="151"/>
      <c r="ALV11" s="151"/>
      <c r="ALW11" s="151"/>
      <c r="ALX11" s="151"/>
      <c r="ALY11" s="151"/>
      <c r="ALZ11" s="151"/>
      <c r="AMA11" s="151"/>
      <c r="AMB11" s="151"/>
      <c r="AMC11" s="151"/>
      <c r="AMD11" s="151"/>
      <c r="AME11" s="151"/>
      <c r="AMF11" s="151"/>
      <c r="AMG11" s="151"/>
      <c r="AMH11" s="151"/>
      <c r="AMI11" s="151"/>
      <c r="AMJ11" s="151"/>
    </row>
    <row r="12" spans="1:1025" s="75" customFormat="1" ht="17.25" hidden="1" customHeight="1" outlineLevel="1">
      <c r="A12" s="91" t="s">
        <v>436</v>
      </c>
      <c r="B12" s="9">
        <f>'Pārējās administr_izm'!G27</f>
        <v>0</v>
      </c>
      <c r="C12" s="9">
        <f>'Pārējās administr_izm'!I27</f>
        <v>0</v>
      </c>
      <c r="D12" s="9">
        <f>'Pārējās administr_izm'!K27</f>
        <v>0</v>
      </c>
      <c r="E12" s="9">
        <f>'Pārējās administr_izm'!M27</f>
        <v>0</v>
      </c>
      <c r="F12" s="79"/>
      <c r="G12" s="79"/>
      <c r="H12" s="17">
        <f t="shared" ref="H12:H22" si="1">B12+C12</f>
        <v>0</v>
      </c>
      <c r="I12" s="17">
        <f t="shared" ref="I12:I22" si="2">D12+E12</f>
        <v>0</v>
      </c>
      <c r="J12" s="17">
        <f>H12+I12</f>
        <v>0</v>
      </c>
      <c r="K12" s="79"/>
      <c r="L12" s="391" t="e">
        <f>'4.pielikums_TP'!L31</f>
        <v>#DIV/0!</v>
      </c>
      <c r="M12" s="391" t="e">
        <f>'4.pielikums_TP'!M31</f>
        <v>#DIV/0!</v>
      </c>
    </row>
    <row r="13" spans="1:1025" s="75" customFormat="1" ht="17.25" hidden="1" customHeight="1" outlineLevel="1">
      <c r="A13" s="91" t="s">
        <v>437</v>
      </c>
      <c r="B13" s="9">
        <f>Apsardzes_izmaksas!G17</f>
        <v>0</v>
      </c>
      <c r="C13" s="9">
        <f>Apsardzes_izmaksas!I17</f>
        <v>0</v>
      </c>
      <c r="D13" s="9">
        <f>Apsardzes_izmaksas!K17</f>
        <v>0</v>
      </c>
      <c r="E13" s="9">
        <f>Apsardzes_izmaksas!M17</f>
        <v>0</v>
      </c>
      <c r="F13" s="79"/>
      <c r="G13" s="79"/>
      <c r="H13" s="17">
        <f t="shared" si="1"/>
        <v>0</v>
      </c>
      <c r="I13" s="17">
        <f t="shared" si="2"/>
        <v>0</v>
      </c>
      <c r="J13" s="17">
        <f t="shared" ref="J13:J22" si="3">H13+I13</f>
        <v>0</v>
      </c>
      <c r="K13" s="79"/>
      <c r="L13" s="391" t="e">
        <f>'4.pielikums_TP'!L34</f>
        <v>#DIV/0!</v>
      </c>
      <c r="M13" s="391" t="e">
        <f>'4.pielikums_TP'!M34</f>
        <v>#DIV/0!</v>
      </c>
    </row>
    <row r="14" spans="1:1025" ht="17.25" hidden="1" customHeight="1" outlineLevel="1">
      <c r="A14" s="91" t="s">
        <v>438</v>
      </c>
      <c r="B14" s="9">
        <f>Apdrošināšanas_izmaksas!G17</f>
        <v>0</v>
      </c>
      <c r="C14" s="9">
        <f>Apdrošināšanas_izmaksas!I17</f>
        <v>0</v>
      </c>
      <c r="D14" s="9">
        <f>Apdrošināšanas_izmaksas!K17</f>
        <v>0</v>
      </c>
      <c r="E14" s="9">
        <f>Apdrošināšanas_izmaksas!M17</f>
        <v>0</v>
      </c>
      <c r="F14" s="79"/>
      <c r="G14" s="79"/>
      <c r="H14" s="17">
        <f t="shared" si="1"/>
        <v>0</v>
      </c>
      <c r="I14" s="17">
        <f t="shared" si="2"/>
        <v>0</v>
      </c>
      <c r="J14" s="17">
        <f t="shared" si="3"/>
        <v>0</v>
      </c>
      <c r="K14" s="79"/>
      <c r="L14" s="391" t="e">
        <f>'4.pielikums_TP'!L37</f>
        <v>#DIV/0!</v>
      </c>
      <c r="M14" s="391" t="e">
        <f>'4.pielikums_TP'!M37</f>
        <v>#DIV/0!</v>
      </c>
    </row>
    <row r="15" spans="1:1025" ht="17.25" hidden="1" customHeight="1" outlineLevel="1">
      <c r="A15" s="91" t="s">
        <v>439</v>
      </c>
      <c r="B15" s="9">
        <f>Sakaru_izmaksas!G17</f>
        <v>0</v>
      </c>
      <c r="C15" s="9">
        <f>Sakaru_izmaksas!I17</f>
        <v>0</v>
      </c>
      <c r="D15" s="9">
        <f>Sakaru_izmaksas!K17</f>
        <v>0</v>
      </c>
      <c r="E15" s="9">
        <f>Sakaru_izmaksas!M17</f>
        <v>0</v>
      </c>
      <c r="F15" s="79"/>
      <c r="G15" s="79"/>
      <c r="H15" s="17">
        <f t="shared" si="1"/>
        <v>0</v>
      </c>
      <c r="I15" s="17">
        <f t="shared" si="2"/>
        <v>0</v>
      </c>
      <c r="J15" s="17">
        <f t="shared" si="3"/>
        <v>0</v>
      </c>
      <c r="K15" s="79"/>
      <c r="L15" s="391" t="e">
        <f>'4.pielikums_TP'!L38</f>
        <v>#DIV/0!</v>
      </c>
      <c r="M15" s="391" t="e">
        <f>'4.pielikums_TP'!M38</f>
        <v>#DIV/0!</v>
      </c>
    </row>
    <row r="16" spans="1:1025" ht="17.25" hidden="1" customHeight="1" outlineLevel="1">
      <c r="A16" s="91" t="s">
        <v>440</v>
      </c>
      <c r="B16" s="9">
        <f>Kancelejas_preces!G17</f>
        <v>0</v>
      </c>
      <c r="C16" s="9">
        <f>Kancelejas_preces!I17</f>
        <v>0</v>
      </c>
      <c r="D16" s="9">
        <f>Kancelejas_preces!K17</f>
        <v>0</v>
      </c>
      <c r="E16" s="9">
        <f>Kancelejas_preces!M17</f>
        <v>0</v>
      </c>
      <c r="F16" s="79"/>
      <c r="G16" s="79"/>
      <c r="H16" s="17">
        <f t="shared" si="1"/>
        <v>0</v>
      </c>
      <c r="I16" s="17">
        <f t="shared" si="2"/>
        <v>0</v>
      </c>
      <c r="J16" s="17">
        <f t="shared" si="3"/>
        <v>0</v>
      </c>
      <c r="K16" s="79"/>
      <c r="L16" s="391" t="e">
        <f>'4.pielikums_TP'!L39</f>
        <v>#DIV/0!</v>
      </c>
      <c r="M16" s="391" t="e">
        <f>'4.pielikums_TP'!M39</f>
        <v>#DIV/0!</v>
      </c>
    </row>
    <row r="17" spans="1:1025" ht="17.25" hidden="1" customHeight="1" outlineLevel="1">
      <c r="A17" s="91" t="s">
        <v>441</v>
      </c>
      <c r="B17" s="9">
        <f>Personāla_apmācības!G17</f>
        <v>0</v>
      </c>
      <c r="C17" s="9">
        <f>Personāla_apmācības!I17</f>
        <v>0</v>
      </c>
      <c r="D17" s="9">
        <f>Personāla_apmācības!K17</f>
        <v>0</v>
      </c>
      <c r="E17" s="9">
        <f>Personāla_apmācības!M17</f>
        <v>0</v>
      </c>
      <c r="F17" s="79"/>
      <c r="G17" s="79"/>
      <c r="H17" s="17">
        <f t="shared" si="1"/>
        <v>0</v>
      </c>
      <c r="I17" s="17">
        <f t="shared" si="2"/>
        <v>0</v>
      </c>
      <c r="J17" s="17">
        <f t="shared" si="3"/>
        <v>0</v>
      </c>
      <c r="K17" s="79"/>
      <c r="L17" s="391" t="e">
        <f>'4.pielikums_TP'!L40</f>
        <v>#DIV/0!</v>
      </c>
      <c r="M17" s="391" t="e">
        <f>'4.pielikums_TP'!M40</f>
        <v>#DIV/0!</v>
      </c>
    </row>
    <row r="18" spans="1:1025" ht="17.25" hidden="1" customHeight="1" outlineLevel="1">
      <c r="A18" s="91" t="s">
        <v>442</v>
      </c>
      <c r="B18" s="9">
        <f>Juridiskie_pakalpojumi!G17</f>
        <v>0</v>
      </c>
      <c r="C18" s="9">
        <f>Juridiskie_pakalpojumi!I17</f>
        <v>0</v>
      </c>
      <c r="D18" s="9">
        <f>Juridiskie_pakalpojumi!K17</f>
        <v>0</v>
      </c>
      <c r="E18" s="9">
        <f>Juridiskie_pakalpojumi!M17</f>
        <v>0</v>
      </c>
      <c r="F18" s="79"/>
      <c r="G18" s="79"/>
      <c r="H18" s="17">
        <f t="shared" si="1"/>
        <v>0</v>
      </c>
      <c r="I18" s="17">
        <f t="shared" si="2"/>
        <v>0</v>
      </c>
      <c r="J18" s="17">
        <f t="shared" si="3"/>
        <v>0</v>
      </c>
      <c r="K18" s="79"/>
      <c r="L18" s="391" t="e">
        <f>'4.pielikums_TP'!L41</f>
        <v>#DIV/0!</v>
      </c>
      <c r="M18" s="391" t="e">
        <f>'4.pielikums_TP'!M41</f>
        <v>#DIV/0!</v>
      </c>
    </row>
    <row r="19" spans="1:1025" ht="17.25" hidden="1" customHeight="1" outlineLevel="1">
      <c r="A19" s="91" t="s">
        <v>443</v>
      </c>
      <c r="B19" s="9">
        <f>Dienesta_komandējumi!G17</f>
        <v>0</v>
      </c>
      <c r="C19" s="9">
        <f>Dienesta_komandējumi!I17</f>
        <v>0</v>
      </c>
      <c r="D19" s="9">
        <f>Dienesta_komandējumi!K17</f>
        <v>0</v>
      </c>
      <c r="E19" s="9">
        <f>Dienesta_komandējumi!M17</f>
        <v>0</v>
      </c>
      <c r="F19" s="79"/>
      <c r="G19" s="79"/>
      <c r="H19" s="17">
        <f t="shared" si="1"/>
        <v>0</v>
      </c>
      <c r="I19" s="17">
        <f t="shared" si="2"/>
        <v>0</v>
      </c>
      <c r="J19" s="17">
        <f t="shared" si="3"/>
        <v>0</v>
      </c>
      <c r="K19" s="79"/>
      <c r="L19" s="391" t="e">
        <f>'4.pielikums_TP'!L43</f>
        <v>#DIV/0!</v>
      </c>
      <c r="M19" s="391" t="e">
        <f>'4.pielikums_TP'!M43</f>
        <v>#DIV/0!</v>
      </c>
    </row>
    <row r="20" spans="1:1025" ht="17.25" hidden="1" customHeight="1" outlineLevel="1">
      <c r="A20" s="113" t="s">
        <v>444</v>
      </c>
      <c r="B20" s="112">
        <f>'Nodevas (neparedz.)'!G17</f>
        <v>0</v>
      </c>
      <c r="C20" s="112">
        <f>'Nodevas (neparedz.)'!I17</f>
        <v>0</v>
      </c>
      <c r="D20" s="112">
        <f>'Nodevas (neparedz.)'!K17</f>
        <v>0</v>
      </c>
      <c r="E20" s="112">
        <f>'Nodevas (neparedz.)'!M17</f>
        <v>0</v>
      </c>
      <c r="F20" s="79"/>
      <c r="G20" s="79"/>
      <c r="H20" s="17">
        <f t="shared" si="1"/>
        <v>0</v>
      </c>
      <c r="I20" s="17">
        <f t="shared" si="2"/>
        <v>0</v>
      </c>
      <c r="J20" s="17">
        <f t="shared" si="3"/>
        <v>0</v>
      </c>
      <c r="K20" s="79"/>
      <c r="L20" s="391" t="e">
        <f>'4.pielikums_TP'!L47</f>
        <v>#DIV/0!</v>
      </c>
      <c r="M20" s="391" t="e">
        <f>'4.pielikums_TP'!M47</f>
        <v>#DIV/0!</v>
      </c>
    </row>
    <row r="21" spans="1:1025" collapsed="1"/>
    <row r="22" spans="1:1025" ht="17.25" customHeight="1">
      <c r="A22" s="91" t="s">
        <v>447</v>
      </c>
      <c r="B22" s="9">
        <f>Pārējās_izmaksas!G27</f>
        <v>0</v>
      </c>
      <c r="C22" s="9">
        <f>Pārējās_izmaksas!I27</f>
        <v>0</v>
      </c>
      <c r="D22" s="9">
        <f>Pārējās_izmaksas!K27</f>
        <v>0</v>
      </c>
      <c r="E22" s="9">
        <f>Pārējās_izmaksas!M27</f>
        <v>0</v>
      </c>
      <c r="F22" s="79"/>
      <c r="G22" s="79"/>
      <c r="H22" s="9">
        <f t="shared" si="1"/>
        <v>0</v>
      </c>
      <c r="I22" s="9">
        <f t="shared" si="2"/>
        <v>0</v>
      </c>
      <c r="J22" s="9">
        <f t="shared" si="3"/>
        <v>0</v>
      </c>
      <c r="K22" s="79"/>
      <c r="L22" s="391" t="e">
        <f>'4.pielikums_TP'!L46</f>
        <v>#DIV/0!</v>
      </c>
      <c r="M22" s="391" t="e">
        <f>'4.pielikums_TP'!M46</f>
        <v>#DIV/0!</v>
      </c>
    </row>
    <row r="23" spans="1:1025" s="390" customFormat="1" ht="17.25" customHeight="1">
      <c r="A23" s="389" t="s">
        <v>453</v>
      </c>
      <c r="B23" s="392" t="e">
        <f>B22/B9</f>
        <v>#DIV/0!</v>
      </c>
      <c r="C23" s="392" t="e">
        <f t="shared" ref="C23:E23" si="4">C22/C9</f>
        <v>#DIV/0!</v>
      </c>
      <c r="D23" s="392" t="e">
        <f t="shared" si="4"/>
        <v>#DIV/0!</v>
      </c>
      <c r="E23" s="392" t="e">
        <f t="shared" si="4"/>
        <v>#DIV/0!</v>
      </c>
      <c r="F23" s="80"/>
      <c r="G23" s="80"/>
      <c r="H23" s="392" t="e">
        <f t="shared" ref="H23:M23" si="5">H22/H9</f>
        <v>#DIV/0!</v>
      </c>
      <c r="I23" s="392" t="e">
        <f t="shared" si="5"/>
        <v>#DIV/0!</v>
      </c>
      <c r="J23" s="516" t="e">
        <f t="shared" si="5"/>
        <v>#DIV/0!</v>
      </c>
      <c r="K23" s="79"/>
      <c r="L23" s="392" t="e">
        <f t="shared" si="5"/>
        <v>#DIV/0!</v>
      </c>
      <c r="M23" s="392" t="e">
        <f t="shared" si="5"/>
        <v>#DIV/0!</v>
      </c>
      <c r="N23" s="151"/>
      <c r="O23" s="151"/>
      <c r="P23" s="151"/>
      <c r="Q23" s="151"/>
      <c r="R23" s="151"/>
      <c r="S23" s="151"/>
      <c r="T23" s="151"/>
      <c r="U23" s="151"/>
      <c r="V23" s="151"/>
      <c r="W23" s="151"/>
      <c r="X23" s="151"/>
      <c r="Y23" s="151"/>
      <c r="Z23" s="151"/>
      <c r="AA23" s="151"/>
      <c r="AB23" s="151"/>
      <c r="AC23" s="151"/>
      <c r="AD23" s="151"/>
      <c r="AE23" s="151"/>
      <c r="AF23" s="151"/>
      <c r="AG23" s="151"/>
      <c r="AH23" s="151"/>
      <c r="AI23" s="151"/>
      <c r="AJ23" s="151"/>
      <c r="AK23" s="151"/>
      <c r="AL23" s="151"/>
      <c r="AM23" s="151"/>
      <c r="AN23" s="151"/>
      <c r="AO23" s="151"/>
      <c r="AP23" s="151"/>
      <c r="AQ23" s="151"/>
      <c r="AR23" s="151"/>
      <c r="AS23" s="151"/>
      <c r="AT23" s="151"/>
      <c r="AU23" s="151"/>
      <c r="AV23" s="151"/>
      <c r="AW23" s="151"/>
      <c r="AX23" s="151"/>
      <c r="AY23" s="151"/>
      <c r="AZ23" s="151"/>
      <c r="BA23" s="151"/>
      <c r="BB23" s="151"/>
      <c r="BC23" s="151"/>
      <c r="BD23" s="151"/>
      <c r="BE23" s="151"/>
      <c r="BF23" s="151"/>
      <c r="BG23" s="151"/>
      <c r="BH23" s="151"/>
      <c r="BI23" s="151"/>
      <c r="BJ23" s="151"/>
      <c r="BK23" s="151"/>
      <c r="BL23" s="151"/>
      <c r="BM23" s="151"/>
      <c r="BN23" s="151"/>
      <c r="BO23" s="151"/>
      <c r="BP23" s="151"/>
      <c r="BQ23" s="151"/>
      <c r="BR23" s="151"/>
      <c r="BS23" s="151"/>
      <c r="BT23" s="151"/>
      <c r="BU23" s="151"/>
      <c r="BV23" s="151"/>
      <c r="BW23" s="151"/>
      <c r="BX23" s="151"/>
      <c r="BY23" s="151"/>
      <c r="BZ23" s="151"/>
      <c r="CA23" s="151"/>
      <c r="CB23" s="151"/>
      <c r="CC23" s="151"/>
      <c r="CD23" s="151"/>
      <c r="CE23" s="151"/>
      <c r="CF23" s="151"/>
      <c r="CG23" s="151"/>
      <c r="CH23" s="151"/>
      <c r="CI23" s="151"/>
      <c r="CJ23" s="151"/>
      <c r="CK23" s="151"/>
      <c r="CL23" s="151"/>
      <c r="CM23" s="151"/>
      <c r="CN23" s="151"/>
      <c r="CO23" s="151"/>
      <c r="CP23" s="151"/>
      <c r="CQ23" s="151"/>
      <c r="CR23" s="151"/>
      <c r="CS23" s="151"/>
      <c r="CT23" s="151"/>
      <c r="CU23" s="151"/>
      <c r="CV23" s="151"/>
      <c r="CW23" s="151"/>
      <c r="CX23" s="151"/>
      <c r="CY23" s="151"/>
      <c r="CZ23" s="151"/>
      <c r="DA23" s="151"/>
      <c r="DB23" s="151"/>
      <c r="DC23" s="151"/>
      <c r="DD23" s="151"/>
      <c r="DE23" s="151"/>
      <c r="DF23" s="151"/>
      <c r="DG23" s="151"/>
      <c r="DH23" s="151"/>
      <c r="DI23" s="151"/>
      <c r="DJ23" s="151"/>
      <c r="DK23" s="151"/>
      <c r="DL23" s="151"/>
      <c r="DM23" s="151"/>
      <c r="DN23" s="151"/>
      <c r="DO23" s="151"/>
      <c r="DP23" s="151"/>
      <c r="DQ23" s="151"/>
      <c r="DR23" s="151"/>
      <c r="DS23" s="151"/>
      <c r="DT23" s="151"/>
      <c r="DU23" s="151"/>
      <c r="DV23" s="151"/>
      <c r="DW23" s="151"/>
      <c r="DX23" s="151"/>
      <c r="DY23" s="151"/>
      <c r="DZ23" s="151"/>
      <c r="EA23" s="151"/>
      <c r="EB23" s="151"/>
      <c r="EC23" s="151"/>
      <c r="ED23" s="151"/>
      <c r="EE23" s="151"/>
      <c r="EF23" s="151"/>
      <c r="EG23" s="151"/>
      <c r="EH23" s="151"/>
      <c r="EI23" s="151"/>
      <c r="EJ23" s="151"/>
      <c r="EK23" s="151"/>
      <c r="EL23" s="151"/>
      <c r="EM23" s="151"/>
      <c r="EN23" s="151"/>
      <c r="EO23" s="151"/>
      <c r="EP23" s="151"/>
      <c r="EQ23" s="151"/>
      <c r="ER23" s="151"/>
      <c r="ES23" s="151"/>
      <c r="ET23" s="151"/>
      <c r="EU23" s="151"/>
      <c r="EV23" s="151"/>
      <c r="EW23" s="151"/>
      <c r="EX23" s="151"/>
      <c r="EY23" s="151"/>
      <c r="EZ23" s="151"/>
      <c r="FA23" s="151"/>
      <c r="FB23" s="151"/>
      <c r="FC23" s="151"/>
      <c r="FD23" s="151"/>
      <c r="FE23" s="151"/>
      <c r="FF23" s="151"/>
      <c r="FG23" s="151"/>
      <c r="FH23" s="151"/>
      <c r="FI23" s="151"/>
      <c r="FJ23" s="151"/>
      <c r="FK23" s="151"/>
      <c r="FL23" s="151"/>
      <c r="FM23" s="151"/>
      <c r="FN23" s="151"/>
      <c r="FO23" s="151"/>
      <c r="FP23" s="151"/>
      <c r="FQ23" s="151"/>
      <c r="FR23" s="151"/>
      <c r="FS23" s="151"/>
      <c r="FT23" s="151"/>
      <c r="FU23" s="151"/>
      <c r="FV23" s="151"/>
      <c r="FW23" s="151"/>
      <c r="FX23" s="151"/>
      <c r="FY23" s="151"/>
      <c r="FZ23" s="151"/>
      <c r="GA23" s="151"/>
      <c r="GB23" s="151"/>
      <c r="GC23" s="151"/>
      <c r="GD23" s="151"/>
      <c r="GE23" s="151"/>
      <c r="GF23" s="151"/>
      <c r="GG23" s="151"/>
      <c r="GH23" s="151"/>
      <c r="GI23" s="151"/>
      <c r="GJ23" s="151"/>
      <c r="GK23" s="151"/>
      <c r="GL23" s="151"/>
      <c r="GM23" s="151"/>
      <c r="GN23" s="151"/>
      <c r="GO23" s="151"/>
      <c r="GP23" s="151"/>
      <c r="GQ23" s="151"/>
      <c r="GR23" s="151"/>
      <c r="GS23" s="151"/>
      <c r="GT23" s="151"/>
      <c r="GU23" s="151"/>
      <c r="GV23" s="151"/>
      <c r="GW23" s="151"/>
      <c r="GX23" s="151"/>
      <c r="GY23" s="151"/>
      <c r="GZ23" s="151"/>
      <c r="HA23" s="151"/>
      <c r="HB23" s="151"/>
      <c r="HC23" s="151"/>
      <c r="HD23" s="151"/>
      <c r="HE23" s="151"/>
      <c r="HF23" s="151"/>
      <c r="HG23" s="151"/>
      <c r="HH23" s="151"/>
      <c r="HI23" s="151"/>
      <c r="HJ23" s="151"/>
      <c r="HK23" s="151"/>
      <c r="HL23" s="151"/>
      <c r="HM23" s="151"/>
      <c r="HN23" s="151"/>
      <c r="HO23" s="151"/>
      <c r="HP23" s="151"/>
      <c r="HQ23" s="151"/>
      <c r="HR23" s="151"/>
      <c r="HS23" s="151"/>
      <c r="HT23" s="151"/>
      <c r="HU23" s="151"/>
      <c r="HV23" s="151"/>
      <c r="HW23" s="151"/>
      <c r="HX23" s="151"/>
      <c r="HY23" s="151"/>
      <c r="HZ23" s="151"/>
      <c r="IA23" s="151"/>
      <c r="IB23" s="151"/>
      <c r="IC23" s="151"/>
      <c r="ID23" s="151"/>
      <c r="IE23" s="151"/>
      <c r="IF23" s="151"/>
      <c r="IG23" s="151"/>
      <c r="IH23" s="151"/>
      <c r="II23" s="151"/>
      <c r="IJ23" s="151"/>
      <c r="IK23" s="151"/>
      <c r="IL23" s="151"/>
      <c r="IM23" s="151"/>
      <c r="IN23" s="151"/>
      <c r="IO23" s="151"/>
      <c r="IP23" s="151"/>
      <c r="IQ23" s="151"/>
      <c r="IR23" s="151"/>
      <c r="IS23" s="151"/>
      <c r="IT23" s="151"/>
      <c r="IU23" s="151"/>
      <c r="IV23" s="151"/>
      <c r="IW23" s="151"/>
      <c r="IX23" s="151"/>
      <c r="IY23" s="151"/>
      <c r="IZ23" s="151"/>
      <c r="JA23" s="151"/>
      <c r="JB23" s="151"/>
      <c r="JC23" s="151"/>
      <c r="JD23" s="151"/>
      <c r="JE23" s="151"/>
      <c r="JF23" s="151"/>
      <c r="JG23" s="151"/>
      <c r="JH23" s="151"/>
      <c r="JI23" s="151"/>
      <c r="JJ23" s="151"/>
      <c r="JK23" s="151"/>
      <c r="JL23" s="151"/>
      <c r="JM23" s="151"/>
      <c r="JN23" s="151"/>
      <c r="JO23" s="151"/>
      <c r="JP23" s="151"/>
      <c r="JQ23" s="151"/>
      <c r="JR23" s="151"/>
      <c r="JS23" s="151"/>
      <c r="JT23" s="151"/>
      <c r="JU23" s="151"/>
      <c r="JV23" s="151"/>
      <c r="JW23" s="151"/>
      <c r="JX23" s="151"/>
      <c r="JY23" s="151"/>
      <c r="JZ23" s="151"/>
      <c r="KA23" s="151"/>
      <c r="KB23" s="151"/>
      <c r="KC23" s="151"/>
      <c r="KD23" s="151"/>
      <c r="KE23" s="151"/>
      <c r="KF23" s="151"/>
      <c r="KG23" s="151"/>
      <c r="KH23" s="151"/>
      <c r="KI23" s="151"/>
      <c r="KJ23" s="151"/>
      <c r="KK23" s="151"/>
      <c r="KL23" s="151"/>
      <c r="KM23" s="151"/>
      <c r="KN23" s="151"/>
      <c r="KO23" s="151"/>
      <c r="KP23" s="151"/>
      <c r="KQ23" s="151"/>
      <c r="KR23" s="151"/>
      <c r="KS23" s="151"/>
      <c r="KT23" s="151"/>
      <c r="KU23" s="151"/>
      <c r="KV23" s="151"/>
      <c r="KW23" s="151"/>
      <c r="KX23" s="151"/>
      <c r="KY23" s="151"/>
      <c r="KZ23" s="151"/>
      <c r="LA23" s="151"/>
      <c r="LB23" s="151"/>
      <c r="LC23" s="151"/>
      <c r="LD23" s="151"/>
      <c r="LE23" s="151"/>
      <c r="LF23" s="151"/>
      <c r="LG23" s="151"/>
      <c r="LH23" s="151"/>
      <c r="LI23" s="151"/>
      <c r="LJ23" s="151"/>
      <c r="LK23" s="151"/>
      <c r="LL23" s="151"/>
      <c r="LM23" s="151"/>
      <c r="LN23" s="151"/>
      <c r="LO23" s="151"/>
      <c r="LP23" s="151"/>
      <c r="LQ23" s="151"/>
      <c r="LR23" s="151"/>
      <c r="LS23" s="151"/>
      <c r="LT23" s="151"/>
      <c r="LU23" s="151"/>
      <c r="LV23" s="151"/>
      <c r="LW23" s="151"/>
      <c r="LX23" s="151"/>
      <c r="LY23" s="151"/>
      <c r="LZ23" s="151"/>
      <c r="MA23" s="151"/>
      <c r="MB23" s="151"/>
      <c r="MC23" s="151"/>
      <c r="MD23" s="151"/>
      <c r="ME23" s="151"/>
      <c r="MF23" s="151"/>
      <c r="MG23" s="151"/>
      <c r="MH23" s="151"/>
      <c r="MI23" s="151"/>
      <c r="MJ23" s="151"/>
      <c r="MK23" s="151"/>
      <c r="ML23" s="151"/>
      <c r="MM23" s="151"/>
      <c r="MN23" s="151"/>
      <c r="MO23" s="151"/>
      <c r="MP23" s="151"/>
      <c r="MQ23" s="151"/>
      <c r="MR23" s="151"/>
      <c r="MS23" s="151"/>
      <c r="MT23" s="151"/>
      <c r="MU23" s="151"/>
      <c r="MV23" s="151"/>
      <c r="MW23" s="151"/>
      <c r="MX23" s="151"/>
      <c r="MY23" s="151"/>
      <c r="MZ23" s="151"/>
      <c r="NA23" s="151"/>
      <c r="NB23" s="151"/>
      <c r="NC23" s="151"/>
      <c r="ND23" s="151"/>
      <c r="NE23" s="151"/>
      <c r="NF23" s="151"/>
      <c r="NG23" s="151"/>
      <c r="NH23" s="151"/>
      <c r="NI23" s="151"/>
      <c r="NJ23" s="151"/>
      <c r="NK23" s="151"/>
      <c r="NL23" s="151"/>
      <c r="NM23" s="151"/>
      <c r="NN23" s="151"/>
      <c r="NO23" s="151"/>
      <c r="NP23" s="151"/>
      <c r="NQ23" s="151"/>
      <c r="NR23" s="151"/>
      <c r="NS23" s="151"/>
      <c r="NT23" s="151"/>
      <c r="NU23" s="151"/>
      <c r="NV23" s="151"/>
      <c r="NW23" s="151"/>
      <c r="NX23" s="151"/>
      <c r="NY23" s="151"/>
      <c r="NZ23" s="151"/>
      <c r="OA23" s="151"/>
      <c r="OB23" s="151"/>
      <c r="OC23" s="151"/>
      <c r="OD23" s="151"/>
      <c r="OE23" s="151"/>
      <c r="OF23" s="151"/>
      <c r="OG23" s="151"/>
      <c r="OH23" s="151"/>
      <c r="OI23" s="151"/>
      <c r="OJ23" s="151"/>
      <c r="OK23" s="151"/>
      <c r="OL23" s="151"/>
      <c r="OM23" s="151"/>
      <c r="ON23" s="151"/>
      <c r="OO23" s="151"/>
      <c r="OP23" s="151"/>
      <c r="OQ23" s="151"/>
      <c r="OR23" s="151"/>
      <c r="OS23" s="151"/>
      <c r="OT23" s="151"/>
      <c r="OU23" s="151"/>
      <c r="OV23" s="151"/>
      <c r="OW23" s="151"/>
      <c r="OX23" s="151"/>
      <c r="OY23" s="151"/>
      <c r="OZ23" s="151"/>
      <c r="PA23" s="151"/>
      <c r="PB23" s="151"/>
      <c r="PC23" s="151"/>
      <c r="PD23" s="151"/>
      <c r="PE23" s="151"/>
      <c r="PF23" s="151"/>
      <c r="PG23" s="151"/>
      <c r="PH23" s="151"/>
      <c r="PI23" s="151"/>
      <c r="PJ23" s="151"/>
      <c r="PK23" s="151"/>
      <c r="PL23" s="151"/>
      <c r="PM23" s="151"/>
      <c r="PN23" s="151"/>
      <c r="PO23" s="151"/>
      <c r="PP23" s="151"/>
      <c r="PQ23" s="151"/>
      <c r="PR23" s="151"/>
      <c r="PS23" s="151"/>
      <c r="PT23" s="151"/>
      <c r="PU23" s="151"/>
      <c r="PV23" s="151"/>
      <c r="PW23" s="151"/>
      <c r="PX23" s="151"/>
      <c r="PY23" s="151"/>
      <c r="PZ23" s="151"/>
      <c r="QA23" s="151"/>
      <c r="QB23" s="151"/>
      <c r="QC23" s="151"/>
      <c r="QD23" s="151"/>
      <c r="QE23" s="151"/>
      <c r="QF23" s="151"/>
      <c r="QG23" s="151"/>
      <c r="QH23" s="151"/>
      <c r="QI23" s="151"/>
      <c r="QJ23" s="151"/>
      <c r="QK23" s="151"/>
      <c r="QL23" s="151"/>
      <c r="QM23" s="151"/>
      <c r="QN23" s="151"/>
      <c r="QO23" s="151"/>
      <c r="QP23" s="151"/>
      <c r="QQ23" s="151"/>
      <c r="QR23" s="151"/>
      <c r="QS23" s="151"/>
      <c r="QT23" s="151"/>
      <c r="QU23" s="151"/>
      <c r="QV23" s="151"/>
      <c r="QW23" s="151"/>
      <c r="QX23" s="151"/>
      <c r="QY23" s="151"/>
      <c r="QZ23" s="151"/>
      <c r="RA23" s="151"/>
      <c r="RB23" s="151"/>
      <c r="RC23" s="151"/>
      <c r="RD23" s="151"/>
      <c r="RE23" s="151"/>
      <c r="RF23" s="151"/>
      <c r="RG23" s="151"/>
      <c r="RH23" s="151"/>
      <c r="RI23" s="151"/>
      <c r="RJ23" s="151"/>
      <c r="RK23" s="151"/>
      <c r="RL23" s="151"/>
      <c r="RM23" s="151"/>
      <c r="RN23" s="151"/>
      <c r="RO23" s="151"/>
      <c r="RP23" s="151"/>
      <c r="RQ23" s="151"/>
      <c r="RR23" s="151"/>
      <c r="RS23" s="151"/>
      <c r="RT23" s="151"/>
      <c r="RU23" s="151"/>
      <c r="RV23" s="151"/>
      <c r="RW23" s="151"/>
      <c r="RX23" s="151"/>
      <c r="RY23" s="151"/>
      <c r="RZ23" s="151"/>
      <c r="SA23" s="151"/>
      <c r="SB23" s="151"/>
      <c r="SC23" s="151"/>
      <c r="SD23" s="151"/>
      <c r="SE23" s="151"/>
      <c r="SF23" s="151"/>
      <c r="SG23" s="151"/>
      <c r="SH23" s="151"/>
      <c r="SI23" s="151"/>
      <c r="SJ23" s="151"/>
      <c r="SK23" s="151"/>
      <c r="SL23" s="151"/>
      <c r="SM23" s="151"/>
      <c r="SN23" s="151"/>
      <c r="SO23" s="151"/>
      <c r="SP23" s="151"/>
      <c r="SQ23" s="151"/>
      <c r="SR23" s="151"/>
      <c r="SS23" s="151"/>
      <c r="ST23" s="151"/>
      <c r="SU23" s="151"/>
      <c r="SV23" s="151"/>
      <c r="SW23" s="151"/>
      <c r="SX23" s="151"/>
      <c r="SY23" s="151"/>
      <c r="SZ23" s="151"/>
      <c r="TA23" s="151"/>
      <c r="TB23" s="151"/>
      <c r="TC23" s="151"/>
      <c r="TD23" s="151"/>
      <c r="TE23" s="151"/>
      <c r="TF23" s="151"/>
      <c r="TG23" s="151"/>
      <c r="TH23" s="151"/>
      <c r="TI23" s="151"/>
      <c r="TJ23" s="151"/>
      <c r="TK23" s="151"/>
      <c r="TL23" s="151"/>
      <c r="TM23" s="151"/>
      <c r="TN23" s="151"/>
      <c r="TO23" s="151"/>
      <c r="TP23" s="151"/>
      <c r="TQ23" s="151"/>
      <c r="TR23" s="151"/>
      <c r="TS23" s="151"/>
      <c r="TT23" s="151"/>
      <c r="TU23" s="151"/>
      <c r="TV23" s="151"/>
      <c r="TW23" s="151"/>
      <c r="TX23" s="151"/>
      <c r="TY23" s="151"/>
      <c r="TZ23" s="151"/>
      <c r="UA23" s="151"/>
      <c r="UB23" s="151"/>
      <c r="UC23" s="151"/>
      <c r="UD23" s="151"/>
      <c r="UE23" s="151"/>
      <c r="UF23" s="151"/>
      <c r="UG23" s="151"/>
      <c r="UH23" s="151"/>
      <c r="UI23" s="151"/>
      <c r="UJ23" s="151"/>
      <c r="UK23" s="151"/>
      <c r="UL23" s="151"/>
      <c r="UM23" s="151"/>
      <c r="UN23" s="151"/>
      <c r="UO23" s="151"/>
      <c r="UP23" s="151"/>
      <c r="UQ23" s="151"/>
      <c r="UR23" s="151"/>
      <c r="US23" s="151"/>
      <c r="UT23" s="151"/>
      <c r="UU23" s="151"/>
      <c r="UV23" s="151"/>
      <c r="UW23" s="151"/>
      <c r="UX23" s="151"/>
      <c r="UY23" s="151"/>
      <c r="UZ23" s="151"/>
      <c r="VA23" s="151"/>
      <c r="VB23" s="151"/>
      <c r="VC23" s="151"/>
      <c r="VD23" s="151"/>
      <c r="VE23" s="151"/>
      <c r="VF23" s="151"/>
      <c r="VG23" s="151"/>
      <c r="VH23" s="151"/>
      <c r="VI23" s="151"/>
      <c r="VJ23" s="151"/>
      <c r="VK23" s="151"/>
      <c r="VL23" s="151"/>
      <c r="VM23" s="151"/>
      <c r="VN23" s="151"/>
      <c r="VO23" s="151"/>
      <c r="VP23" s="151"/>
      <c r="VQ23" s="151"/>
      <c r="VR23" s="151"/>
      <c r="VS23" s="151"/>
      <c r="VT23" s="151"/>
      <c r="VU23" s="151"/>
      <c r="VV23" s="151"/>
      <c r="VW23" s="151"/>
      <c r="VX23" s="151"/>
      <c r="VY23" s="151"/>
      <c r="VZ23" s="151"/>
      <c r="WA23" s="151"/>
      <c r="WB23" s="151"/>
      <c r="WC23" s="151"/>
      <c r="WD23" s="151"/>
      <c r="WE23" s="151"/>
      <c r="WF23" s="151"/>
      <c r="WG23" s="151"/>
      <c r="WH23" s="151"/>
      <c r="WI23" s="151"/>
      <c r="WJ23" s="151"/>
      <c r="WK23" s="151"/>
      <c r="WL23" s="151"/>
      <c r="WM23" s="151"/>
      <c r="WN23" s="151"/>
      <c r="WO23" s="151"/>
      <c r="WP23" s="151"/>
      <c r="WQ23" s="151"/>
      <c r="WR23" s="151"/>
      <c r="WS23" s="151"/>
      <c r="WT23" s="151"/>
      <c r="WU23" s="151"/>
      <c r="WV23" s="151"/>
      <c r="WW23" s="151"/>
      <c r="WX23" s="151"/>
      <c r="WY23" s="151"/>
      <c r="WZ23" s="151"/>
      <c r="XA23" s="151"/>
      <c r="XB23" s="151"/>
      <c r="XC23" s="151"/>
      <c r="XD23" s="151"/>
      <c r="XE23" s="151"/>
      <c r="XF23" s="151"/>
      <c r="XG23" s="151"/>
      <c r="XH23" s="151"/>
      <c r="XI23" s="151"/>
      <c r="XJ23" s="151"/>
      <c r="XK23" s="151"/>
      <c r="XL23" s="151"/>
      <c r="XM23" s="151"/>
      <c r="XN23" s="151"/>
      <c r="XO23" s="151"/>
      <c r="XP23" s="151"/>
      <c r="XQ23" s="151"/>
      <c r="XR23" s="151"/>
      <c r="XS23" s="151"/>
      <c r="XT23" s="151"/>
      <c r="XU23" s="151"/>
      <c r="XV23" s="151"/>
      <c r="XW23" s="151"/>
      <c r="XX23" s="151"/>
      <c r="XY23" s="151"/>
      <c r="XZ23" s="151"/>
      <c r="YA23" s="151"/>
      <c r="YB23" s="151"/>
      <c r="YC23" s="151"/>
      <c r="YD23" s="151"/>
      <c r="YE23" s="151"/>
      <c r="YF23" s="151"/>
      <c r="YG23" s="151"/>
      <c r="YH23" s="151"/>
      <c r="YI23" s="151"/>
      <c r="YJ23" s="151"/>
      <c r="YK23" s="151"/>
      <c r="YL23" s="151"/>
      <c r="YM23" s="151"/>
      <c r="YN23" s="151"/>
      <c r="YO23" s="151"/>
      <c r="YP23" s="151"/>
      <c r="YQ23" s="151"/>
      <c r="YR23" s="151"/>
      <c r="YS23" s="151"/>
      <c r="YT23" s="151"/>
      <c r="YU23" s="151"/>
      <c r="YV23" s="151"/>
      <c r="YW23" s="151"/>
      <c r="YX23" s="151"/>
      <c r="YY23" s="151"/>
      <c r="YZ23" s="151"/>
      <c r="ZA23" s="151"/>
      <c r="ZB23" s="151"/>
      <c r="ZC23" s="151"/>
      <c r="ZD23" s="151"/>
      <c r="ZE23" s="151"/>
      <c r="ZF23" s="151"/>
      <c r="ZG23" s="151"/>
      <c r="ZH23" s="151"/>
      <c r="ZI23" s="151"/>
      <c r="ZJ23" s="151"/>
      <c r="ZK23" s="151"/>
      <c r="ZL23" s="151"/>
      <c r="ZM23" s="151"/>
      <c r="ZN23" s="151"/>
      <c r="ZO23" s="151"/>
      <c r="ZP23" s="151"/>
      <c r="ZQ23" s="151"/>
      <c r="ZR23" s="151"/>
      <c r="ZS23" s="151"/>
      <c r="ZT23" s="151"/>
      <c r="ZU23" s="151"/>
      <c r="ZV23" s="151"/>
      <c r="ZW23" s="151"/>
      <c r="ZX23" s="151"/>
      <c r="ZY23" s="151"/>
      <c r="ZZ23" s="151"/>
      <c r="AAA23" s="151"/>
      <c r="AAB23" s="151"/>
      <c r="AAC23" s="151"/>
      <c r="AAD23" s="151"/>
      <c r="AAE23" s="151"/>
      <c r="AAF23" s="151"/>
      <c r="AAG23" s="151"/>
      <c r="AAH23" s="151"/>
      <c r="AAI23" s="151"/>
      <c r="AAJ23" s="151"/>
      <c r="AAK23" s="151"/>
      <c r="AAL23" s="151"/>
      <c r="AAM23" s="151"/>
      <c r="AAN23" s="151"/>
      <c r="AAO23" s="151"/>
      <c r="AAP23" s="151"/>
      <c r="AAQ23" s="151"/>
      <c r="AAR23" s="151"/>
      <c r="AAS23" s="151"/>
      <c r="AAT23" s="151"/>
      <c r="AAU23" s="151"/>
      <c r="AAV23" s="151"/>
      <c r="AAW23" s="151"/>
      <c r="AAX23" s="151"/>
      <c r="AAY23" s="151"/>
      <c r="AAZ23" s="151"/>
      <c r="ABA23" s="151"/>
      <c r="ABB23" s="151"/>
      <c r="ABC23" s="151"/>
      <c r="ABD23" s="151"/>
      <c r="ABE23" s="151"/>
      <c r="ABF23" s="151"/>
      <c r="ABG23" s="151"/>
      <c r="ABH23" s="151"/>
      <c r="ABI23" s="151"/>
      <c r="ABJ23" s="151"/>
      <c r="ABK23" s="151"/>
      <c r="ABL23" s="151"/>
      <c r="ABM23" s="151"/>
      <c r="ABN23" s="151"/>
      <c r="ABO23" s="151"/>
      <c r="ABP23" s="151"/>
      <c r="ABQ23" s="151"/>
      <c r="ABR23" s="151"/>
      <c r="ABS23" s="151"/>
      <c r="ABT23" s="151"/>
      <c r="ABU23" s="151"/>
      <c r="ABV23" s="151"/>
      <c r="ABW23" s="151"/>
      <c r="ABX23" s="151"/>
      <c r="ABY23" s="151"/>
      <c r="ABZ23" s="151"/>
      <c r="ACA23" s="151"/>
      <c r="ACB23" s="151"/>
      <c r="ACC23" s="151"/>
      <c r="ACD23" s="151"/>
      <c r="ACE23" s="151"/>
      <c r="ACF23" s="151"/>
      <c r="ACG23" s="151"/>
      <c r="ACH23" s="151"/>
      <c r="ACI23" s="151"/>
      <c r="ACJ23" s="151"/>
      <c r="ACK23" s="151"/>
      <c r="ACL23" s="151"/>
      <c r="ACM23" s="151"/>
      <c r="ACN23" s="151"/>
      <c r="ACO23" s="151"/>
      <c r="ACP23" s="151"/>
      <c r="ACQ23" s="151"/>
      <c r="ACR23" s="151"/>
      <c r="ACS23" s="151"/>
      <c r="ACT23" s="151"/>
      <c r="ACU23" s="151"/>
      <c r="ACV23" s="151"/>
      <c r="ACW23" s="151"/>
      <c r="ACX23" s="151"/>
      <c r="ACY23" s="151"/>
      <c r="ACZ23" s="151"/>
      <c r="ADA23" s="151"/>
      <c r="ADB23" s="151"/>
      <c r="ADC23" s="151"/>
      <c r="ADD23" s="151"/>
      <c r="ADE23" s="151"/>
      <c r="ADF23" s="151"/>
      <c r="ADG23" s="151"/>
      <c r="ADH23" s="151"/>
      <c r="ADI23" s="151"/>
      <c r="ADJ23" s="151"/>
      <c r="ADK23" s="151"/>
      <c r="ADL23" s="151"/>
      <c r="ADM23" s="151"/>
      <c r="ADN23" s="151"/>
      <c r="ADO23" s="151"/>
      <c r="ADP23" s="151"/>
      <c r="ADQ23" s="151"/>
      <c r="ADR23" s="151"/>
      <c r="ADS23" s="151"/>
      <c r="ADT23" s="151"/>
      <c r="ADU23" s="151"/>
      <c r="ADV23" s="151"/>
      <c r="ADW23" s="151"/>
      <c r="ADX23" s="151"/>
      <c r="ADY23" s="151"/>
      <c r="ADZ23" s="151"/>
      <c r="AEA23" s="151"/>
      <c r="AEB23" s="151"/>
      <c r="AEC23" s="151"/>
      <c r="AED23" s="151"/>
      <c r="AEE23" s="151"/>
      <c r="AEF23" s="151"/>
      <c r="AEG23" s="151"/>
      <c r="AEH23" s="151"/>
      <c r="AEI23" s="151"/>
      <c r="AEJ23" s="151"/>
      <c r="AEK23" s="151"/>
      <c r="AEL23" s="151"/>
      <c r="AEM23" s="151"/>
      <c r="AEN23" s="151"/>
      <c r="AEO23" s="151"/>
      <c r="AEP23" s="151"/>
      <c r="AEQ23" s="151"/>
      <c r="AER23" s="151"/>
      <c r="AES23" s="151"/>
      <c r="AET23" s="151"/>
      <c r="AEU23" s="151"/>
      <c r="AEV23" s="151"/>
      <c r="AEW23" s="151"/>
      <c r="AEX23" s="151"/>
      <c r="AEY23" s="151"/>
      <c r="AEZ23" s="151"/>
      <c r="AFA23" s="151"/>
      <c r="AFB23" s="151"/>
      <c r="AFC23" s="151"/>
      <c r="AFD23" s="151"/>
      <c r="AFE23" s="151"/>
      <c r="AFF23" s="151"/>
      <c r="AFG23" s="151"/>
      <c r="AFH23" s="151"/>
      <c r="AFI23" s="151"/>
      <c r="AFJ23" s="151"/>
      <c r="AFK23" s="151"/>
      <c r="AFL23" s="151"/>
      <c r="AFM23" s="151"/>
      <c r="AFN23" s="151"/>
      <c r="AFO23" s="151"/>
      <c r="AFP23" s="151"/>
      <c r="AFQ23" s="151"/>
      <c r="AFR23" s="151"/>
      <c r="AFS23" s="151"/>
      <c r="AFT23" s="151"/>
      <c r="AFU23" s="151"/>
      <c r="AFV23" s="151"/>
      <c r="AFW23" s="151"/>
      <c r="AFX23" s="151"/>
      <c r="AFY23" s="151"/>
      <c r="AFZ23" s="151"/>
      <c r="AGA23" s="151"/>
      <c r="AGB23" s="151"/>
      <c r="AGC23" s="151"/>
      <c r="AGD23" s="151"/>
      <c r="AGE23" s="151"/>
      <c r="AGF23" s="151"/>
      <c r="AGG23" s="151"/>
      <c r="AGH23" s="151"/>
      <c r="AGI23" s="151"/>
      <c r="AGJ23" s="151"/>
      <c r="AGK23" s="151"/>
      <c r="AGL23" s="151"/>
      <c r="AGM23" s="151"/>
      <c r="AGN23" s="151"/>
      <c r="AGO23" s="151"/>
      <c r="AGP23" s="151"/>
      <c r="AGQ23" s="151"/>
      <c r="AGR23" s="151"/>
      <c r="AGS23" s="151"/>
      <c r="AGT23" s="151"/>
      <c r="AGU23" s="151"/>
      <c r="AGV23" s="151"/>
      <c r="AGW23" s="151"/>
      <c r="AGX23" s="151"/>
      <c r="AGY23" s="151"/>
      <c r="AGZ23" s="151"/>
      <c r="AHA23" s="151"/>
      <c r="AHB23" s="151"/>
      <c r="AHC23" s="151"/>
      <c r="AHD23" s="151"/>
      <c r="AHE23" s="151"/>
      <c r="AHF23" s="151"/>
      <c r="AHG23" s="151"/>
      <c r="AHH23" s="151"/>
      <c r="AHI23" s="151"/>
      <c r="AHJ23" s="151"/>
      <c r="AHK23" s="151"/>
      <c r="AHL23" s="151"/>
      <c r="AHM23" s="151"/>
      <c r="AHN23" s="151"/>
      <c r="AHO23" s="151"/>
      <c r="AHP23" s="151"/>
      <c r="AHQ23" s="151"/>
      <c r="AHR23" s="151"/>
      <c r="AHS23" s="151"/>
      <c r="AHT23" s="151"/>
      <c r="AHU23" s="151"/>
      <c r="AHV23" s="151"/>
      <c r="AHW23" s="151"/>
      <c r="AHX23" s="151"/>
      <c r="AHY23" s="151"/>
      <c r="AHZ23" s="151"/>
      <c r="AIA23" s="151"/>
      <c r="AIB23" s="151"/>
      <c r="AIC23" s="151"/>
      <c r="AID23" s="151"/>
      <c r="AIE23" s="151"/>
      <c r="AIF23" s="151"/>
      <c r="AIG23" s="151"/>
      <c r="AIH23" s="151"/>
      <c r="AII23" s="151"/>
      <c r="AIJ23" s="151"/>
      <c r="AIK23" s="151"/>
      <c r="AIL23" s="151"/>
      <c r="AIM23" s="151"/>
      <c r="AIN23" s="151"/>
      <c r="AIO23" s="151"/>
      <c r="AIP23" s="151"/>
      <c r="AIQ23" s="151"/>
      <c r="AIR23" s="151"/>
      <c r="AIS23" s="151"/>
      <c r="AIT23" s="151"/>
      <c r="AIU23" s="151"/>
      <c r="AIV23" s="151"/>
      <c r="AIW23" s="151"/>
      <c r="AIX23" s="151"/>
      <c r="AIY23" s="151"/>
      <c r="AIZ23" s="151"/>
      <c r="AJA23" s="151"/>
      <c r="AJB23" s="151"/>
      <c r="AJC23" s="151"/>
      <c r="AJD23" s="151"/>
      <c r="AJE23" s="151"/>
      <c r="AJF23" s="151"/>
      <c r="AJG23" s="151"/>
      <c r="AJH23" s="151"/>
      <c r="AJI23" s="151"/>
      <c r="AJJ23" s="151"/>
      <c r="AJK23" s="151"/>
      <c r="AJL23" s="151"/>
      <c r="AJM23" s="151"/>
      <c r="AJN23" s="151"/>
      <c r="AJO23" s="151"/>
      <c r="AJP23" s="151"/>
      <c r="AJQ23" s="151"/>
      <c r="AJR23" s="151"/>
      <c r="AJS23" s="151"/>
      <c r="AJT23" s="151"/>
      <c r="AJU23" s="151"/>
      <c r="AJV23" s="151"/>
      <c r="AJW23" s="151"/>
      <c r="AJX23" s="151"/>
      <c r="AJY23" s="151"/>
      <c r="AJZ23" s="151"/>
      <c r="AKA23" s="151"/>
      <c r="AKB23" s="151"/>
      <c r="AKC23" s="151"/>
      <c r="AKD23" s="151"/>
      <c r="AKE23" s="151"/>
      <c r="AKF23" s="151"/>
      <c r="AKG23" s="151"/>
      <c r="AKH23" s="151"/>
      <c r="AKI23" s="151"/>
      <c r="AKJ23" s="151"/>
      <c r="AKK23" s="151"/>
      <c r="AKL23" s="151"/>
      <c r="AKM23" s="151"/>
      <c r="AKN23" s="151"/>
      <c r="AKO23" s="151"/>
      <c r="AKP23" s="151"/>
      <c r="AKQ23" s="151"/>
      <c r="AKR23" s="151"/>
      <c r="AKS23" s="151"/>
      <c r="AKT23" s="151"/>
      <c r="AKU23" s="151"/>
      <c r="AKV23" s="151"/>
      <c r="AKW23" s="151"/>
      <c r="AKX23" s="151"/>
      <c r="AKY23" s="151"/>
      <c r="AKZ23" s="151"/>
      <c r="ALA23" s="151"/>
      <c r="ALB23" s="151"/>
      <c r="ALC23" s="151"/>
      <c r="ALD23" s="151"/>
      <c r="ALE23" s="151"/>
      <c r="ALF23" s="151"/>
      <c r="ALG23" s="151"/>
      <c r="ALH23" s="151"/>
      <c r="ALI23" s="151"/>
      <c r="ALJ23" s="151"/>
      <c r="ALK23" s="151"/>
      <c r="ALL23" s="151"/>
      <c r="ALM23" s="151"/>
      <c r="ALN23" s="151"/>
      <c r="ALO23" s="151"/>
      <c r="ALP23" s="151"/>
      <c r="ALQ23" s="151"/>
      <c r="ALR23" s="151"/>
      <c r="ALS23" s="151"/>
      <c r="ALT23" s="151"/>
      <c r="ALU23" s="151"/>
      <c r="ALV23" s="151"/>
      <c r="ALW23" s="151"/>
      <c r="ALX23" s="151"/>
      <c r="ALY23" s="151"/>
      <c r="ALZ23" s="151"/>
      <c r="AMA23" s="151"/>
      <c r="AMB23" s="151"/>
      <c r="AMC23" s="151"/>
      <c r="AMD23" s="151"/>
      <c r="AME23" s="151"/>
      <c r="AMF23" s="151"/>
      <c r="AMG23" s="151"/>
      <c r="AMH23" s="151"/>
      <c r="AMI23" s="151"/>
      <c r="AMJ23" s="151"/>
    </row>
    <row r="26" spans="1:1025" ht="20.399999999999999">
      <c r="A26" s="953" t="str">
        <f>'faktiskās_izm_(202__.g)'!B6</f>
        <v xml:space="preserve">                       .gada faktiskās izmaksas (EUR)</v>
      </c>
      <c r="B26" s="954"/>
      <c r="C26" s="954"/>
      <c r="D26" s="954"/>
      <c r="E26" s="954"/>
    </row>
    <row r="27" spans="1:1025" ht="5.25" customHeight="1">
      <c r="A27" s="394"/>
      <c r="B27" s="395"/>
      <c r="C27" s="395"/>
      <c r="D27" s="395"/>
      <c r="E27" s="395"/>
    </row>
    <row r="28" spans="1:1025" s="75" customFormat="1" ht="26.4">
      <c r="A28" s="83" t="s">
        <v>57</v>
      </c>
      <c r="B28" s="84" t="s">
        <v>58</v>
      </c>
      <c r="C28" s="84" t="s">
        <v>59</v>
      </c>
      <c r="D28" s="84" t="s">
        <v>60</v>
      </c>
      <c r="E28" s="84" t="s">
        <v>61</v>
      </c>
      <c r="F28" s="79"/>
      <c r="G28" s="79"/>
      <c r="H28" s="6" t="s">
        <v>62</v>
      </c>
      <c r="I28" s="6" t="s">
        <v>63</v>
      </c>
      <c r="J28" s="6" t="s">
        <v>435</v>
      </c>
      <c r="K28" s="79"/>
      <c r="L28" s="84" t="s">
        <v>62</v>
      </c>
      <c r="M28" s="84" t="s">
        <v>63</v>
      </c>
      <c r="AMK28"/>
    </row>
    <row r="29" spans="1:1025" ht="17.25" customHeight="1">
      <c r="A29" s="91" t="s">
        <v>445</v>
      </c>
      <c r="B29" s="9">
        <f>'faktiskās_izm_(202__.g)'!C16</f>
        <v>0</v>
      </c>
      <c r="C29" s="9">
        <f>'faktiskās_izm_(202__.g)'!D16</f>
        <v>0</v>
      </c>
      <c r="D29" s="9">
        <f>'faktiskās_izm_(202__.g)'!E16</f>
        <v>0</v>
      </c>
      <c r="E29" s="9">
        <f>'faktiskās_izm_(202__.g)'!F16</f>
        <v>0</v>
      </c>
      <c r="F29" s="79"/>
      <c r="G29" s="79"/>
      <c r="H29" s="9">
        <f>B29+C29</f>
        <v>0</v>
      </c>
      <c r="I29" s="9">
        <f>D29+E29</f>
        <v>0</v>
      </c>
      <c r="J29" s="9">
        <f>H29+I29</f>
        <v>0</v>
      </c>
      <c r="K29" s="79"/>
      <c r="L29" s="391" t="e">
        <f>'faktiskās_izm_(202__.g)'!L16</f>
        <v>#DIV/0!</v>
      </c>
      <c r="M29" s="391" t="e">
        <f>'faktiskās_izm_(202__.g)'!M16</f>
        <v>#DIV/0!</v>
      </c>
    </row>
    <row r="30" spans="1:1025" s="390" customFormat="1" ht="17.25" customHeight="1">
      <c r="A30" s="91" t="s">
        <v>446</v>
      </c>
      <c r="B30" s="9">
        <f>SUM(B32:B40)</f>
        <v>0</v>
      </c>
      <c r="C30" s="9">
        <f>SUM(C32:C40)</f>
        <v>0</v>
      </c>
      <c r="D30" s="9">
        <f t="shared" ref="D30:E30" si="6">SUM(D32:D40)</f>
        <v>0</v>
      </c>
      <c r="E30" s="9">
        <f t="shared" si="6"/>
        <v>0</v>
      </c>
      <c r="F30" s="80"/>
      <c r="G30" s="80"/>
      <c r="H30" s="9">
        <f>B30+C30</f>
        <v>0</v>
      </c>
      <c r="I30" s="9">
        <f>D30+E30</f>
        <v>0</v>
      </c>
      <c r="J30" s="9">
        <f>H30+I30</f>
        <v>0</v>
      </c>
      <c r="K30" s="79"/>
      <c r="L30" s="391" t="e">
        <f>SUM(L32:L40)</f>
        <v>#DIV/0!</v>
      </c>
      <c r="M30" s="391" t="e">
        <f>SUM(M32:M40)</f>
        <v>#DIV/0!</v>
      </c>
      <c r="N30" s="151"/>
      <c r="O30" s="151"/>
      <c r="P30" s="151"/>
      <c r="Q30" s="151"/>
      <c r="R30" s="151"/>
      <c r="S30" s="151"/>
      <c r="T30" s="151"/>
      <c r="U30" s="151"/>
      <c r="V30" s="151"/>
      <c r="W30" s="151"/>
      <c r="X30" s="151"/>
      <c r="Y30" s="151"/>
      <c r="Z30" s="151"/>
      <c r="AA30" s="151"/>
      <c r="AB30" s="151"/>
      <c r="AC30" s="151"/>
      <c r="AD30" s="151"/>
      <c r="AE30" s="151"/>
      <c r="AF30" s="151"/>
      <c r="AG30" s="151"/>
      <c r="AH30" s="151"/>
      <c r="AI30" s="151"/>
      <c r="AJ30" s="151"/>
      <c r="AK30" s="151"/>
      <c r="AL30" s="151"/>
      <c r="AM30" s="151"/>
      <c r="AN30" s="151"/>
      <c r="AO30" s="151"/>
      <c r="AP30" s="151"/>
      <c r="AQ30" s="151"/>
      <c r="AR30" s="151"/>
      <c r="AS30" s="151"/>
      <c r="AT30" s="151"/>
      <c r="AU30" s="151"/>
      <c r="AV30" s="151"/>
      <c r="AW30" s="151"/>
      <c r="AX30" s="151"/>
      <c r="AY30" s="151"/>
      <c r="AZ30" s="151"/>
      <c r="BA30" s="151"/>
      <c r="BB30" s="151"/>
      <c r="BC30" s="151"/>
      <c r="BD30" s="151"/>
      <c r="BE30" s="151"/>
      <c r="BF30" s="151"/>
      <c r="BG30" s="151"/>
      <c r="BH30" s="151"/>
      <c r="BI30" s="151"/>
      <c r="BJ30" s="151"/>
      <c r="BK30" s="151"/>
      <c r="BL30" s="151"/>
      <c r="BM30" s="151"/>
      <c r="BN30" s="151"/>
      <c r="BO30" s="151"/>
      <c r="BP30" s="151"/>
      <c r="BQ30" s="151"/>
      <c r="BR30" s="151"/>
      <c r="BS30" s="151"/>
      <c r="BT30" s="151"/>
      <c r="BU30" s="151"/>
      <c r="BV30" s="151"/>
      <c r="BW30" s="151"/>
      <c r="BX30" s="151"/>
      <c r="BY30" s="151"/>
      <c r="BZ30" s="151"/>
      <c r="CA30" s="151"/>
      <c r="CB30" s="151"/>
      <c r="CC30" s="151"/>
      <c r="CD30" s="151"/>
      <c r="CE30" s="151"/>
      <c r="CF30" s="151"/>
      <c r="CG30" s="151"/>
      <c r="CH30" s="151"/>
      <c r="CI30" s="151"/>
      <c r="CJ30" s="151"/>
      <c r="CK30" s="151"/>
      <c r="CL30" s="151"/>
      <c r="CM30" s="151"/>
      <c r="CN30" s="151"/>
      <c r="CO30" s="151"/>
      <c r="CP30" s="151"/>
      <c r="CQ30" s="151"/>
      <c r="CR30" s="151"/>
      <c r="CS30" s="151"/>
      <c r="CT30" s="151"/>
      <c r="CU30" s="151"/>
      <c r="CV30" s="151"/>
      <c r="CW30" s="151"/>
      <c r="CX30" s="151"/>
      <c r="CY30" s="151"/>
      <c r="CZ30" s="151"/>
      <c r="DA30" s="151"/>
      <c r="DB30" s="151"/>
      <c r="DC30" s="151"/>
      <c r="DD30" s="151"/>
      <c r="DE30" s="151"/>
      <c r="DF30" s="151"/>
      <c r="DG30" s="151"/>
      <c r="DH30" s="151"/>
      <c r="DI30" s="151"/>
      <c r="DJ30" s="151"/>
      <c r="DK30" s="151"/>
      <c r="DL30" s="151"/>
      <c r="DM30" s="151"/>
      <c r="DN30" s="151"/>
      <c r="DO30" s="151"/>
      <c r="DP30" s="151"/>
      <c r="DQ30" s="151"/>
      <c r="DR30" s="151"/>
      <c r="DS30" s="151"/>
      <c r="DT30" s="151"/>
      <c r="DU30" s="151"/>
      <c r="DV30" s="151"/>
      <c r="DW30" s="151"/>
      <c r="DX30" s="151"/>
      <c r="DY30" s="151"/>
      <c r="DZ30" s="151"/>
      <c r="EA30" s="151"/>
      <c r="EB30" s="151"/>
      <c r="EC30" s="151"/>
      <c r="ED30" s="151"/>
      <c r="EE30" s="151"/>
      <c r="EF30" s="151"/>
      <c r="EG30" s="151"/>
      <c r="EH30" s="151"/>
      <c r="EI30" s="151"/>
      <c r="EJ30" s="151"/>
      <c r="EK30" s="151"/>
      <c r="EL30" s="151"/>
      <c r="EM30" s="151"/>
      <c r="EN30" s="151"/>
      <c r="EO30" s="151"/>
      <c r="EP30" s="151"/>
      <c r="EQ30" s="151"/>
      <c r="ER30" s="151"/>
      <c r="ES30" s="151"/>
      <c r="ET30" s="151"/>
      <c r="EU30" s="151"/>
      <c r="EV30" s="151"/>
      <c r="EW30" s="151"/>
      <c r="EX30" s="151"/>
      <c r="EY30" s="151"/>
      <c r="EZ30" s="151"/>
      <c r="FA30" s="151"/>
      <c r="FB30" s="151"/>
      <c r="FC30" s="151"/>
      <c r="FD30" s="151"/>
      <c r="FE30" s="151"/>
      <c r="FF30" s="151"/>
      <c r="FG30" s="151"/>
      <c r="FH30" s="151"/>
      <c r="FI30" s="151"/>
      <c r="FJ30" s="151"/>
      <c r="FK30" s="151"/>
      <c r="FL30" s="151"/>
      <c r="FM30" s="151"/>
      <c r="FN30" s="151"/>
      <c r="FO30" s="151"/>
      <c r="FP30" s="151"/>
      <c r="FQ30" s="151"/>
      <c r="FR30" s="151"/>
      <c r="FS30" s="151"/>
      <c r="FT30" s="151"/>
      <c r="FU30" s="151"/>
      <c r="FV30" s="151"/>
      <c r="FW30" s="151"/>
      <c r="FX30" s="151"/>
      <c r="FY30" s="151"/>
      <c r="FZ30" s="151"/>
      <c r="GA30" s="151"/>
      <c r="GB30" s="151"/>
      <c r="GC30" s="151"/>
      <c r="GD30" s="151"/>
      <c r="GE30" s="151"/>
      <c r="GF30" s="151"/>
      <c r="GG30" s="151"/>
      <c r="GH30" s="151"/>
      <c r="GI30" s="151"/>
      <c r="GJ30" s="151"/>
      <c r="GK30" s="151"/>
      <c r="GL30" s="151"/>
      <c r="GM30" s="151"/>
      <c r="GN30" s="151"/>
      <c r="GO30" s="151"/>
      <c r="GP30" s="151"/>
      <c r="GQ30" s="151"/>
      <c r="GR30" s="151"/>
      <c r="GS30" s="151"/>
      <c r="GT30" s="151"/>
      <c r="GU30" s="151"/>
      <c r="GV30" s="151"/>
      <c r="GW30" s="151"/>
      <c r="GX30" s="151"/>
      <c r="GY30" s="151"/>
      <c r="GZ30" s="151"/>
      <c r="HA30" s="151"/>
      <c r="HB30" s="151"/>
      <c r="HC30" s="151"/>
      <c r="HD30" s="151"/>
      <c r="HE30" s="151"/>
      <c r="HF30" s="151"/>
      <c r="HG30" s="151"/>
      <c r="HH30" s="151"/>
      <c r="HI30" s="151"/>
      <c r="HJ30" s="151"/>
      <c r="HK30" s="151"/>
      <c r="HL30" s="151"/>
      <c r="HM30" s="151"/>
      <c r="HN30" s="151"/>
      <c r="HO30" s="151"/>
      <c r="HP30" s="151"/>
      <c r="HQ30" s="151"/>
      <c r="HR30" s="151"/>
      <c r="HS30" s="151"/>
      <c r="HT30" s="151"/>
      <c r="HU30" s="151"/>
      <c r="HV30" s="151"/>
      <c r="HW30" s="151"/>
      <c r="HX30" s="151"/>
      <c r="HY30" s="151"/>
      <c r="HZ30" s="151"/>
      <c r="IA30" s="151"/>
      <c r="IB30" s="151"/>
      <c r="IC30" s="151"/>
      <c r="ID30" s="151"/>
      <c r="IE30" s="151"/>
      <c r="IF30" s="151"/>
      <c r="IG30" s="151"/>
      <c r="IH30" s="151"/>
      <c r="II30" s="151"/>
      <c r="IJ30" s="151"/>
      <c r="IK30" s="151"/>
      <c r="IL30" s="151"/>
      <c r="IM30" s="151"/>
      <c r="IN30" s="151"/>
      <c r="IO30" s="151"/>
      <c r="IP30" s="151"/>
      <c r="IQ30" s="151"/>
      <c r="IR30" s="151"/>
      <c r="IS30" s="151"/>
      <c r="IT30" s="151"/>
      <c r="IU30" s="151"/>
      <c r="IV30" s="151"/>
      <c r="IW30" s="151"/>
      <c r="IX30" s="151"/>
      <c r="IY30" s="151"/>
      <c r="IZ30" s="151"/>
      <c r="JA30" s="151"/>
      <c r="JB30" s="151"/>
      <c r="JC30" s="151"/>
      <c r="JD30" s="151"/>
      <c r="JE30" s="151"/>
      <c r="JF30" s="151"/>
      <c r="JG30" s="151"/>
      <c r="JH30" s="151"/>
      <c r="JI30" s="151"/>
      <c r="JJ30" s="151"/>
      <c r="JK30" s="151"/>
      <c r="JL30" s="151"/>
      <c r="JM30" s="151"/>
      <c r="JN30" s="151"/>
      <c r="JO30" s="151"/>
      <c r="JP30" s="151"/>
      <c r="JQ30" s="151"/>
      <c r="JR30" s="151"/>
      <c r="JS30" s="151"/>
      <c r="JT30" s="151"/>
      <c r="JU30" s="151"/>
      <c r="JV30" s="151"/>
      <c r="JW30" s="151"/>
      <c r="JX30" s="151"/>
      <c r="JY30" s="151"/>
      <c r="JZ30" s="151"/>
      <c r="KA30" s="151"/>
      <c r="KB30" s="151"/>
      <c r="KC30" s="151"/>
      <c r="KD30" s="151"/>
      <c r="KE30" s="151"/>
      <c r="KF30" s="151"/>
      <c r="KG30" s="151"/>
      <c r="KH30" s="151"/>
      <c r="KI30" s="151"/>
      <c r="KJ30" s="151"/>
      <c r="KK30" s="151"/>
      <c r="KL30" s="151"/>
      <c r="KM30" s="151"/>
      <c r="KN30" s="151"/>
      <c r="KO30" s="151"/>
      <c r="KP30" s="151"/>
      <c r="KQ30" s="151"/>
      <c r="KR30" s="151"/>
      <c r="KS30" s="151"/>
      <c r="KT30" s="151"/>
      <c r="KU30" s="151"/>
      <c r="KV30" s="151"/>
      <c r="KW30" s="151"/>
      <c r="KX30" s="151"/>
      <c r="KY30" s="151"/>
      <c r="KZ30" s="151"/>
      <c r="LA30" s="151"/>
      <c r="LB30" s="151"/>
      <c r="LC30" s="151"/>
      <c r="LD30" s="151"/>
      <c r="LE30" s="151"/>
      <c r="LF30" s="151"/>
      <c r="LG30" s="151"/>
      <c r="LH30" s="151"/>
      <c r="LI30" s="151"/>
      <c r="LJ30" s="151"/>
      <c r="LK30" s="151"/>
      <c r="LL30" s="151"/>
      <c r="LM30" s="151"/>
      <c r="LN30" s="151"/>
      <c r="LO30" s="151"/>
      <c r="LP30" s="151"/>
      <c r="LQ30" s="151"/>
      <c r="LR30" s="151"/>
      <c r="LS30" s="151"/>
      <c r="LT30" s="151"/>
      <c r="LU30" s="151"/>
      <c r="LV30" s="151"/>
      <c r="LW30" s="151"/>
      <c r="LX30" s="151"/>
      <c r="LY30" s="151"/>
      <c r="LZ30" s="151"/>
      <c r="MA30" s="151"/>
      <c r="MB30" s="151"/>
      <c r="MC30" s="151"/>
      <c r="MD30" s="151"/>
      <c r="ME30" s="151"/>
      <c r="MF30" s="151"/>
      <c r="MG30" s="151"/>
      <c r="MH30" s="151"/>
      <c r="MI30" s="151"/>
      <c r="MJ30" s="151"/>
      <c r="MK30" s="151"/>
      <c r="ML30" s="151"/>
      <c r="MM30" s="151"/>
      <c r="MN30" s="151"/>
      <c r="MO30" s="151"/>
      <c r="MP30" s="151"/>
      <c r="MQ30" s="151"/>
      <c r="MR30" s="151"/>
      <c r="MS30" s="151"/>
      <c r="MT30" s="151"/>
      <c r="MU30" s="151"/>
      <c r="MV30" s="151"/>
      <c r="MW30" s="151"/>
      <c r="MX30" s="151"/>
      <c r="MY30" s="151"/>
      <c r="MZ30" s="151"/>
      <c r="NA30" s="151"/>
      <c r="NB30" s="151"/>
      <c r="NC30" s="151"/>
      <c r="ND30" s="151"/>
      <c r="NE30" s="151"/>
      <c r="NF30" s="151"/>
      <c r="NG30" s="151"/>
      <c r="NH30" s="151"/>
      <c r="NI30" s="151"/>
      <c r="NJ30" s="151"/>
      <c r="NK30" s="151"/>
      <c r="NL30" s="151"/>
      <c r="NM30" s="151"/>
      <c r="NN30" s="151"/>
      <c r="NO30" s="151"/>
      <c r="NP30" s="151"/>
      <c r="NQ30" s="151"/>
      <c r="NR30" s="151"/>
      <c r="NS30" s="151"/>
      <c r="NT30" s="151"/>
      <c r="NU30" s="151"/>
      <c r="NV30" s="151"/>
      <c r="NW30" s="151"/>
      <c r="NX30" s="151"/>
      <c r="NY30" s="151"/>
      <c r="NZ30" s="151"/>
      <c r="OA30" s="151"/>
      <c r="OB30" s="151"/>
      <c r="OC30" s="151"/>
      <c r="OD30" s="151"/>
      <c r="OE30" s="151"/>
      <c r="OF30" s="151"/>
      <c r="OG30" s="151"/>
      <c r="OH30" s="151"/>
      <c r="OI30" s="151"/>
      <c r="OJ30" s="151"/>
      <c r="OK30" s="151"/>
      <c r="OL30" s="151"/>
      <c r="OM30" s="151"/>
      <c r="ON30" s="151"/>
      <c r="OO30" s="151"/>
      <c r="OP30" s="151"/>
      <c r="OQ30" s="151"/>
      <c r="OR30" s="151"/>
      <c r="OS30" s="151"/>
      <c r="OT30" s="151"/>
      <c r="OU30" s="151"/>
      <c r="OV30" s="151"/>
      <c r="OW30" s="151"/>
      <c r="OX30" s="151"/>
      <c r="OY30" s="151"/>
      <c r="OZ30" s="151"/>
      <c r="PA30" s="151"/>
      <c r="PB30" s="151"/>
      <c r="PC30" s="151"/>
      <c r="PD30" s="151"/>
      <c r="PE30" s="151"/>
      <c r="PF30" s="151"/>
      <c r="PG30" s="151"/>
      <c r="PH30" s="151"/>
      <c r="PI30" s="151"/>
      <c r="PJ30" s="151"/>
      <c r="PK30" s="151"/>
      <c r="PL30" s="151"/>
      <c r="PM30" s="151"/>
      <c r="PN30" s="151"/>
      <c r="PO30" s="151"/>
      <c r="PP30" s="151"/>
      <c r="PQ30" s="151"/>
      <c r="PR30" s="151"/>
      <c r="PS30" s="151"/>
      <c r="PT30" s="151"/>
      <c r="PU30" s="151"/>
      <c r="PV30" s="151"/>
      <c r="PW30" s="151"/>
      <c r="PX30" s="151"/>
      <c r="PY30" s="151"/>
      <c r="PZ30" s="151"/>
      <c r="QA30" s="151"/>
      <c r="QB30" s="151"/>
      <c r="QC30" s="151"/>
      <c r="QD30" s="151"/>
      <c r="QE30" s="151"/>
      <c r="QF30" s="151"/>
      <c r="QG30" s="151"/>
      <c r="QH30" s="151"/>
      <c r="QI30" s="151"/>
      <c r="QJ30" s="151"/>
      <c r="QK30" s="151"/>
      <c r="QL30" s="151"/>
      <c r="QM30" s="151"/>
      <c r="QN30" s="151"/>
      <c r="QO30" s="151"/>
      <c r="QP30" s="151"/>
      <c r="QQ30" s="151"/>
      <c r="QR30" s="151"/>
      <c r="QS30" s="151"/>
      <c r="QT30" s="151"/>
      <c r="QU30" s="151"/>
      <c r="QV30" s="151"/>
      <c r="QW30" s="151"/>
      <c r="QX30" s="151"/>
      <c r="QY30" s="151"/>
      <c r="QZ30" s="151"/>
      <c r="RA30" s="151"/>
      <c r="RB30" s="151"/>
      <c r="RC30" s="151"/>
      <c r="RD30" s="151"/>
      <c r="RE30" s="151"/>
      <c r="RF30" s="151"/>
      <c r="RG30" s="151"/>
      <c r="RH30" s="151"/>
      <c r="RI30" s="151"/>
      <c r="RJ30" s="151"/>
      <c r="RK30" s="151"/>
      <c r="RL30" s="151"/>
      <c r="RM30" s="151"/>
      <c r="RN30" s="151"/>
      <c r="RO30" s="151"/>
      <c r="RP30" s="151"/>
      <c r="RQ30" s="151"/>
      <c r="RR30" s="151"/>
      <c r="RS30" s="151"/>
      <c r="RT30" s="151"/>
      <c r="RU30" s="151"/>
      <c r="RV30" s="151"/>
      <c r="RW30" s="151"/>
      <c r="RX30" s="151"/>
      <c r="RY30" s="151"/>
      <c r="RZ30" s="151"/>
      <c r="SA30" s="151"/>
      <c r="SB30" s="151"/>
      <c r="SC30" s="151"/>
      <c r="SD30" s="151"/>
      <c r="SE30" s="151"/>
      <c r="SF30" s="151"/>
      <c r="SG30" s="151"/>
      <c r="SH30" s="151"/>
      <c r="SI30" s="151"/>
      <c r="SJ30" s="151"/>
      <c r="SK30" s="151"/>
      <c r="SL30" s="151"/>
      <c r="SM30" s="151"/>
      <c r="SN30" s="151"/>
      <c r="SO30" s="151"/>
      <c r="SP30" s="151"/>
      <c r="SQ30" s="151"/>
      <c r="SR30" s="151"/>
      <c r="SS30" s="151"/>
      <c r="ST30" s="151"/>
      <c r="SU30" s="151"/>
      <c r="SV30" s="151"/>
      <c r="SW30" s="151"/>
      <c r="SX30" s="151"/>
      <c r="SY30" s="151"/>
      <c r="SZ30" s="151"/>
      <c r="TA30" s="151"/>
      <c r="TB30" s="151"/>
      <c r="TC30" s="151"/>
      <c r="TD30" s="151"/>
      <c r="TE30" s="151"/>
      <c r="TF30" s="151"/>
      <c r="TG30" s="151"/>
      <c r="TH30" s="151"/>
      <c r="TI30" s="151"/>
      <c r="TJ30" s="151"/>
      <c r="TK30" s="151"/>
      <c r="TL30" s="151"/>
      <c r="TM30" s="151"/>
      <c r="TN30" s="151"/>
      <c r="TO30" s="151"/>
      <c r="TP30" s="151"/>
      <c r="TQ30" s="151"/>
      <c r="TR30" s="151"/>
      <c r="TS30" s="151"/>
      <c r="TT30" s="151"/>
      <c r="TU30" s="151"/>
      <c r="TV30" s="151"/>
      <c r="TW30" s="151"/>
      <c r="TX30" s="151"/>
      <c r="TY30" s="151"/>
      <c r="TZ30" s="151"/>
      <c r="UA30" s="151"/>
      <c r="UB30" s="151"/>
      <c r="UC30" s="151"/>
      <c r="UD30" s="151"/>
      <c r="UE30" s="151"/>
      <c r="UF30" s="151"/>
      <c r="UG30" s="151"/>
      <c r="UH30" s="151"/>
      <c r="UI30" s="151"/>
      <c r="UJ30" s="151"/>
      <c r="UK30" s="151"/>
      <c r="UL30" s="151"/>
      <c r="UM30" s="151"/>
      <c r="UN30" s="151"/>
      <c r="UO30" s="151"/>
      <c r="UP30" s="151"/>
      <c r="UQ30" s="151"/>
      <c r="UR30" s="151"/>
      <c r="US30" s="151"/>
      <c r="UT30" s="151"/>
      <c r="UU30" s="151"/>
      <c r="UV30" s="151"/>
      <c r="UW30" s="151"/>
      <c r="UX30" s="151"/>
      <c r="UY30" s="151"/>
      <c r="UZ30" s="151"/>
      <c r="VA30" s="151"/>
      <c r="VB30" s="151"/>
      <c r="VC30" s="151"/>
      <c r="VD30" s="151"/>
      <c r="VE30" s="151"/>
      <c r="VF30" s="151"/>
      <c r="VG30" s="151"/>
      <c r="VH30" s="151"/>
      <c r="VI30" s="151"/>
      <c r="VJ30" s="151"/>
      <c r="VK30" s="151"/>
      <c r="VL30" s="151"/>
      <c r="VM30" s="151"/>
      <c r="VN30" s="151"/>
      <c r="VO30" s="151"/>
      <c r="VP30" s="151"/>
      <c r="VQ30" s="151"/>
      <c r="VR30" s="151"/>
      <c r="VS30" s="151"/>
      <c r="VT30" s="151"/>
      <c r="VU30" s="151"/>
      <c r="VV30" s="151"/>
      <c r="VW30" s="151"/>
      <c r="VX30" s="151"/>
      <c r="VY30" s="151"/>
      <c r="VZ30" s="151"/>
      <c r="WA30" s="151"/>
      <c r="WB30" s="151"/>
      <c r="WC30" s="151"/>
      <c r="WD30" s="151"/>
      <c r="WE30" s="151"/>
      <c r="WF30" s="151"/>
      <c r="WG30" s="151"/>
      <c r="WH30" s="151"/>
      <c r="WI30" s="151"/>
      <c r="WJ30" s="151"/>
      <c r="WK30" s="151"/>
      <c r="WL30" s="151"/>
      <c r="WM30" s="151"/>
      <c r="WN30" s="151"/>
      <c r="WO30" s="151"/>
      <c r="WP30" s="151"/>
      <c r="WQ30" s="151"/>
      <c r="WR30" s="151"/>
      <c r="WS30" s="151"/>
      <c r="WT30" s="151"/>
      <c r="WU30" s="151"/>
      <c r="WV30" s="151"/>
      <c r="WW30" s="151"/>
      <c r="WX30" s="151"/>
      <c r="WY30" s="151"/>
      <c r="WZ30" s="151"/>
      <c r="XA30" s="151"/>
      <c r="XB30" s="151"/>
      <c r="XC30" s="151"/>
      <c r="XD30" s="151"/>
      <c r="XE30" s="151"/>
      <c r="XF30" s="151"/>
      <c r="XG30" s="151"/>
      <c r="XH30" s="151"/>
      <c r="XI30" s="151"/>
      <c r="XJ30" s="151"/>
      <c r="XK30" s="151"/>
      <c r="XL30" s="151"/>
      <c r="XM30" s="151"/>
      <c r="XN30" s="151"/>
      <c r="XO30" s="151"/>
      <c r="XP30" s="151"/>
      <c r="XQ30" s="151"/>
      <c r="XR30" s="151"/>
      <c r="XS30" s="151"/>
      <c r="XT30" s="151"/>
      <c r="XU30" s="151"/>
      <c r="XV30" s="151"/>
      <c r="XW30" s="151"/>
      <c r="XX30" s="151"/>
      <c r="XY30" s="151"/>
      <c r="XZ30" s="151"/>
      <c r="YA30" s="151"/>
      <c r="YB30" s="151"/>
      <c r="YC30" s="151"/>
      <c r="YD30" s="151"/>
      <c r="YE30" s="151"/>
      <c r="YF30" s="151"/>
      <c r="YG30" s="151"/>
      <c r="YH30" s="151"/>
      <c r="YI30" s="151"/>
      <c r="YJ30" s="151"/>
      <c r="YK30" s="151"/>
      <c r="YL30" s="151"/>
      <c r="YM30" s="151"/>
      <c r="YN30" s="151"/>
      <c r="YO30" s="151"/>
      <c r="YP30" s="151"/>
      <c r="YQ30" s="151"/>
      <c r="YR30" s="151"/>
      <c r="YS30" s="151"/>
      <c r="YT30" s="151"/>
      <c r="YU30" s="151"/>
      <c r="YV30" s="151"/>
      <c r="YW30" s="151"/>
      <c r="YX30" s="151"/>
      <c r="YY30" s="151"/>
      <c r="YZ30" s="151"/>
      <c r="ZA30" s="151"/>
      <c r="ZB30" s="151"/>
      <c r="ZC30" s="151"/>
      <c r="ZD30" s="151"/>
      <c r="ZE30" s="151"/>
      <c r="ZF30" s="151"/>
      <c r="ZG30" s="151"/>
      <c r="ZH30" s="151"/>
      <c r="ZI30" s="151"/>
      <c r="ZJ30" s="151"/>
      <c r="ZK30" s="151"/>
      <c r="ZL30" s="151"/>
      <c r="ZM30" s="151"/>
      <c r="ZN30" s="151"/>
      <c r="ZO30" s="151"/>
      <c r="ZP30" s="151"/>
      <c r="ZQ30" s="151"/>
      <c r="ZR30" s="151"/>
      <c r="ZS30" s="151"/>
      <c r="ZT30" s="151"/>
      <c r="ZU30" s="151"/>
      <c r="ZV30" s="151"/>
      <c r="ZW30" s="151"/>
      <c r="ZX30" s="151"/>
      <c r="ZY30" s="151"/>
      <c r="ZZ30" s="151"/>
      <c r="AAA30" s="151"/>
      <c r="AAB30" s="151"/>
      <c r="AAC30" s="151"/>
      <c r="AAD30" s="151"/>
      <c r="AAE30" s="151"/>
      <c r="AAF30" s="151"/>
      <c r="AAG30" s="151"/>
      <c r="AAH30" s="151"/>
      <c r="AAI30" s="151"/>
      <c r="AAJ30" s="151"/>
      <c r="AAK30" s="151"/>
      <c r="AAL30" s="151"/>
      <c r="AAM30" s="151"/>
      <c r="AAN30" s="151"/>
      <c r="AAO30" s="151"/>
      <c r="AAP30" s="151"/>
      <c r="AAQ30" s="151"/>
      <c r="AAR30" s="151"/>
      <c r="AAS30" s="151"/>
      <c r="AAT30" s="151"/>
      <c r="AAU30" s="151"/>
      <c r="AAV30" s="151"/>
      <c r="AAW30" s="151"/>
      <c r="AAX30" s="151"/>
      <c r="AAY30" s="151"/>
      <c r="AAZ30" s="151"/>
      <c r="ABA30" s="151"/>
      <c r="ABB30" s="151"/>
      <c r="ABC30" s="151"/>
      <c r="ABD30" s="151"/>
      <c r="ABE30" s="151"/>
      <c r="ABF30" s="151"/>
      <c r="ABG30" s="151"/>
      <c r="ABH30" s="151"/>
      <c r="ABI30" s="151"/>
      <c r="ABJ30" s="151"/>
      <c r="ABK30" s="151"/>
      <c r="ABL30" s="151"/>
      <c r="ABM30" s="151"/>
      <c r="ABN30" s="151"/>
      <c r="ABO30" s="151"/>
      <c r="ABP30" s="151"/>
      <c r="ABQ30" s="151"/>
      <c r="ABR30" s="151"/>
      <c r="ABS30" s="151"/>
      <c r="ABT30" s="151"/>
      <c r="ABU30" s="151"/>
      <c r="ABV30" s="151"/>
      <c r="ABW30" s="151"/>
      <c r="ABX30" s="151"/>
      <c r="ABY30" s="151"/>
      <c r="ABZ30" s="151"/>
      <c r="ACA30" s="151"/>
      <c r="ACB30" s="151"/>
      <c r="ACC30" s="151"/>
      <c r="ACD30" s="151"/>
      <c r="ACE30" s="151"/>
      <c r="ACF30" s="151"/>
      <c r="ACG30" s="151"/>
      <c r="ACH30" s="151"/>
      <c r="ACI30" s="151"/>
      <c r="ACJ30" s="151"/>
      <c r="ACK30" s="151"/>
      <c r="ACL30" s="151"/>
      <c r="ACM30" s="151"/>
      <c r="ACN30" s="151"/>
      <c r="ACO30" s="151"/>
      <c r="ACP30" s="151"/>
      <c r="ACQ30" s="151"/>
      <c r="ACR30" s="151"/>
      <c r="ACS30" s="151"/>
      <c r="ACT30" s="151"/>
      <c r="ACU30" s="151"/>
      <c r="ACV30" s="151"/>
      <c r="ACW30" s="151"/>
      <c r="ACX30" s="151"/>
      <c r="ACY30" s="151"/>
      <c r="ACZ30" s="151"/>
      <c r="ADA30" s="151"/>
      <c r="ADB30" s="151"/>
      <c r="ADC30" s="151"/>
      <c r="ADD30" s="151"/>
      <c r="ADE30" s="151"/>
      <c r="ADF30" s="151"/>
      <c r="ADG30" s="151"/>
      <c r="ADH30" s="151"/>
      <c r="ADI30" s="151"/>
      <c r="ADJ30" s="151"/>
      <c r="ADK30" s="151"/>
      <c r="ADL30" s="151"/>
      <c r="ADM30" s="151"/>
      <c r="ADN30" s="151"/>
      <c r="ADO30" s="151"/>
      <c r="ADP30" s="151"/>
      <c r="ADQ30" s="151"/>
      <c r="ADR30" s="151"/>
      <c r="ADS30" s="151"/>
      <c r="ADT30" s="151"/>
      <c r="ADU30" s="151"/>
      <c r="ADV30" s="151"/>
      <c r="ADW30" s="151"/>
      <c r="ADX30" s="151"/>
      <c r="ADY30" s="151"/>
      <c r="ADZ30" s="151"/>
      <c r="AEA30" s="151"/>
      <c r="AEB30" s="151"/>
      <c r="AEC30" s="151"/>
      <c r="AED30" s="151"/>
      <c r="AEE30" s="151"/>
      <c r="AEF30" s="151"/>
      <c r="AEG30" s="151"/>
      <c r="AEH30" s="151"/>
      <c r="AEI30" s="151"/>
      <c r="AEJ30" s="151"/>
      <c r="AEK30" s="151"/>
      <c r="AEL30" s="151"/>
      <c r="AEM30" s="151"/>
      <c r="AEN30" s="151"/>
      <c r="AEO30" s="151"/>
      <c r="AEP30" s="151"/>
      <c r="AEQ30" s="151"/>
      <c r="AER30" s="151"/>
      <c r="AES30" s="151"/>
      <c r="AET30" s="151"/>
      <c r="AEU30" s="151"/>
      <c r="AEV30" s="151"/>
      <c r="AEW30" s="151"/>
      <c r="AEX30" s="151"/>
      <c r="AEY30" s="151"/>
      <c r="AEZ30" s="151"/>
      <c r="AFA30" s="151"/>
      <c r="AFB30" s="151"/>
      <c r="AFC30" s="151"/>
      <c r="AFD30" s="151"/>
      <c r="AFE30" s="151"/>
      <c r="AFF30" s="151"/>
      <c r="AFG30" s="151"/>
      <c r="AFH30" s="151"/>
      <c r="AFI30" s="151"/>
      <c r="AFJ30" s="151"/>
      <c r="AFK30" s="151"/>
      <c r="AFL30" s="151"/>
      <c r="AFM30" s="151"/>
      <c r="AFN30" s="151"/>
      <c r="AFO30" s="151"/>
      <c r="AFP30" s="151"/>
      <c r="AFQ30" s="151"/>
      <c r="AFR30" s="151"/>
      <c r="AFS30" s="151"/>
      <c r="AFT30" s="151"/>
      <c r="AFU30" s="151"/>
      <c r="AFV30" s="151"/>
      <c r="AFW30" s="151"/>
      <c r="AFX30" s="151"/>
      <c r="AFY30" s="151"/>
      <c r="AFZ30" s="151"/>
      <c r="AGA30" s="151"/>
      <c r="AGB30" s="151"/>
      <c r="AGC30" s="151"/>
      <c r="AGD30" s="151"/>
      <c r="AGE30" s="151"/>
      <c r="AGF30" s="151"/>
      <c r="AGG30" s="151"/>
      <c r="AGH30" s="151"/>
      <c r="AGI30" s="151"/>
      <c r="AGJ30" s="151"/>
      <c r="AGK30" s="151"/>
      <c r="AGL30" s="151"/>
      <c r="AGM30" s="151"/>
      <c r="AGN30" s="151"/>
      <c r="AGO30" s="151"/>
      <c r="AGP30" s="151"/>
      <c r="AGQ30" s="151"/>
      <c r="AGR30" s="151"/>
      <c r="AGS30" s="151"/>
      <c r="AGT30" s="151"/>
      <c r="AGU30" s="151"/>
      <c r="AGV30" s="151"/>
      <c r="AGW30" s="151"/>
      <c r="AGX30" s="151"/>
      <c r="AGY30" s="151"/>
      <c r="AGZ30" s="151"/>
      <c r="AHA30" s="151"/>
      <c r="AHB30" s="151"/>
      <c r="AHC30" s="151"/>
      <c r="AHD30" s="151"/>
      <c r="AHE30" s="151"/>
      <c r="AHF30" s="151"/>
      <c r="AHG30" s="151"/>
      <c r="AHH30" s="151"/>
      <c r="AHI30" s="151"/>
      <c r="AHJ30" s="151"/>
      <c r="AHK30" s="151"/>
      <c r="AHL30" s="151"/>
      <c r="AHM30" s="151"/>
      <c r="AHN30" s="151"/>
      <c r="AHO30" s="151"/>
      <c r="AHP30" s="151"/>
      <c r="AHQ30" s="151"/>
      <c r="AHR30" s="151"/>
      <c r="AHS30" s="151"/>
      <c r="AHT30" s="151"/>
      <c r="AHU30" s="151"/>
      <c r="AHV30" s="151"/>
      <c r="AHW30" s="151"/>
      <c r="AHX30" s="151"/>
      <c r="AHY30" s="151"/>
      <c r="AHZ30" s="151"/>
      <c r="AIA30" s="151"/>
      <c r="AIB30" s="151"/>
      <c r="AIC30" s="151"/>
      <c r="AID30" s="151"/>
      <c r="AIE30" s="151"/>
      <c r="AIF30" s="151"/>
      <c r="AIG30" s="151"/>
      <c r="AIH30" s="151"/>
      <c r="AII30" s="151"/>
      <c r="AIJ30" s="151"/>
      <c r="AIK30" s="151"/>
      <c r="AIL30" s="151"/>
      <c r="AIM30" s="151"/>
      <c r="AIN30" s="151"/>
      <c r="AIO30" s="151"/>
      <c r="AIP30" s="151"/>
      <c r="AIQ30" s="151"/>
      <c r="AIR30" s="151"/>
      <c r="AIS30" s="151"/>
      <c r="AIT30" s="151"/>
      <c r="AIU30" s="151"/>
      <c r="AIV30" s="151"/>
      <c r="AIW30" s="151"/>
      <c r="AIX30" s="151"/>
      <c r="AIY30" s="151"/>
      <c r="AIZ30" s="151"/>
      <c r="AJA30" s="151"/>
      <c r="AJB30" s="151"/>
      <c r="AJC30" s="151"/>
      <c r="AJD30" s="151"/>
      <c r="AJE30" s="151"/>
      <c r="AJF30" s="151"/>
      <c r="AJG30" s="151"/>
      <c r="AJH30" s="151"/>
      <c r="AJI30" s="151"/>
      <c r="AJJ30" s="151"/>
      <c r="AJK30" s="151"/>
      <c r="AJL30" s="151"/>
      <c r="AJM30" s="151"/>
      <c r="AJN30" s="151"/>
      <c r="AJO30" s="151"/>
      <c r="AJP30" s="151"/>
      <c r="AJQ30" s="151"/>
      <c r="AJR30" s="151"/>
      <c r="AJS30" s="151"/>
      <c r="AJT30" s="151"/>
      <c r="AJU30" s="151"/>
      <c r="AJV30" s="151"/>
      <c r="AJW30" s="151"/>
      <c r="AJX30" s="151"/>
      <c r="AJY30" s="151"/>
      <c r="AJZ30" s="151"/>
      <c r="AKA30" s="151"/>
      <c r="AKB30" s="151"/>
      <c r="AKC30" s="151"/>
      <c r="AKD30" s="151"/>
      <c r="AKE30" s="151"/>
      <c r="AKF30" s="151"/>
      <c r="AKG30" s="151"/>
      <c r="AKH30" s="151"/>
      <c r="AKI30" s="151"/>
      <c r="AKJ30" s="151"/>
      <c r="AKK30" s="151"/>
      <c r="AKL30" s="151"/>
      <c r="AKM30" s="151"/>
      <c r="AKN30" s="151"/>
      <c r="AKO30" s="151"/>
      <c r="AKP30" s="151"/>
      <c r="AKQ30" s="151"/>
      <c r="AKR30" s="151"/>
      <c r="AKS30" s="151"/>
      <c r="AKT30" s="151"/>
      <c r="AKU30" s="151"/>
      <c r="AKV30" s="151"/>
      <c r="AKW30" s="151"/>
      <c r="AKX30" s="151"/>
      <c r="AKY30" s="151"/>
      <c r="AKZ30" s="151"/>
      <c r="ALA30" s="151"/>
      <c r="ALB30" s="151"/>
      <c r="ALC30" s="151"/>
      <c r="ALD30" s="151"/>
      <c r="ALE30" s="151"/>
      <c r="ALF30" s="151"/>
      <c r="ALG30" s="151"/>
      <c r="ALH30" s="151"/>
      <c r="ALI30" s="151"/>
      <c r="ALJ30" s="151"/>
      <c r="ALK30" s="151"/>
      <c r="ALL30" s="151"/>
      <c r="ALM30" s="151"/>
      <c r="ALN30" s="151"/>
      <c r="ALO30" s="151"/>
      <c r="ALP30" s="151"/>
      <c r="ALQ30" s="151"/>
      <c r="ALR30" s="151"/>
      <c r="ALS30" s="151"/>
      <c r="ALT30" s="151"/>
      <c r="ALU30" s="151"/>
      <c r="ALV30" s="151"/>
      <c r="ALW30" s="151"/>
      <c r="ALX30" s="151"/>
      <c r="ALY30" s="151"/>
      <c r="ALZ30" s="151"/>
      <c r="AMA30" s="151"/>
      <c r="AMB30" s="151"/>
      <c r="AMC30" s="151"/>
      <c r="AMD30" s="151"/>
      <c r="AME30" s="151"/>
      <c r="AMF30" s="151"/>
      <c r="AMG30" s="151"/>
      <c r="AMH30" s="151"/>
      <c r="AMI30" s="151"/>
      <c r="AMJ30" s="151"/>
    </row>
    <row r="31" spans="1:1025" s="390" customFormat="1" ht="17.25" customHeight="1">
      <c r="A31" s="389" t="s">
        <v>452</v>
      </c>
      <c r="B31" s="392" t="e">
        <f>B30/B29</f>
        <v>#DIV/0!</v>
      </c>
      <c r="C31" s="392" t="e">
        <f>C30/C29</f>
        <v>#DIV/0!</v>
      </c>
      <c r="D31" s="392" t="e">
        <f>D30/D29</f>
        <v>#DIV/0!</v>
      </c>
      <c r="E31" s="392" t="e">
        <f>E30/E29</f>
        <v>#DIV/0!</v>
      </c>
      <c r="F31" s="80"/>
      <c r="G31" s="80"/>
      <c r="H31" s="392" t="e">
        <f>H30/H29</f>
        <v>#DIV/0!</v>
      </c>
      <c r="I31" s="392" t="e">
        <f>I30/I29</f>
        <v>#DIV/0!</v>
      </c>
      <c r="J31" s="393" t="e">
        <f>J30/J29</f>
        <v>#DIV/0!</v>
      </c>
      <c r="K31" s="80"/>
      <c r="L31" s="392" t="e">
        <f>L30/L29</f>
        <v>#DIV/0!</v>
      </c>
      <c r="M31" s="392" t="e">
        <f>M30/M29</f>
        <v>#DIV/0!</v>
      </c>
      <c r="N31" s="151"/>
      <c r="O31" s="151"/>
      <c r="P31" s="151"/>
      <c r="Q31" s="151"/>
      <c r="R31" s="151"/>
      <c r="S31" s="151"/>
      <c r="T31" s="151"/>
      <c r="U31" s="151"/>
      <c r="V31" s="151"/>
      <c r="W31" s="151"/>
      <c r="X31" s="151"/>
      <c r="Y31" s="151"/>
      <c r="Z31" s="151"/>
      <c r="AA31" s="151"/>
      <c r="AB31" s="151"/>
      <c r="AC31" s="151"/>
      <c r="AD31" s="151"/>
      <c r="AE31" s="151"/>
      <c r="AF31" s="151"/>
      <c r="AG31" s="151"/>
      <c r="AH31" s="151"/>
      <c r="AI31" s="151"/>
      <c r="AJ31" s="151"/>
      <c r="AK31" s="151"/>
      <c r="AL31" s="151"/>
      <c r="AM31" s="151"/>
      <c r="AN31" s="151"/>
      <c r="AO31" s="151"/>
      <c r="AP31" s="151"/>
      <c r="AQ31" s="151"/>
      <c r="AR31" s="151"/>
      <c r="AS31" s="151"/>
      <c r="AT31" s="151"/>
      <c r="AU31" s="151"/>
      <c r="AV31" s="151"/>
      <c r="AW31" s="151"/>
      <c r="AX31" s="151"/>
      <c r="AY31" s="151"/>
      <c r="AZ31" s="151"/>
      <c r="BA31" s="151"/>
      <c r="BB31" s="151"/>
      <c r="BC31" s="151"/>
      <c r="BD31" s="151"/>
      <c r="BE31" s="151"/>
      <c r="BF31" s="151"/>
      <c r="BG31" s="151"/>
      <c r="BH31" s="151"/>
      <c r="BI31" s="151"/>
      <c r="BJ31" s="151"/>
      <c r="BK31" s="151"/>
      <c r="BL31" s="151"/>
      <c r="BM31" s="151"/>
      <c r="BN31" s="151"/>
      <c r="BO31" s="151"/>
      <c r="BP31" s="151"/>
      <c r="BQ31" s="151"/>
      <c r="BR31" s="151"/>
      <c r="BS31" s="151"/>
      <c r="BT31" s="151"/>
      <c r="BU31" s="151"/>
      <c r="BV31" s="151"/>
      <c r="BW31" s="151"/>
      <c r="BX31" s="151"/>
      <c r="BY31" s="151"/>
      <c r="BZ31" s="151"/>
      <c r="CA31" s="151"/>
      <c r="CB31" s="151"/>
      <c r="CC31" s="151"/>
      <c r="CD31" s="151"/>
      <c r="CE31" s="151"/>
      <c r="CF31" s="151"/>
      <c r="CG31" s="151"/>
      <c r="CH31" s="151"/>
      <c r="CI31" s="151"/>
      <c r="CJ31" s="151"/>
      <c r="CK31" s="151"/>
      <c r="CL31" s="151"/>
      <c r="CM31" s="151"/>
      <c r="CN31" s="151"/>
      <c r="CO31" s="151"/>
      <c r="CP31" s="151"/>
      <c r="CQ31" s="151"/>
      <c r="CR31" s="151"/>
      <c r="CS31" s="151"/>
      <c r="CT31" s="151"/>
      <c r="CU31" s="151"/>
      <c r="CV31" s="151"/>
      <c r="CW31" s="151"/>
      <c r="CX31" s="151"/>
      <c r="CY31" s="151"/>
      <c r="CZ31" s="151"/>
      <c r="DA31" s="151"/>
      <c r="DB31" s="151"/>
      <c r="DC31" s="151"/>
      <c r="DD31" s="151"/>
      <c r="DE31" s="151"/>
      <c r="DF31" s="151"/>
      <c r="DG31" s="151"/>
      <c r="DH31" s="151"/>
      <c r="DI31" s="151"/>
      <c r="DJ31" s="151"/>
      <c r="DK31" s="151"/>
      <c r="DL31" s="151"/>
      <c r="DM31" s="151"/>
      <c r="DN31" s="151"/>
      <c r="DO31" s="151"/>
      <c r="DP31" s="151"/>
      <c r="DQ31" s="151"/>
      <c r="DR31" s="151"/>
      <c r="DS31" s="151"/>
      <c r="DT31" s="151"/>
      <c r="DU31" s="151"/>
      <c r="DV31" s="151"/>
      <c r="DW31" s="151"/>
      <c r="DX31" s="151"/>
      <c r="DY31" s="151"/>
      <c r="DZ31" s="151"/>
      <c r="EA31" s="151"/>
      <c r="EB31" s="151"/>
      <c r="EC31" s="151"/>
      <c r="ED31" s="151"/>
      <c r="EE31" s="151"/>
      <c r="EF31" s="151"/>
      <c r="EG31" s="151"/>
      <c r="EH31" s="151"/>
      <c r="EI31" s="151"/>
      <c r="EJ31" s="151"/>
      <c r="EK31" s="151"/>
      <c r="EL31" s="151"/>
      <c r="EM31" s="151"/>
      <c r="EN31" s="151"/>
      <c r="EO31" s="151"/>
      <c r="EP31" s="151"/>
      <c r="EQ31" s="151"/>
      <c r="ER31" s="151"/>
      <c r="ES31" s="151"/>
      <c r="ET31" s="151"/>
      <c r="EU31" s="151"/>
      <c r="EV31" s="151"/>
      <c r="EW31" s="151"/>
      <c r="EX31" s="151"/>
      <c r="EY31" s="151"/>
      <c r="EZ31" s="151"/>
      <c r="FA31" s="151"/>
      <c r="FB31" s="151"/>
      <c r="FC31" s="151"/>
      <c r="FD31" s="151"/>
      <c r="FE31" s="151"/>
      <c r="FF31" s="151"/>
      <c r="FG31" s="151"/>
      <c r="FH31" s="151"/>
      <c r="FI31" s="151"/>
      <c r="FJ31" s="151"/>
      <c r="FK31" s="151"/>
      <c r="FL31" s="151"/>
      <c r="FM31" s="151"/>
      <c r="FN31" s="151"/>
      <c r="FO31" s="151"/>
      <c r="FP31" s="151"/>
      <c r="FQ31" s="151"/>
      <c r="FR31" s="151"/>
      <c r="FS31" s="151"/>
      <c r="FT31" s="151"/>
      <c r="FU31" s="151"/>
      <c r="FV31" s="151"/>
      <c r="FW31" s="151"/>
      <c r="FX31" s="151"/>
      <c r="FY31" s="151"/>
      <c r="FZ31" s="151"/>
      <c r="GA31" s="151"/>
      <c r="GB31" s="151"/>
      <c r="GC31" s="151"/>
      <c r="GD31" s="151"/>
      <c r="GE31" s="151"/>
      <c r="GF31" s="151"/>
      <c r="GG31" s="151"/>
      <c r="GH31" s="151"/>
      <c r="GI31" s="151"/>
      <c r="GJ31" s="151"/>
      <c r="GK31" s="151"/>
      <c r="GL31" s="151"/>
      <c r="GM31" s="151"/>
      <c r="GN31" s="151"/>
      <c r="GO31" s="151"/>
      <c r="GP31" s="151"/>
      <c r="GQ31" s="151"/>
      <c r="GR31" s="151"/>
      <c r="GS31" s="151"/>
      <c r="GT31" s="151"/>
      <c r="GU31" s="151"/>
      <c r="GV31" s="151"/>
      <c r="GW31" s="151"/>
      <c r="GX31" s="151"/>
      <c r="GY31" s="151"/>
      <c r="GZ31" s="151"/>
      <c r="HA31" s="151"/>
      <c r="HB31" s="151"/>
      <c r="HC31" s="151"/>
      <c r="HD31" s="151"/>
      <c r="HE31" s="151"/>
      <c r="HF31" s="151"/>
      <c r="HG31" s="151"/>
      <c r="HH31" s="151"/>
      <c r="HI31" s="151"/>
      <c r="HJ31" s="151"/>
      <c r="HK31" s="151"/>
      <c r="HL31" s="151"/>
      <c r="HM31" s="151"/>
      <c r="HN31" s="151"/>
      <c r="HO31" s="151"/>
      <c r="HP31" s="151"/>
      <c r="HQ31" s="151"/>
      <c r="HR31" s="151"/>
      <c r="HS31" s="151"/>
      <c r="HT31" s="151"/>
      <c r="HU31" s="151"/>
      <c r="HV31" s="151"/>
      <c r="HW31" s="151"/>
      <c r="HX31" s="151"/>
      <c r="HY31" s="151"/>
      <c r="HZ31" s="151"/>
      <c r="IA31" s="151"/>
      <c r="IB31" s="151"/>
      <c r="IC31" s="151"/>
      <c r="ID31" s="151"/>
      <c r="IE31" s="151"/>
      <c r="IF31" s="151"/>
      <c r="IG31" s="151"/>
      <c r="IH31" s="151"/>
      <c r="II31" s="151"/>
      <c r="IJ31" s="151"/>
      <c r="IK31" s="151"/>
      <c r="IL31" s="151"/>
      <c r="IM31" s="151"/>
      <c r="IN31" s="151"/>
      <c r="IO31" s="151"/>
      <c r="IP31" s="151"/>
      <c r="IQ31" s="151"/>
      <c r="IR31" s="151"/>
      <c r="IS31" s="151"/>
      <c r="IT31" s="151"/>
      <c r="IU31" s="151"/>
      <c r="IV31" s="151"/>
      <c r="IW31" s="151"/>
      <c r="IX31" s="151"/>
      <c r="IY31" s="151"/>
      <c r="IZ31" s="151"/>
      <c r="JA31" s="151"/>
      <c r="JB31" s="151"/>
      <c r="JC31" s="151"/>
      <c r="JD31" s="151"/>
      <c r="JE31" s="151"/>
      <c r="JF31" s="151"/>
      <c r="JG31" s="151"/>
      <c r="JH31" s="151"/>
      <c r="JI31" s="151"/>
      <c r="JJ31" s="151"/>
      <c r="JK31" s="151"/>
      <c r="JL31" s="151"/>
      <c r="JM31" s="151"/>
      <c r="JN31" s="151"/>
      <c r="JO31" s="151"/>
      <c r="JP31" s="151"/>
      <c r="JQ31" s="151"/>
      <c r="JR31" s="151"/>
      <c r="JS31" s="151"/>
      <c r="JT31" s="151"/>
      <c r="JU31" s="151"/>
      <c r="JV31" s="151"/>
      <c r="JW31" s="151"/>
      <c r="JX31" s="151"/>
      <c r="JY31" s="151"/>
      <c r="JZ31" s="151"/>
      <c r="KA31" s="151"/>
      <c r="KB31" s="151"/>
      <c r="KC31" s="151"/>
      <c r="KD31" s="151"/>
      <c r="KE31" s="151"/>
      <c r="KF31" s="151"/>
      <c r="KG31" s="151"/>
      <c r="KH31" s="151"/>
      <c r="KI31" s="151"/>
      <c r="KJ31" s="151"/>
      <c r="KK31" s="151"/>
      <c r="KL31" s="151"/>
      <c r="KM31" s="151"/>
      <c r="KN31" s="151"/>
      <c r="KO31" s="151"/>
      <c r="KP31" s="151"/>
      <c r="KQ31" s="151"/>
      <c r="KR31" s="151"/>
      <c r="KS31" s="151"/>
      <c r="KT31" s="151"/>
      <c r="KU31" s="151"/>
      <c r="KV31" s="151"/>
      <c r="KW31" s="151"/>
      <c r="KX31" s="151"/>
      <c r="KY31" s="151"/>
      <c r="KZ31" s="151"/>
      <c r="LA31" s="151"/>
      <c r="LB31" s="151"/>
      <c r="LC31" s="151"/>
      <c r="LD31" s="151"/>
      <c r="LE31" s="151"/>
      <c r="LF31" s="151"/>
      <c r="LG31" s="151"/>
      <c r="LH31" s="151"/>
      <c r="LI31" s="151"/>
      <c r="LJ31" s="151"/>
      <c r="LK31" s="151"/>
      <c r="LL31" s="151"/>
      <c r="LM31" s="151"/>
      <c r="LN31" s="151"/>
      <c r="LO31" s="151"/>
      <c r="LP31" s="151"/>
      <c r="LQ31" s="151"/>
      <c r="LR31" s="151"/>
      <c r="LS31" s="151"/>
      <c r="LT31" s="151"/>
      <c r="LU31" s="151"/>
      <c r="LV31" s="151"/>
      <c r="LW31" s="151"/>
      <c r="LX31" s="151"/>
      <c r="LY31" s="151"/>
      <c r="LZ31" s="151"/>
      <c r="MA31" s="151"/>
      <c r="MB31" s="151"/>
      <c r="MC31" s="151"/>
      <c r="MD31" s="151"/>
      <c r="ME31" s="151"/>
      <c r="MF31" s="151"/>
      <c r="MG31" s="151"/>
      <c r="MH31" s="151"/>
      <c r="MI31" s="151"/>
      <c r="MJ31" s="151"/>
      <c r="MK31" s="151"/>
      <c r="ML31" s="151"/>
      <c r="MM31" s="151"/>
      <c r="MN31" s="151"/>
      <c r="MO31" s="151"/>
      <c r="MP31" s="151"/>
      <c r="MQ31" s="151"/>
      <c r="MR31" s="151"/>
      <c r="MS31" s="151"/>
      <c r="MT31" s="151"/>
      <c r="MU31" s="151"/>
      <c r="MV31" s="151"/>
      <c r="MW31" s="151"/>
      <c r="MX31" s="151"/>
      <c r="MY31" s="151"/>
      <c r="MZ31" s="151"/>
      <c r="NA31" s="151"/>
      <c r="NB31" s="151"/>
      <c r="NC31" s="151"/>
      <c r="ND31" s="151"/>
      <c r="NE31" s="151"/>
      <c r="NF31" s="151"/>
      <c r="NG31" s="151"/>
      <c r="NH31" s="151"/>
      <c r="NI31" s="151"/>
      <c r="NJ31" s="151"/>
      <c r="NK31" s="151"/>
      <c r="NL31" s="151"/>
      <c r="NM31" s="151"/>
      <c r="NN31" s="151"/>
      <c r="NO31" s="151"/>
      <c r="NP31" s="151"/>
      <c r="NQ31" s="151"/>
      <c r="NR31" s="151"/>
      <c r="NS31" s="151"/>
      <c r="NT31" s="151"/>
      <c r="NU31" s="151"/>
      <c r="NV31" s="151"/>
      <c r="NW31" s="151"/>
      <c r="NX31" s="151"/>
      <c r="NY31" s="151"/>
      <c r="NZ31" s="151"/>
      <c r="OA31" s="151"/>
      <c r="OB31" s="151"/>
      <c r="OC31" s="151"/>
      <c r="OD31" s="151"/>
      <c r="OE31" s="151"/>
      <c r="OF31" s="151"/>
      <c r="OG31" s="151"/>
      <c r="OH31" s="151"/>
      <c r="OI31" s="151"/>
      <c r="OJ31" s="151"/>
      <c r="OK31" s="151"/>
      <c r="OL31" s="151"/>
      <c r="OM31" s="151"/>
      <c r="ON31" s="151"/>
      <c r="OO31" s="151"/>
      <c r="OP31" s="151"/>
      <c r="OQ31" s="151"/>
      <c r="OR31" s="151"/>
      <c r="OS31" s="151"/>
      <c r="OT31" s="151"/>
      <c r="OU31" s="151"/>
      <c r="OV31" s="151"/>
      <c r="OW31" s="151"/>
      <c r="OX31" s="151"/>
      <c r="OY31" s="151"/>
      <c r="OZ31" s="151"/>
      <c r="PA31" s="151"/>
      <c r="PB31" s="151"/>
      <c r="PC31" s="151"/>
      <c r="PD31" s="151"/>
      <c r="PE31" s="151"/>
      <c r="PF31" s="151"/>
      <c r="PG31" s="151"/>
      <c r="PH31" s="151"/>
      <c r="PI31" s="151"/>
      <c r="PJ31" s="151"/>
      <c r="PK31" s="151"/>
      <c r="PL31" s="151"/>
      <c r="PM31" s="151"/>
      <c r="PN31" s="151"/>
      <c r="PO31" s="151"/>
      <c r="PP31" s="151"/>
      <c r="PQ31" s="151"/>
      <c r="PR31" s="151"/>
      <c r="PS31" s="151"/>
      <c r="PT31" s="151"/>
      <c r="PU31" s="151"/>
      <c r="PV31" s="151"/>
      <c r="PW31" s="151"/>
      <c r="PX31" s="151"/>
      <c r="PY31" s="151"/>
      <c r="PZ31" s="151"/>
      <c r="QA31" s="151"/>
      <c r="QB31" s="151"/>
      <c r="QC31" s="151"/>
      <c r="QD31" s="151"/>
      <c r="QE31" s="151"/>
      <c r="QF31" s="151"/>
      <c r="QG31" s="151"/>
      <c r="QH31" s="151"/>
      <c r="QI31" s="151"/>
      <c r="QJ31" s="151"/>
      <c r="QK31" s="151"/>
      <c r="QL31" s="151"/>
      <c r="QM31" s="151"/>
      <c r="QN31" s="151"/>
      <c r="QO31" s="151"/>
      <c r="QP31" s="151"/>
      <c r="QQ31" s="151"/>
      <c r="QR31" s="151"/>
      <c r="QS31" s="151"/>
      <c r="QT31" s="151"/>
      <c r="QU31" s="151"/>
      <c r="QV31" s="151"/>
      <c r="QW31" s="151"/>
      <c r="QX31" s="151"/>
      <c r="QY31" s="151"/>
      <c r="QZ31" s="151"/>
      <c r="RA31" s="151"/>
      <c r="RB31" s="151"/>
      <c r="RC31" s="151"/>
      <c r="RD31" s="151"/>
      <c r="RE31" s="151"/>
      <c r="RF31" s="151"/>
      <c r="RG31" s="151"/>
      <c r="RH31" s="151"/>
      <c r="RI31" s="151"/>
      <c r="RJ31" s="151"/>
      <c r="RK31" s="151"/>
      <c r="RL31" s="151"/>
      <c r="RM31" s="151"/>
      <c r="RN31" s="151"/>
      <c r="RO31" s="151"/>
      <c r="RP31" s="151"/>
      <c r="RQ31" s="151"/>
      <c r="RR31" s="151"/>
      <c r="RS31" s="151"/>
      <c r="RT31" s="151"/>
      <c r="RU31" s="151"/>
      <c r="RV31" s="151"/>
      <c r="RW31" s="151"/>
      <c r="RX31" s="151"/>
      <c r="RY31" s="151"/>
      <c r="RZ31" s="151"/>
      <c r="SA31" s="151"/>
      <c r="SB31" s="151"/>
      <c r="SC31" s="151"/>
      <c r="SD31" s="151"/>
      <c r="SE31" s="151"/>
      <c r="SF31" s="151"/>
      <c r="SG31" s="151"/>
      <c r="SH31" s="151"/>
      <c r="SI31" s="151"/>
      <c r="SJ31" s="151"/>
      <c r="SK31" s="151"/>
      <c r="SL31" s="151"/>
      <c r="SM31" s="151"/>
      <c r="SN31" s="151"/>
      <c r="SO31" s="151"/>
      <c r="SP31" s="151"/>
      <c r="SQ31" s="151"/>
      <c r="SR31" s="151"/>
      <c r="SS31" s="151"/>
      <c r="ST31" s="151"/>
      <c r="SU31" s="151"/>
      <c r="SV31" s="151"/>
      <c r="SW31" s="151"/>
      <c r="SX31" s="151"/>
      <c r="SY31" s="151"/>
      <c r="SZ31" s="151"/>
      <c r="TA31" s="151"/>
      <c r="TB31" s="151"/>
      <c r="TC31" s="151"/>
      <c r="TD31" s="151"/>
      <c r="TE31" s="151"/>
      <c r="TF31" s="151"/>
      <c r="TG31" s="151"/>
      <c r="TH31" s="151"/>
      <c r="TI31" s="151"/>
      <c r="TJ31" s="151"/>
      <c r="TK31" s="151"/>
      <c r="TL31" s="151"/>
      <c r="TM31" s="151"/>
      <c r="TN31" s="151"/>
      <c r="TO31" s="151"/>
      <c r="TP31" s="151"/>
      <c r="TQ31" s="151"/>
      <c r="TR31" s="151"/>
      <c r="TS31" s="151"/>
      <c r="TT31" s="151"/>
      <c r="TU31" s="151"/>
      <c r="TV31" s="151"/>
      <c r="TW31" s="151"/>
      <c r="TX31" s="151"/>
      <c r="TY31" s="151"/>
      <c r="TZ31" s="151"/>
      <c r="UA31" s="151"/>
      <c r="UB31" s="151"/>
      <c r="UC31" s="151"/>
      <c r="UD31" s="151"/>
      <c r="UE31" s="151"/>
      <c r="UF31" s="151"/>
      <c r="UG31" s="151"/>
      <c r="UH31" s="151"/>
      <c r="UI31" s="151"/>
      <c r="UJ31" s="151"/>
      <c r="UK31" s="151"/>
      <c r="UL31" s="151"/>
      <c r="UM31" s="151"/>
      <c r="UN31" s="151"/>
      <c r="UO31" s="151"/>
      <c r="UP31" s="151"/>
      <c r="UQ31" s="151"/>
      <c r="UR31" s="151"/>
      <c r="US31" s="151"/>
      <c r="UT31" s="151"/>
      <c r="UU31" s="151"/>
      <c r="UV31" s="151"/>
      <c r="UW31" s="151"/>
      <c r="UX31" s="151"/>
      <c r="UY31" s="151"/>
      <c r="UZ31" s="151"/>
      <c r="VA31" s="151"/>
      <c r="VB31" s="151"/>
      <c r="VC31" s="151"/>
      <c r="VD31" s="151"/>
      <c r="VE31" s="151"/>
      <c r="VF31" s="151"/>
      <c r="VG31" s="151"/>
      <c r="VH31" s="151"/>
      <c r="VI31" s="151"/>
      <c r="VJ31" s="151"/>
      <c r="VK31" s="151"/>
      <c r="VL31" s="151"/>
      <c r="VM31" s="151"/>
      <c r="VN31" s="151"/>
      <c r="VO31" s="151"/>
      <c r="VP31" s="151"/>
      <c r="VQ31" s="151"/>
      <c r="VR31" s="151"/>
      <c r="VS31" s="151"/>
      <c r="VT31" s="151"/>
      <c r="VU31" s="151"/>
      <c r="VV31" s="151"/>
      <c r="VW31" s="151"/>
      <c r="VX31" s="151"/>
      <c r="VY31" s="151"/>
      <c r="VZ31" s="151"/>
      <c r="WA31" s="151"/>
      <c r="WB31" s="151"/>
      <c r="WC31" s="151"/>
      <c r="WD31" s="151"/>
      <c r="WE31" s="151"/>
      <c r="WF31" s="151"/>
      <c r="WG31" s="151"/>
      <c r="WH31" s="151"/>
      <c r="WI31" s="151"/>
      <c r="WJ31" s="151"/>
      <c r="WK31" s="151"/>
      <c r="WL31" s="151"/>
      <c r="WM31" s="151"/>
      <c r="WN31" s="151"/>
      <c r="WO31" s="151"/>
      <c r="WP31" s="151"/>
      <c r="WQ31" s="151"/>
      <c r="WR31" s="151"/>
      <c r="WS31" s="151"/>
      <c r="WT31" s="151"/>
      <c r="WU31" s="151"/>
      <c r="WV31" s="151"/>
      <c r="WW31" s="151"/>
      <c r="WX31" s="151"/>
      <c r="WY31" s="151"/>
      <c r="WZ31" s="151"/>
      <c r="XA31" s="151"/>
      <c r="XB31" s="151"/>
      <c r="XC31" s="151"/>
      <c r="XD31" s="151"/>
      <c r="XE31" s="151"/>
      <c r="XF31" s="151"/>
      <c r="XG31" s="151"/>
      <c r="XH31" s="151"/>
      <c r="XI31" s="151"/>
      <c r="XJ31" s="151"/>
      <c r="XK31" s="151"/>
      <c r="XL31" s="151"/>
      <c r="XM31" s="151"/>
      <c r="XN31" s="151"/>
      <c r="XO31" s="151"/>
      <c r="XP31" s="151"/>
      <c r="XQ31" s="151"/>
      <c r="XR31" s="151"/>
      <c r="XS31" s="151"/>
      <c r="XT31" s="151"/>
      <c r="XU31" s="151"/>
      <c r="XV31" s="151"/>
      <c r="XW31" s="151"/>
      <c r="XX31" s="151"/>
      <c r="XY31" s="151"/>
      <c r="XZ31" s="151"/>
      <c r="YA31" s="151"/>
      <c r="YB31" s="151"/>
      <c r="YC31" s="151"/>
      <c r="YD31" s="151"/>
      <c r="YE31" s="151"/>
      <c r="YF31" s="151"/>
      <c r="YG31" s="151"/>
      <c r="YH31" s="151"/>
      <c r="YI31" s="151"/>
      <c r="YJ31" s="151"/>
      <c r="YK31" s="151"/>
      <c r="YL31" s="151"/>
      <c r="YM31" s="151"/>
      <c r="YN31" s="151"/>
      <c r="YO31" s="151"/>
      <c r="YP31" s="151"/>
      <c r="YQ31" s="151"/>
      <c r="YR31" s="151"/>
      <c r="YS31" s="151"/>
      <c r="YT31" s="151"/>
      <c r="YU31" s="151"/>
      <c r="YV31" s="151"/>
      <c r="YW31" s="151"/>
      <c r="YX31" s="151"/>
      <c r="YY31" s="151"/>
      <c r="YZ31" s="151"/>
      <c r="ZA31" s="151"/>
      <c r="ZB31" s="151"/>
      <c r="ZC31" s="151"/>
      <c r="ZD31" s="151"/>
      <c r="ZE31" s="151"/>
      <c r="ZF31" s="151"/>
      <c r="ZG31" s="151"/>
      <c r="ZH31" s="151"/>
      <c r="ZI31" s="151"/>
      <c r="ZJ31" s="151"/>
      <c r="ZK31" s="151"/>
      <c r="ZL31" s="151"/>
      <c r="ZM31" s="151"/>
      <c r="ZN31" s="151"/>
      <c r="ZO31" s="151"/>
      <c r="ZP31" s="151"/>
      <c r="ZQ31" s="151"/>
      <c r="ZR31" s="151"/>
      <c r="ZS31" s="151"/>
      <c r="ZT31" s="151"/>
      <c r="ZU31" s="151"/>
      <c r="ZV31" s="151"/>
      <c r="ZW31" s="151"/>
      <c r="ZX31" s="151"/>
      <c r="ZY31" s="151"/>
      <c r="ZZ31" s="151"/>
      <c r="AAA31" s="151"/>
      <c r="AAB31" s="151"/>
      <c r="AAC31" s="151"/>
      <c r="AAD31" s="151"/>
      <c r="AAE31" s="151"/>
      <c r="AAF31" s="151"/>
      <c r="AAG31" s="151"/>
      <c r="AAH31" s="151"/>
      <c r="AAI31" s="151"/>
      <c r="AAJ31" s="151"/>
      <c r="AAK31" s="151"/>
      <c r="AAL31" s="151"/>
      <c r="AAM31" s="151"/>
      <c r="AAN31" s="151"/>
      <c r="AAO31" s="151"/>
      <c r="AAP31" s="151"/>
      <c r="AAQ31" s="151"/>
      <c r="AAR31" s="151"/>
      <c r="AAS31" s="151"/>
      <c r="AAT31" s="151"/>
      <c r="AAU31" s="151"/>
      <c r="AAV31" s="151"/>
      <c r="AAW31" s="151"/>
      <c r="AAX31" s="151"/>
      <c r="AAY31" s="151"/>
      <c r="AAZ31" s="151"/>
      <c r="ABA31" s="151"/>
      <c r="ABB31" s="151"/>
      <c r="ABC31" s="151"/>
      <c r="ABD31" s="151"/>
      <c r="ABE31" s="151"/>
      <c r="ABF31" s="151"/>
      <c r="ABG31" s="151"/>
      <c r="ABH31" s="151"/>
      <c r="ABI31" s="151"/>
      <c r="ABJ31" s="151"/>
      <c r="ABK31" s="151"/>
      <c r="ABL31" s="151"/>
      <c r="ABM31" s="151"/>
      <c r="ABN31" s="151"/>
      <c r="ABO31" s="151"/>
      <c r="ABP31" s="151"/>
      <c r="ABQ31" s="151"/>
      <c r="ABR31" s="151"/>
      <c r="ABS31" s="151"/>
      <c r="ABT31" s="151"/>
      <c r="ABU31" s="151"/>
      <c r="ABV31" s="151"/>
      <c r="ABW31" s="151"/>
      <c r="ABX31" s="151"/>
      <c r="ABY31" s="151"/>
      <c r="ABZ31" s="151"/>
      <c r="ACA31" s="151"/>
      <c r="ACB31" s="151"/>
      <c r="ACC31" s="151"/>
      <c r="ACD31" s="151"/>
      <c r="ACE31" s="151"/>
      <c r="ACF31" s="151"/>
      <c r="ACG31" s="151"/>
      <c r="ACH31" s="151"/>
      <c r="ACI31" s="151"/>
      <c r="ACJ31" s="151"/>
      <c r="ACK31" s="151"/>
      <c r="ACL31" s="151"/>
      <c r="ACM31" s="151"/>
      <c r="ACN31" s="151"/>
      <c r="ACO31" s="151"/>
      <c r="ACP31" s="151"/>
      <c r="ACQ31" s="151"/>
      <c r="ACR31" s="151"/>
      <c r="ACS31" s="151"/>
      <c r="ACT31" s="151"/>
      <c r="ACU31" s="151"/>
      <c r="ACV31" s="151"/>
      <c r="ACW31" s="151"/>
      <c r="ACX31" s="151"/>
      <c r="ACY31" s="151"/>
      <c r="ACZ31" s="151"/>
      <c r="ADA31" s="151"/>
      <c r="ADB31" s="151"/>
      <c r="ADC31" s="151"/>
      <c r="ADD31" s="151"/>
      <c r="ADE31" s="151"/>
      <c r="ADF31" s="151"/>
      <c r="ADG31" s="151"/>
      <c r="ADH31" s="151"/>
      <c r="ADI31" s="151"/>
      <c r="ADJ31" s="151"/>
      <c r="ADK31" s="151"/>
      <c r="ADL31" s="151"/>
      <c r="ADM31" s="151"/>
      <c r="ADN31" s="151"/>
      <c r="ADO31" s="151"/>
      <c r="ADP31" s="151"/>
      <c r="ADQ31" s="151"/>
      <c r="ADR31" s="151"/>
      <c r="ADS31" s="151"/>
      <c r="ADT31" s="151"/>
      <c r="ADU31" s="151"/>
      <c r="ADV31" s="151"/>
      <c r="ADW31" s="151"/>
      <c r="ADX31" s="151"/>
      <c r="ADY31" s="151"/>
      <c r="ADZ31" s="151"/>
      <c r="AEA31" s="151"/>
      <c r="AEB31" s="151"/>
      <c r="AEC31" s="151"/>
      <c r="AED31" s="151"/>
      <c r="AEE31" s="151"/>
      <c r="AEF31" s="151"/>
      <c r="AEG31" s="151"/>
      <c r="AEH31" s="151"/>
      <c r="AEI31" s="151"/>
      <c r="AEJ31" s="151"/>
      <c r="AEK31" s="151"/>
      <c r="AEL31" s="151"/>
      <c r="AEM31" s="151"/>
      <c r="AEN31" s="151"/>
      <c r="AEO31" s="151"/>
      <c r="AEP31" s="151"/>
      <c r="AEQ31" s="151"/>
      <c r="AER31" s="151"/>
      <c r="AES31" s="151"/>
      <c r="AET31" s="151"/>
      <c r="AEU31" s="151"/>
      <c r="AEV31" s="151"/>
      <c r="AEW31" s="151"/>
      <c r="AEX31" s="151"/>
      <c r="AEY31" s="151"/>
      <c r="AEZ31" s="151"/>
      <c r="AFA31" s="151"/>
      <c r="AFB31" s="151"/>
      <c r="AFC31" s="151"/>
      <c r="AFD31" s="151"/>
      <c r="AFE31" s="151"/>
      <c r="AFF31" s="151"/>
      <c r="AFG31" s="151"/>
      <c r="AFH31" s="151"/>
      <c r="AFI31" s="151"/>
      <c r="AFJ31" s="151"/>
      <c r="AFK31" s="151"/>
      <c r="AFL31" s="151"/>
      <c r="AFM31" s="151"/>
      <c r="AFN31" s="151"/>
      <c r="AFO31" s="151"/>
      <c r="AFP31" s="151"/>
      <c r="AFQ31" s="151"/>
      <c r="AFR31" s="151"/>
      <c r="AFS31" s="151"/>
      <c r="AFT31" s="151"/>
      <c r="AFU31" s="151"/>
      <c r="AFV31" s="151"/>
      <c r="AFW31" s="151"/>
      <c r="AFX31" s="151"/>
      <c r="AFY31" s="151"/>
      <c r="AFZ31" s="151"/>
      <c r="AGA31" s="151"/>
      <c r="AGB31" s="151"/>
      <c r="AGC31" s="151"/>
      <c r="AGD31" s="151"/>
      <c r="AGE31" s="151"/>
      <c r="AGF31" s="151"/>
      <c r="AGG31" s="151"/>
      <c r="AGH31" s="151"/>
      <c r="AGI31" s="151"/>
      <c r="AGJ31" s="151"/>
      <c r="AGK31" s="151"/>
      <c r="AGL31" s="151"/>
      <c r="AGM31" s="151"/>
      <c r="AGN31" s="151"/>
      <c r="AGO31" s="151"/>
      <c r="AGP31" s="151"/>
      <c r="AGQ31" s="151"/>
      <c r="AGR31" s="151"/>
      <c r="AGS31" s="151"/>
      <c r="AGT31" s="151"/>
      <c r="AGU31" s="151"/>
      <c r="AGV31" s="151"/>
      <c r="AGW31" s="151"/>
      <c r="AGX31" s="151"/>
      <c r="AGY31" s="151"/>
      <c r="AGZ31" s="151"/>
      <c r="AHA31" s="151"/>
      <c r="AHB31" s="151"/>
      <c r="AHC31" s="151"/>
      <c r="AHD31" s="151"/>
      <c r="AHE31" s="151"/>
      <c r="AHF31" s="151"/>
      <c r="AHG31" s="151"/>
      <c r="AHH31" s="151"/>
      <c r="AHI31" s="151"/>
      <c r="AHJ31" s="151"/>
      <c r="AHK31" s="151"/>
      <c r="AHL31" s="151"/>
      <c r="AHM31" s="151"/>
      <c r="AHN31" s="151"/>
      <c r="AHO31" s="151"/>
      <c r="AHP31" s="151"/>
      <c r="AHQ31" s="151"/>
      <c r="AHR31" s="151"/>
      <c r="AHS31" s="151"/>
      <c r="AHT31" s="151"/>
      <c r="AHU31" s="151"/>
      <c r="AHV31" s="151"/>
      <c r="AHW31" s="151"/>
      <c r="AHX31" s="151"/>
      <c r="AHY31" s="151"/>
      <c r="AHZ31" s="151"/>
      <c r="AIA31" s="151"/>
      <c r="AIB31" s="151"/>
      <c r="AIC31" s="151"/>
      <c r="AID31" s="151"/>
      <c r="AIE31" s="151"/>
      <c r="AIF31" s="151"/>
      <c r="AIG31" s="151"/>
      <c r="AIH31" s="151"/>
      <c r="AII31" s="151"/>
      <c r="AIJ31" s="151"/>
      <c r="AIK31" s="151"/>
      <c r="AIL31" s="151"/>
      <c r="AIM31" s="151"/>
      <c r="AIN31" s="151"/>
      <c r="AIO31" s="151"/>
      <c r="AIP31" s="151"/>
      <c r="AIQ31" s="151"/>
      <c r="AIR31" s="151"/>
      <c r="AIS31" s="151"/>
      <c r="AIT31" s="151"/>
      <c r="AIU31" s="151"/>
      <c r="AIV31" s="151"/>
      <c r="AIW31" s="151"/>
      <c r="AIX31" s="151"/>
      <c r="AIY31" s="151"/>
      <c r="AIZ31" s="151"/>
      <c r="AJA31" s="151"/>
      <c r="AJB31" s="151"/>
      <c r="AJC31" s="151"/>
      <c r="AJD31" s="151"/>
      <c r="AJE31" s="151"/>
      <c r="AJF31" s="151"/>
      <c r="AJG31" s="151"/>
      <c r="AJH31" s="151"/>
      <c r="AJI31" s="151"/>
      <c r="AJJ31" s="151"/>
      <c r="AJK31" s="151"/>
      <c r="AJL31" s="151"/>
      <c r="AJM31" s="151"/>
      <c r="AJN31" s="151"/>
      <c r="AJO31" s="151"/>
      <c r="AJP31" s="151"/>
      <c r="AJQ31" s="151"/>
      <c r="AJR31" s="151"/>
      <c r="AJS31" s="151"/>
      <c r="AJT31" s="151"/>
      <c r="AJU31" s="151"/>
      <c r="AJV31" s="151"/>
      <c r="AJW31" s="151"/>
      <c r="AJX31" s="151"/>
      <c r="AJY31" s="151"/>
      <c r="AJZ31" s="151"/>
      <c r="AKA31" s="151"/>
      <c r="AKB31" s="151"/>
      <c r="AKC31" s="151"/>
      <c r="AKD31" s="151"/>
      <c r="AKE31" s="151"/>
      <c r="AKF31" s="151"/>
      <c r="AKG31" s="151"/>
      <c r="AKH31" s="151"/>
      <c r="AKI31" s="151"/>
      <c r="AKJ31" s="151"/>
      <c r="AKK31" s="151"/>
      <c r="AKL31" s="151"/>
      <c r="AKM31" s="151"/>
      <c r="AKN31" s="151"/>
      <c r="AKO31" s="151"/>
      <c r="AKP31" s="151"/>
      <c r="AKQ31" s="151"/>
      <c r="AKR31" s="151"/>
      <c r="AKS31" s="151"/>
      <c r="AKT31" s="151"/>
      <c r="AKU31" s="151"/>
      <c r="AKV31" s="151"/>
      <c r="AKW31" s="151"/>
      <c r="AKX31" s="151"/>
      <c r="AKY31" s="151"/>
      <c r="AKZ31" s="151"/>
      <c r="ALA31" s="151"/>
      <c r="ALB31" s="151"/>
      <c r="ALC31" s="151"/>
      <c r="ALD31" s="151"/>
      <c r="ALE31" s="151"/>
      <c r="ALF31" s="151"/>
      <c r="ALG31" s="151"/>
      <c r="ALH31" s="151"/>
      <c r="ALI31" s="151"/>
      <c r="ALJ31" s="151"/>
      <c r="ALK31" s="151"/>
      <c r="ALL31" s="151"/>
      <c r="ALM31" s="151"/>
      <c r="ALN31" s="151"/>
      <c r="ALO31" s="151"/>
      <c r="ALP31" s="151"/>
      <c r="ALQ31" s="151"/>
      <c r="ALR31" s="151"/>
      <c r="ALS31" s="151"/>
      <c r="ALT31" s="151"/>
      <c r="ALU31" s="151"/>
      <c r="ALV31" s="151"/>
      <c r="ALW31" s="151"/>
      <c r="ALX31" s="151"/>
      <c r="ALY31" s="151"/>
      <c r="ALZ31" s="151"/>
      <c r="AMA31" s="151"/>
      <c r="AMB31" s="151"/>
      <c r="AMC31" s="151"/>
      <c r="AMD31" s="151"/>
      <c r="AME31" s="151"/>
      <c r="AMF31" s="151"/>
      <c r="AMG31" s="151"/>
      <c r="AMH31" s="151"/>
      <c r="AMI31" s="151"/>
      <c r="AMJ31" s="151"/>
    </row>
    <row r="32" spans="1:1025" s="75" customFormat="1" ht="17.25" hidden="1" customHeight="1" outlineLevel="1">
      <c r="A32" s="91" t="s">
        <v>436</v>
      </c>
      <c r="B32" s="9">
        <f>'faktiskās_izm_(202__.g)'!C27</f>
        <v>0</v>
      </c>
      <c r="C32" s="9">
        <f>'faktiskās_izm_(202__.g)'!D27</f>
        <v>0</v>
      </c>
      <c r="D32" s="9">
        <f>'faktiskās_izm_(202__.g)'!E27</f>
        <v>0</v>
      </c>
      <c r="E32" s="9">
        <f>'faktiskās_izm_(202__.g)'!F27</f>
        <v>0</v>
      </c>
      <c r="F32" s="79"/>
      <c r="G32" s="79"/>
      <c r="H32" s="17">
        <f t="shared" ref="H32:H40" si="7">B32+C32</f>
        <v>0</v>
      </c>
      <c r="I32" s="17">
        <f t="shared" ref="I32:I40" si="8">D32+E32</f>
        <v>0</v>
      </c>
      <c r="J32" s="17">
        <f>H32+I32</f>
        <v>0</v>
      </c>
      <c r="K32" s="79"/>
      <c r="L32" s="391" t="e">
        <f>'faktiskās_izm_(202__.g)'!L27</f>
        <v>#DIV/0!</v>
      </c>
      <c r="M32" s="391" t="e">
        <f>'faktiskās_izm_(202__.g)'!M27</f>
        <v>#DIV/0!</v>
      </c>
    </row>
    <row r="33" spans="1:1024" s="75" customFormat="1" ht="17.25" hidden="1" customHeight="1" outlineLevel="1">
      <c r="A33" s="91" t="s">
        <v>437</v>
      </c>
      <c r="B33" s="9">
        <f>'faktiskās_izm_(202__.g)'!C30</f>
        <v>0</v>
      </c>
      <c r="C33" s="9">
        <f>'faktiskās_izm_(202__.g)'!D30</f>
        <v>0</v>
      </c>
      <c r="D33" s="9">
        <f>'faktiskās_izm_(202__.g)'!E30</f>
        <v>0</v>
      </c>
      <c r="E33" s="9">
        <f>'faktiskās_izm_(202__.g)'!F30</f>
        <v>0</v>
      </c>
      <c r="F33" s="79"/>
      <c r="G33" s="79"/>
      <c r="H33" s="17">
        <f t="shared" si="7"/>
        <v>0</v>
      </c>
      <c r="I33" s="17">
        <f t="shared" si="8"/>
        <v>0</v>
      </c>
      <c r="J33" s="17">
        <f t="shared" ref="J33:J40" si="9">H33+I33</f>
        <v>0</v>
      </c>
      <c r="K33" s="79"/>
      <c r="L33" s="391" t="e">
        <f>'faktiskās_izm_(202__.g)'!L30</f>
        <v>#DIV/0!</v>
      </c>
      <c r="M33" s="391" t="e">
        <f>'faktiskās_izm_(202__.g)'!M30</f>
        <v>#DIV/0!</v>
      </c>
    </row>
    <row r="34" spans="1:1024" ht="17.25" hidden="1" customHeight="1" outlineLevel="1">
      <c r="A34" s="91" t="s">
        <v>438</v>
      </c>
      <c r="B34" s="9">
        <f>'faktiskās_izm_(202__.g)'!C33</f>
        <v>0</v>
      </c>
      <c r="C34" s="9">
        <f>'faktiskās_izm_(202__.g)'!D33</f>
        <v>0</v>
      </c>
      <c r="D34" s="9">
        <f>'faktiskās_izm_(202__.g)'!E33</f>
        <v>0</v>
      </c>
      <c r="E34" s="9">
        <f>'faktiskās_izm_(202__.g)'!F33</f>
        <v>0</v>
      </c>
      <c r="F34" s="79"/>
      <c r="G34" s="79"/>
      <c r="H34" s="17">
        <f t="shared" si="7"/>
        <v>0</v>
      </c>
      <c r="I34" s="17">
        <f t="shared" si="8"/>
        <v>0</v>
      </c>
      <c r="J34" s="17">
        <f t="shared" si="9"/>
        <v>0</v>
      </c>
      <c r="K34" s="79"/>
      <c r="L34" s="391" t="e">
        <f>'faktiskās_izm_(202__.g)'!L33</f>
        <v>#DIV/0!</v>
      </c>
      <c r="M34" s="391" t="e">
        <f>'faktiskās_izm_(202__.g)'!M33</f>
        <v>#DIV/0!</v>
      </c>
    </row>
    <row r="35" spans="1:1024" ht="17.25" hidden="1" customHeight="1" outlineLevel="1">
      <c r="A35" s="91" t="s">
        <v>439</v>
      </c>
      <c r="B35" s="9">
        <f>'faktiskās_izm_(202__.g)'!C34</f>
        <v>0</v>
      </c>
      <c r="C35" s="9">
        <f>'faktiskās_izm_(202__.g)'!D34</f>
        <v>0</v>
      </c>
      <c r="D35" s="9">
        <f>'faktiskās_izm_(202__.g)'!E34</f>
        <v>0</v>
      </c>
      <c r="E35" s="9">
        <f>'faktiskās_izm_(202__.g)'!F34</f>
        <v>0</v>
      </c>
      <c r="F35" s="79"/>
      <c r="G35" s="79"/>
      <c r="H35" s="17">
        <f t="shared" si="7"/>
        <v>0</v>
      </c>
      <c r="I35" s="17">
        <f t="shared" si="8"/>
        <v>0</v>
      </c>
      <c r="J35" s="17">
        <f t="shared" si="9"/>
        <v>0</v>
      </c>
      <c r="K35" s="79"/>
      <c r="L35" s="391" t="e">
        <f>'faktiskās_izm_(202__.g)'!L34</f>
        <v>#DIV/0!</v>
      </c>
      <c r="M35" s="391" t="e">
        <f>'faktiskās_izm_(202__.g)'!M34</f>
        <v>#DIV/0!</v>
      </c>
    </row>
    <row r="36" spans="1:1024" ht="17.25" hidden="1" customHeight="1" outlineLevel="1">
      <c r="A36" s="91" t="s">
        <v>440</v>
      </c>
      <c r="B36" s="9">
        <f>'faktiskās_izm_(202__.g)'!C35</f>
        <v>0</v>
      </c>
      <c r="C36" s="9">
        <f>'faktiskās_izm_(202__.g)'!D35</f>
        <v>0</v>
      </c>
      <c r="D36" s="9">
        <f>'faktiskās_izm_(202__.g)'!E35</f>
        <v>0</v>
      </c>
      <c r="E36" s="9">
        <f>'faktiskās_izm_(202__.g)'!F35</f>
        <v>0</v>
      </c>
      <c r="F36" s="79"/>
      <c r="G36" s="79"/>
      <c r="H36" s="17">
        <f t="shared" si="7"/>
        <v>0</v>
      </c>
      <c r="I36" s="17">
        <f t="shared" si="8"/>
        <v>0</v>
      </c>
      <c r="J36" s="17">
        <f t="shared" si="9"/>
        <v>0</v>
      </c>
      <c r="K36" s="79"/>
      <c r="L36" s="391" t="e">
        <f>'faktiskās_izm_(202__.g)'!L35</f>
        <v>#DIV/0!</v>
      </c>
      <c r="M36" s="391" t="e">
        <f>'faktiskās_izm_(202__.g)'!M35</f>
        <v>#DIV/0!</v>
      </c>
    </row>
    <row r="37" spans="1:1024" ht="17.25" hidden="1" customHeight="1" outlineLevel="1">
      <c r="A37" s="91" t="s">
        <v>441</v>
      </c>
      <c r="B37" s="9">
        <f>'faktiskās_izm_(202__.g)'!C36</f>
        <v>0</v>
      </c>
      <c r="C37" s="9">
        <f>'faktiskās_izm_(202__.g)'!D36</f>
        <v>0</v>
      </c>
      <c r="D37" s="9">
        <f>'faktiskās_izm_(202__.g)'!E36</f>
        <v>0</v>
      </c>
      <c r="E37" s="9">
        <f>'faktiskās_izm_(202__.g)'!F36</f>
        <v>0</v>
      </c>
      <c r="F37" s="79"/>
      <c r="G37" s="79"/>
      <c r="H37" s="17">
        <f t="shared" si="7"/>
        <v>0</v>
      </c>
      <c r="I37" s="17">
        <f t="shared" si="8"/>
        <v>0</v>
      </c>
      <c r="J37" s="17">
        <f t="shared" si="9"/>
        <v>0</v>
      </c>
      <c r="K37" s="79"/>
      <c r="L37" s="391" t="e">
        <f>'faktiskās_izm_(202__.g)'!L36</f>
        <v>#DIV/0!</v>
      </c>
      <c r="M37" s="391" t="e">
        <f>'faktiskās_izm_(202__.g)'!M36</f>
        <v>#DIV/0!</v>
      </c>
    </row>
    <row r="38" spans="1:1024" ht="17.25" hidden="1" customHeight="1" outlineLevel="1">
      <c r="A38" s="91" t="s">
        <v>442</v>
      </c>
      <c r="B38" s="9">
        <f>'faktiskās_izm_(202__.g)'!C37</f>
        <v>0</v>
      </c>
      <c r="C38" s="9">
        <f>'faktiskās_izm_(202__.g)'!D37</f>
        <v>0</v>
      </c>
      <c r="D38" s="9">
        <f>'faktiskās_izm_(202__.g)'!E37</f>
        <v>0</v>
      </c>
      <c r="E38" s="9">
        <f>'faktiskās_izm_(202__.g)'!F37</f>
        <v>0</v>
      </c>
      <c r="F38" s="79"/>
      <c r="G38" s="79"/>
      <c r="H38" s="17">
        <f t="shared" si="7"/>
        <v>0</v>
      </c>
      <c r="I38" s="17">
        <f t="shared" si="8"/>
        <v>0</v>
      </c>
      <c r="J38" s="17">
        <f t="shared" si="9"/>
        <v>0</v>
      </c>
      <c r="K38" s="79"/>
      <c r="L38" s="391" t="e">
        <f>'faktiskās_izm_(202__.g)'!L37</f>
        <v>#DIV/0!</v>
      </c>
      <c r="M38" s="391" t="e">
        <f>'faktiskās_izm_(202__.g)'!M37</f>
        <v>#DIV/0!</v>
      </c>
    </row>
    <row r="39" spans="1:1024" ht="17.25" hidden="1" customHeight="1" outlineLevel="1">
      <c r="A39" s="91" t="s">
        <v>443</v>
      </c>
      <c r="B39" s="9">
        <f>'faktiskās_izm_(202__.g)'!C39</f>
        <v>0</v>
      </c>
      <c r="C39" s="9">
        <f>'faktiskās_izm_(202__.g)'!D39</f>
        <v>0</v>
      </c>
      <c r="D39" s="9">
        <f>'faktiskās_izm_(202__.g)'!E39</f>
        <v>0</v>
      </c>
      <c r="E39" s="9">
        <f>'faktiskās_izm_(202__.g)'!F39</f>
        <v>0</v>
      </c>
      <c r="F39" s="79"/>
      <c r="G39" s="79"/>
      <c r="H39" s="17">
        <f t="shared" si="7"/>
        <v>0</v>
      </c>
      <c r="I39" s="17">
        <f t="shared" si="8"/>
        <v>0</v>
      </c>
      <c r="J39" s="17">
        <f t="shared" si="9"/>
        <v>0</v>
      </c>
      <c r="K39" s="79"/>
      <c r="L39" s="391" t="e">
        <f>'faktiskās_izm_(202__.g)'!L39</f>
        <v>#DIV/0!</v>
      </c>
      <c r="M39" s="391" t="e">
        <f>'faktiskās_izm_(202__.g)'!M39</f>
        <v>#DIV/0!</v>
      </c>
    </row>
    <row r="40" spans="1:1024" ht="17.25" hidden="1" customHeight="1" outlineLevel="1">
      <c r="A40" s="113" t="s">
        <v>444</v>
      </c>
      <c r="B40" s="9">
        <f>'faktiskās_izm_(202__.g)'!C43</f>
        <v>0</v>
      </c>
      <c r="C40" s="9">
        <f>'faktiskās_izm_(202__.g)'!D43</f>
        <v>0</v>
      </c>
      <c r="D40" s="9">
        <f>'faktiskās_izm_(202__.g)'!E43</f>
        <v>0</v>
      </c>
      <c r="E40" s="9">
        <f>'faktiskās_izm_(202__.g)'!F43</f>
        <v>0</v>
      </c>
      <c r="F40" s="79"/>
      <c r="G40" s="79"/>
      <c r="H40" s="17">
        <f t="shared" si="7"/>
        <v>0</v>
      </c>
      <c r="I40" s="17">
        <f t="shared" si="8"/>
        <v>0</v>
      </c>
      <c r="J40" s="17">
        <f t="shared" si="9"/>
        <v>0</v>
      </c>
      <c r="K40" s="79"/>
      <c r="L40" s="391" t="e">
        <f>'faktiskās_izm_(202__.g)'!L43</f>
        <v>#DIV/0!</v>
      </c>
      <c r="M40" s="391" t="e">
        <f>'faktiskās_izm_(202__.g)'!M43</f>
        <v>#DIV/0!</v>
      </c>
    </row>
    <row r="41" spans="1:1024" collapsed="1"/>
    <row r="42" spans="1:1024" ht="17.25" customHeight="1">
      <c r="A42" s="91" t="s">
        <v>447</v>
      </c>
      <c r="B42" s="9">
        <f>'faktiskās_izm_(202__.g)'!C42</f>
        <v>0</v>
      </c>
      <c r="C42" s="9">
        <f>'faktiskās_izm_(202__.g)'!D42</f>
        <v>0</v>
      </c>
      <c r="D42" s="9">
        <f>'faktiskās_izm_(202__.g)'!E42</f>
        <v>0</v>
      </c>
      <c r="E42" s="9">
        <f>'faktiskās_izm_(202__.g)'!F42</f>
        <v>0</v>
      </c>
      <c r="F42" s="79"/>
      <c r="G42" s="79"/>
      <c r="H42" s="9">
        <f t="shared" ref="H42" si="10">B42+C42</f>
        <v>0</v>
      </c>
      <c r="I42" s="9">
        <f t="shared" ref="I42" si="11">D42+E42</f>
        <v>0</v>
      </c>
      <c r="J42" s="9">
        <f t="shared" ref="J42" si="12">H42+I42</f>
        <v>0</v>
      </c>
      <c r="K42" s="79"/>
      <c r="L42" s="391" t="e">
        <f>'faktiskās_izm_(202__.g)'!L42</f>
        <v>#DIV/0!</v>
      </c>
      <c r="M42" s="391" t="e">
        <f>'faktiskās_izm_(202__.g)'!M42</f>
        <v>#DIV/0!</v>
      </c>
    </row>
    <row r="43" spans="1:1024" s="390" customFormat="1" ht="17.25" customHeight="1">
      <c r="A43" s="389" t="s">
        <v>453</v>
      </c>
      <c r="B43" s="392" t="e">
        <f>B42/B29</f>
        <v>#DIV/0!</v>
      </c>
      <c r="C43" s="392" t="e">
        <f t="shared" ref="C43:E43" si="13">C42/C29</f>
        <v>#DIV/0!</v>
      </c>
      <c r="D43" s="392" t="e">
        <f t="shared" si="13"/>
        <v>#DIV/0!</v>
      </c>
      <c r="E43" s="392" t="e">
        <f t="shared" si="13"/>
        <v>#DIV/0!</v>
      </c>
      <c r="F43" s="80"/>
      <c r="G43" s="80"/>
      <c r="H43" s="392" t="e">
        <f t="shared" ref="H43:J43" si="14">H42/H29</f>
        <v>#DIV/0!</v>
      </c>
      <c r="I43" s="392" t="e">
        <f t="shared" si="14"/>
        <v>#DIV/0!</v>
      </c>
      <c r="J43" s="393" t="e">
        <f t="shared" si="14"/>
        <v>#DIV/0!</v>
      </c>
      <c r="K43" s="80"/>
      <c r="L43" s="392" t="e">
        <f t="shared" ref="L43:M43" si="15">L42/L29</f>
        <v>#DIV/0!</v>
      </c>
      <c r="M43" s="392" t="e">
        <f t="shared" si="15"/>
        <v>#DIV/0!</v>
      </c>
      <c r="N43" s="151"/>
      <c r="O43" s="151"/>
      <c r="P43" s="151"/>
      <c r="Q43" s="151"/>
      <c r="R43" s="151"/>
      <c r="S43" s="151"/>
      <c r="T43" s="151"/>
      <c r="U43" s="151"/>
      <c r="V43" s="151"/>
      <c r="W43" s="151"/>
      <c r="X43" s="151"/>
      <c r="Y43" s="151"/>
      <c r="Z43" s="151"/>
      <c r="AA43" s="151"/>
      <c r="AB43" s="151"/>
      <c r="AC43" s="151"/>
      <c r="AD43" s="151"/>
      <c r="AE43" s="151"/>
      <c r="AF43" s="151"/>
      <c r="AG43" s="151"/>
      <c r="AH43" s="151"/>
      <c r="AI43" s="151"/>
      <c r="AJ43" s="151"/>
      <c r="AK43" s="151"/>
      <c r="AL43" s="151"/>
      <c r="AM43" s="151"/>
      <c r="AN43" s="151"/>
      <c r="AO43" s="151"/>
      <c r="AP43" s="151"/>
      <c r="AQ43" s="151"/>
      <c r="AR43" s="151"/>
      <c r="AS43" s="151"/>
      <c r="AT43" s="151"/>
      <c r="AU43" s="151"/>
      <c r="AV43" s="151"/>
      <c r="AW43" s="151"/>
      <c r="AX43" s="151"/>
      <c r="AY43" s="151"/>
      <c r="AZ43" s="151"/>
      <c r="BA43" s="151"/>
      <c r="BB43" s="151"/>
      <c r="BC43" s="151"/>
      <c r="BD43" s="151"/>
      <c r="BE43" s="151"/>
      <c r="BF43" s="151"/>
      <c r="BG43" s="151"/>
      <c r="BH43" s="151"/>
      <c r="BI43" s="151"/>
      <c r="BJ43" s="151"/>
      <c r="BK43" s="151"/>
      <c r="BL43" s="151"/>
      <c r="BM43" s="151"/>
      <c r="BN43" s="151"/>
      <c r="BO43" s="151"/>
      <c r="BP43" s="151"/>
      <c r="BQ43" s="151"/>
      <c r="BR43" s="151"/>
      <c r="BS43" s="151"/>
      <c r="BT43" s="151"/>
      <c r="BU43" s="151"/>
      <c r="BV43" s="151"/>
      <c r="BW43" s="151"/>
      <c r="BX43" s="151"/>
      <c r="BY43" s="151"/>
      <c r="BZ43" s="151"/>
      <c r="CA43" s="151"/>
      <c r="CB43" s="151"/>
      <c r="CC43" s="151"/>
      <c r="CD43" s="151"/>
      <c r="CE43" s="151"/>
      <c r="CF43" s="151"/>
      <c r="CG43" s="151"/>
      <c r="CH43" s="151"/>
      <c r="CI43" s="151"/>
      <c r="CJ43" s="151"/>
      <c r="CK43" s="151"/>
      <c r="CL43" s="151"/>
      <c r="CM43" s="151"/>
      <c r="CN43" s="151"/>
      <c r="CO43" s="151"/>
      <c r="CP43" s="151"/>
      <c r="CQ43" s="151"/>
      <c r="CR43" s="151"/>
      <c r="CS43" s="151"/>
      <c r="CT43" s="151"/>
      <c r="CU43" s="151"/>
      <c r="CV43" s="151"/>
      <c r="CW43" s="151"/>
      <c r="CX43" s="151"/>
      <c r="CY43" s="151"/>
      <c r="CZ43" s="151"/>
      <c r="DA43" s="151"/>
      <c r="DB43" s="151"/>
      <c r="DC43" s="151"/>
      <c r="DD43" s="151"/>
      <c r="DE43" s="151"/>
      <c r="DF43" s="151"/>
      <c r="DG43" s="151"/>
      <c r="DH43" s="151"/>
      <c r="DI43" s="151"/>
      <c r="DJ43" s="151"/>
      <c r="DK43" s="151"/>
      <c r="DL43" s="151"/>
      <c r="DM43" s="151"/>
      <c r="DN43" s="151"/>
      <c r="DO43" s="151"/>
      <c r="DP43" s="151"/>
      <c r="DQ43" s="151"/>
      <c r="DR43" s="151"/>
      <c r="DS43" s="151"/>
      <c r="DT43" s="151"/>
      <c r="DU43" s="151"/>
      <c r="DV43" s="151"/>
      <c r="DW43" s="151"/>
      <c r="DX43" s="151"/>
      <c r="DY43" s="151"/>
      <c r="DZ43" s="151"/>
      <c r="EA43" s="151"/>
      <c r="EB43" s="151"/>
      <c r="EC43" s="151"/>
      <c r="ED43" s="151"/>
      <c r="EE43" s="151"/>
      <c r="EF43" s="151"/>
      <c r="EG43" s="151"/>
      <c r="EH43" s="151"/>
      <c r="EI43" s="151"/>
      <c r="EJ43" s="151"/>
      <c r="EK43" s="151"/>
      <c r="EL43" s="151"/>
      <c r="EM43" s="151"/>
      <c r="EN43" s="151"/>
      <c r="EO43" s="151"/>
      <c r="EP43" s="151"/>
      <c r="EQ43" s="151"/>
      <c r="ER43" s="151"/>
      <c r="ES43" s="151"/>
      <c r="ET43" s="151"/>
      <c r="EU43" s="151"/>
      <c r="EV43" s="151"/>
      <c r="EW43" s="151"/>
      <c r="EX43" s="151"/>
      <c r="EY43" s="151"/>
      <c r="EZ43" s="151"/>
      <c r="FA43" s="151"/>
      <c r="FB43" s="151"/>
      <c r="FC43" s="151"/>
      <c r="FD43" s="151"/>
      <c r="FE43" s="151"/>
      <c r="FF43" s="151"/>
      <c r="FG43" s="151"/>
      <c r="FH43" s="151"/>
      <c r="FI43" s="151"/>
      <c r="FJ43" s="151"/>
      <c r="FK43" s="151"/>
      <c r="FL43" s="151"/>
      <c r="FM43" s="151"/>
      <c r="FN43" s="151"/>
      <c r="FO43" s="151"/>
      <c r="FP43" s="151"/>
      <c r="FQ43" s="151"/>
      <c r="FR43" s="151"/>
      <c r="FS43" s="151"/>
      <c r="FT43" s="151"/>
      <c r="FU43" s="151"/>
      <c r="FV43" s="151"/>
      <c r="FW43" s="151"/>
      <c r="FX43" s="151"/>
      <c r="FY43" s="151"/>
      <c r="FZ43" s="151"/>
      <c r="GA43" s="151"/>
      <c r="GB43" s="151"/>
      <c r="GC43" s="151"/>
      <c r="GD43" s="151"/>
      <c r="GE43" s="151"/>
      <c r="GF43" s="151"/>
      <c r="GG43" s="151"/>
      <c r="GH43" s="151"/>
      <c r="GI43" s="151"/>
      <c r="GJ43" s="151"/>
      <c r="GK43" s="151"/>
      <c r="GL43" s="151"/>
      <c r="GM43" s="151"/>
      <c r="GN43" s="151"/>
      <c r="GO43" s="151"/>
      <c r="GP43" s="151"/>
      <c r="GQ43" s="151"/>
      <c r="GR43" s="151"/>
      <c r="GS43" s="151"/>
      <c r="GT43" s="151"/>
      <c r="GU43" s="151"/>
      <c r="GV43" s="151"/>
      <c r="GW43" s="151"/>
      <c r="GX43" s="151"/>
      <c r="GY43" s="151"/>
      <c r="GZ43" s="151"/>
      <c r="HA43" s="151"/>
      <c r="HB43" s="151"/>
      <c r="HC43" s="151"/>
      <c r="HD43" s="151"/>
      <c r="HE43" s="151"/>
      <c r="HF43" s="151"/>
      <c r="HG43" s="151"/>
      <c r="HH43" s="151"/>
      <c r="HI43" s="151"/>
      <c r="HJ43" s="151"/>
      <c r="HK43" s="151"/>
      <c r="HL43" s="151"/>
      <c r="HM43" s="151"/>
      <c r="HN43" s="151"/>
      <c r="HO43" s="151"/>
      <c r="HP43" s="151"/>
      <c r="HQ43" s="151"/>
      <c r="HR43" s="151"/>
      <c r="HS43" s="151"/>
      <c r="HT43" s="151"/>
      <c r="HU43" s="151"/>
      <c r="HV43" s="151"/>
      <c r="HW43" s="151"/>
      <c r="HX43" s="151"/>
      <c r="HY43" s="151"/>
      <c r="HZ43" s="151"/>
      <c r="IA43" s="151"/>
      <c r="IB43" s="151"/>
      <c r="IC43" s="151"/>
      <c r="ID43" s="151"/>
      <c r="IE43" s="151"/>
      <c r="IF43" s="151"/>
      <c r="IG43" s="151"/>
      <c r="IH43" s="151"/>
      <c r="II43" s="151"/>
      <c r="IJ43" s="151"/>
      <c r="IK43" s="151"/>
      <c r="IL43" s="151"/>
      <c r="IM43" s="151"/>
      <c r="IN43" s="151"/>
      <c r="IO43" s="151"/>
      <c r="IP43" s="151"/>
      <c r="IQ43" s="151"/>
      <c r="IR43" s="151"/>
      <c r="IS43" s="151"/>
      <c r="IT43" s="151"/>
      <c r="IU43" s="151"/>
      <c r="IV43" s="151"/>
      <c r="IW43" s="151"/>
      <c r="IX43" s="151"/>
      <c r="IY43" s="151"/>
      <c r="IZ43" s="151"/>
      <c r="JA43" s="151"/>
      <c r="JB43" s="151"/>
      <c r="JC43" s="151"/>
      <c r="JD43" s="151"/>
      <c r="JE43" s="151"/>
      <c r="JF43" s="151"/>
      <c r="JG43" s="151"/>
      <c r="JH43" s="151"/>
      <c r="JI43" s="151"/>
      <c r="JJ43" s="151"/>
      <c r="JK43" s="151"/>
      <c r="JL43" s="151"/>
      <c r="JM43" s="151"/>
      <c r="JN43" s="151"/>
      <c r="JO43" s="151"/>
      <c r="JP43" s="151"/>
      <c r="JQ43" s="151"/>
      <c r="JR43" s="151"/>
      <c r="JS43" s="151"/>
      <c r="JT43" s="151"/>
      <c r="JU43" s="151"/>
      <c r="JV43" s="151"/>
      <c r="JW43" s="151"/>
      <c r="JX43" s="151"/>
      <c r="JY43" s="151"/>
      <c r="JZ43" s="151"/>
      <c r="KA43" s="151"/>
      <c r="KB43" s="151"/>
      <c r="KC43" s="151"/>
      <c r="KD43" s="151"/>
      <c r="KE43" s="151"/>
      <c r="KF43" s="151"/>
      <c r="KG43" s="151"/>
      <c r="KH43" s="151"/>
      <c r="KI43" s="151"/>
      <c r="KJ43" s="151"/>
      <c r="KK43" s="151"/>
      <c r="KL43" s="151"/>
      <c r="KM43" s="151"/>
      <c r="KN43" s="151"/>
      <c r="KO43" s="151"/>
      <c r="KP43" s="151"/>
      <c r="KQ43" s="151"/>
      <c r="KR43" s="151"/>
      <c r="KS43" s="151"/>
      <c r="KT43" s="151"/>
      <c r="KU43" s="151"/>
      <c r="KV43" s="151"/>
      <c r="KW43" s="151"/>
      <c r="KX43" s="151"/>
      <c r="KY43" s="151"/>
      <c r="KZ43" s="151"/>
      <c r="LA43" s="151"/>
      <c r="LB43" s="151"/>
      <c r="LC43" s="151"/>
      <c r="LD43" s="151"/>
      <c r="LE43" s="151"/>
      <c r="LF43" s="151"/>
      <c r="LG43" s="151"/>
      <c r="LH43" s="151"/>
      <c r="LI43" s="151"/>
      <c r="LJ43" s="151"/>
      <c r="LK43" s="151"/>
      <c r="LL43" s="151"/>
      <c r="LM43" s="151"/>
      <c r="LN43" s="151"/>
      <c r="LO43" s="151"/>
      <c r="LP43" s="151"/>
      <c r="LQ43" s="151"/>
      <c r="LR43" s="151"/>
      <c r="LS43" s="151"/>
      <c r="LT43" s="151"/>
      <c r="LU43" s="151"/>
      <c r="LV43" s="151"/>
      <c r="LW43" s="151"/>
      <c r="LX43" s="151"/>
      <c r="LY43" s="151"/>
      <c r="LZ43" s="151"/>
      <c r="MA43" s="151"/>
      <c r="MB43" s="151"/>
      <c r="MC43" s="151"/>
      <c r="MD43" s="151"/>
      <c r="ME43" s="151"/>
      <c r="MF43" s="151"/>
      <c r="MG43" s="151"/>
      <c r="MH43" s="151"/>
      <c r="MI43" s="151"/>
      <c r="MJ43" s="151"/>
      <c r="MK43" s="151"/>
      <c r="ML43" s="151"/>
      <c r="MM43" s="151"/>
      <c r="MN43" s="151"/>
      <c r="MO43" s="151"/>
      <c r="MP43" s="151"/>
      <c r="MQ43" s="151"/>
      <c r="MR43" s="151"/>
      <c r="MS43" s="151"/>
      <c r="MT43" s="151"/>
      <c r="MU43" s="151"/>
      <c r="MV43" s="151"/>
      <c r="MW43" s="151"/>
      <c r="MX43" s="151"/>
      <c r="MY43" s="151"/>
      <c r="MZ43" s="151"/>
      <c r="NA43" s="151"/>
      <c r="NB43" s="151"/>
      <c r="NC43" s="151"/>
      <c r="ND43" s="151"/>
      <c r="NE43" s="151"/>
      <c r="NF43" s="151"/>
      <c r="NG43" s="151"/>
      <c r="NH43" s="151"/>
      <c r="NI43" s="151"/>
      <c r="NJ43" s="151"/>
      <c r="NK43" s="151"/>
      <c r="NL43" s="151"/>
      <c r="NM43" s="151"/>
      <c r="NN43" s="151"/>
      <c r="NO43" s="151"/>
      <c r="NP43" s="151"/>
      <c r="NQ43" s="151"/>
      <c r="NR43" s="151"/>
      <c r="NS43" s="151"/>
      <c r="NT43" s="151"/>
      <c r="NU43" s="151"/>
      <c r="NV43" s="151"/>
      <c r="NW43" s="151"/>
      <c r="NX43" s="151"/>
      <c r="NY43" s="151"/>
      <c r="NZ43" s="151"/>
      <c r="OA43" s="151"/>
      <c r="OB43" s="151"/>
      <c r="OC43" s="151"/>
      <c r="OD43" s="151"/>
      <c r="OE43" s="151"/>
      <c r="OF43" s="151"/>
      <c r="OG43" s="151"/>
      <c r="OH43" s="151"/>
      <c r="OI43" s="151"/>
      <c r="OJ43" s="151"/>
      <c r="OK43" s="151"/>
      <c r="OL43" s="151"/>
      <c r="OM43" s="151"/>
      <c r="ON43" s="151"/>
      <c r="OO43" s="151"/>
      <c r="OP43" s="151"/>
      <c r="OQ43" s="151"/>
      <c r="OR43" s="151"/>
      <c r="OS43" s="151"/>
      <c r="OT43" s="151"/>
      <c r="OU43" s="151"/>
      <c r="OV43" s="151"/>
      <c r="OW43" s="151"/>
      <c r="OX43" s="151"/>
      <c r="OY43" s="151"/>
      <c r="OZ43" s="151"/>
      <c r="PA43" s="151"/>
      <c r="PB43" s="151"/>
      <c r="PC43" s="151"/>
      <c r="PD43" s="151"/>
      <c r="PE43" s="151"/>
      <c r="PF43" s="151"/>
      <c r="PG43" s="151"/>
      <c r="PH43" s="151"/>
      <c r="PI43" s="151"/>
      <c r="PJ43" s="151"/>
      <c r="PK43" s="151"/>
      <c r="PL43" s="151"/>
      <c r="PM43" s="151"/>
      <c r="PN43" s="151"/>
      <c r="PO43" s="151"/>
      <c r="PP43" s="151"/>
      <c r="PQ43" s="151"/>
      <c r="PR43" s="151"/>
      <c r="PS43" s="151"/>
      <c r="PT43" s="151"/>
      <c r="PU43" s="151"/>
      <c r="PV43" s="151"/>
      <c r="PW43" s="151"/>
      <c r="PX43" s="151"/>
      <c r="PY43" s="151"/>
      <c r="PZ43" s="151"/>
      <c r="QA43" s="151"/>
      <c r="QB43" s="151"/>
      <c r="QC43" s="151"/>
      <c r="QD43" s="151"/>
      <c r="QE43" s="151"/>
      <c r="QF43" s="151"/>
      <c r="QG43" s="151"/>
      <c r="QH43" s="151"/>
      <c r="QI43" s="151"/>
      <c r="QJ43" s="151"/>
      <c r="QK43" s="151"/>
      <c r="QL43" s="151"/>
      <c r="QM43" s="151"/>
      <c r="QN43" s="151"/>
      <c r="QO43" s="151"/>
      <c r="QP43" s="151"/>
      <c r="QQ43" s="151"/>
      <c r="QR43" s="151"/>
      <c r="QS43" s="151"/>
      <c r="QT43" s="151"/>
      <c r="QU43" s="151"/>
      <c r="QV43" s="151"/>
      <c r="QW43" s="151"/>
      <c r="QX43" s="151"/>
      <c r="QY43" s="151"/>
      <c r="QZ43" s="151"/>
      <c r="RA43" s="151"/>
      <c r="RB43" s="151"/>
      <c r="RC43" s="151"/>
      <c r="RD43" s="151"/>
      <c r="RE43" s="151"/>
      <c r="RF43" s="151"/>
      <c r="RG43" s="151"/>
      <c r="RH43" s="151"/>
      <c r="RI43" s="151"/>
      <c r="RJ43" s="151"/>
      <c r="RK43" s="151"/>
      <c r="RL43" s="151"/>
      <c r="RM43" s="151"/>
      <c r="RN43" s="151"/>
      <c r="RO43" s="151"/>
      <c r="RP43" s="151"/>
      <c r="RQ43" s="151"/>
      <c r="RR43" s="151"/>
      <c r="RS43" s="151"/>
      <c r="RT43" s="151"/>
      <c r="RU43" s="151"/>
      <c r="RV43" s="151"/>
      <c r="RW43" s="151"/>
      <c r="RX43" s="151"/>
      <c r="RY43" s="151"/>
      <c r="RZ43" s="151"/>
      <c r="SA43" s="151"/>
      <c r="SB43" s="151"/>
      <c r="SC43" s="151"/>
      <c r="SD43" s="151"/>
      <c r="SE43" s="151"/>
      <c r="SF43" s="151"/>
      <c r="SG43" s="151"/>
      <c r="SH43" s="151"/>
      <c r="SI43" s="151"/>
      <c r="SJ43" s="151"/>
      <c r="SK43" s="151"/>
      <c r="SL43" s="151"/>
      <c r="SM43" s="151"/>
      <c r="SN43" s="151"/>
      <c r="SO43" s="151"/>
      <c r="SP43" s="151"/>
      <c r="SQ43" s="151"/>
      <c r="SR43" s="151"/>
      <c r="SS43" s="151"/>
      <c r="ST43" s="151"/>
      <c r="SU43" s="151"/>
      <c r="SV43" s="151"/>
      <c r="SW43" s="151"/>
      <c r="SX43" s="151"/>
      <c r="SY43" s="151"/>
      <c r="SZ43" s="151"/>
      <c r="TA43" s="151"/>
      <c r="TB43" s="151"/>
      <c r="TC43" s="151"/>
      <c r="TD43" s="151"/>
      <c r="TE43" s="151"/>
      <c r="TF43" s="151"/>
      <c r="TG43" s="151"/>
      <c r="TH43" s="151"/>
      <c r="TI43" s="151"/>
      <c r="TJ43" s="151"/>
      <c r="TK43" s="151"/>
      <c r="TL43" s="151"/>
      <c r="TM43" s="151"/>
      <c r="TN43" s="151"/>
      <c r="TO43" s="151"/>
      <c r="TP43" s="151"/>
      <c r="TQ43" s="151"/>
      <c r="TR43" s="151"/>
      <c r="TS43" s="151"/>
      <c r="TT43" s="151"/>
      <c r="TU43" s="151"/>
      <c r="TV43" s="151"/>
      <c r="TW43" s="151"/>
      <c r="TX43" s="151"/>
      <c r="TY43" s="151"/>
      <c r="TZ43" s="151"/>
      <c r="UA43" s="151"/>
      <c r="UB43" s="151"/>
      <c r="UC43" s="151"/>
      <c r="UD43" s="151"/>
      <c r="UE43" s="151"/>
      <c r="UF43" s="151"/>
      <c r="UG43" s="151"/>
      <c r="UH43" s="151"/>
      <c r="UI43" s="151"/>
      <c r="UJ43" s="151"/>
      <c r="UK43" s="151"/>
      <c r="UL43" s="151"/>
      <c r="UM43" s="151"/>
      <c r="UN43" s="151"/>
      <c r="UO43" s="151"/>
      <c r="UP43" s="151"/>
      <c r="UQ43" s="151"/>
      <c r="UR43" s="151"/>
      <c r="US43" s="151"/>
      <c r="UT43" s="151"/>
      <c r="UU43" s="151"/>
      <c r="UV43" s="151"/>
      <c r="UW43" s="151"/>
      <c r="UX43" s="151"/>
      <c r="UY43" s="151"/>
      <c r="UZ43" s="151"/>
      <c r="VA43" s="151"/>
      <c r="VB43" s="151"/>
      <c r="VC43" s="151"/>
      <c r="VD43" s="151"/>
      <c r="VE43" s="151"/>
      <c r="VF43" s="151"/>
      <c r="VG43" s="151"/>
      <c r="VH43" s="151"/>
      <c r="VI43" s="151"/>
      <c r="VJ43" s="151"/>
      <c r="VK43" s="151"/>
      <c r="VL43" s="151"/>
      <c r="VM43" s="151"/>
      <c r="VN43" s="151"/>
      <c r="VO43" s="151"/>
      <c r="VP43" s="151"/>
      <c r="VQ43" s="151"/>
      <c r="VR43" s="151"/>
      <c r="VS43" s="151"/>
      <c r="VT43" s="151"/>
      <c r="VU43" s="151"/>
      <c r="VV43" s="151"/>
      <c r="VW43" s="151"/>
      <c r="VX43" s="151"/>
      <c r="VY43" s="151"/>
      <c r="VZ43" s="151"/>
      <c r="WA43" s="151"/>
      <c r="WB43" s="151"/>
      <c r="WC43" s="151"/>
      <c r="WD43" s="151"/>
      <c r="WE43" s="151"/>
      <c r="WF43" s="151"/>
      <c r="WG43" s="151"/>
      <c r="WH43" s="151"/>
      <c r="WI43" s="151"/>
      <c r="WJ43" s="151"/>
      <c r="WK43" s="151"/>
      <c r="WL43" s="151"/>
      <c r="WM43" s="151"/>
      <c r="WN43" s="151"/>
      <c r="WO43" s="151"/>
      <c r="WP43" s="151"/>
      <c r="WQ43" s="151"/>
      <c r="WR43" s="151"/>
      <c r="WS43" s="151"/>
      <c r="WT43" s="151"/>
      <c r="WU43" s="151"/>
      <c r="WV43" s="151"/>
      <c r="WW43" s="151"/>
      <c r="WX43" s="151"/>
      <c r="WY43" s="151"/>
      <c r="WZ43" s="151"/>
      <c r="XA43" s="151"/>
      <c r="XB43" s="151"/>
      <c r="XC43" s="151"/>
      <c r="XD43" s="151"/>
      <c r="XE43" s="151"/>
      <c r="XF43" s="151"/>
      <c r="XG43" s="151"/>
      <c r="XH43" s="151"/>
      <c r="XI43" s="151"/>
      <c r="XJ43" s="151"/>
      <c r="XK43" s="151"/>
      <c r="XL43" s="151"/>
      <c r="XM43" s="151"/>
      <c r="XN43" s="151"/>
      <c r="XO43" s="151"/>
      <c r="XP43" s="151"/>
      <c r="XQ43" s="151"/>
      <c r="XR43" s="151"/>
      <c r="XS43" s="151"/>
      <c r="XT43" s="151"/>
      <c r="XU43" s="151"/>
      <c r="XV43" s="151"/>
      <c r="XW43" s="151"/>
      <c r="XX43" s="151"/>
      <c r="XY43" s="151"/>
      <c r="XZ43" s="151"/>
      <c r="YA43" s="151"/>
      <c r="YB43" s="151"/>
      <c r="YC43" s="151"/>
      <c r="YD43" s="151"/>
      <c r="YE43" s="151"/>
      <c r="YF43" s="151"/>
      <c r="YG43" s="151"/>
      <c r="YH43" s="151"/>
      <c r="YI43" s="151"/>
      <c r="YJ43" s="151"/>
      <c r="YK43" s="151"/>
      <c r="YL43" s="151"/>
      <c r="YM43" s="151"/>
      <c r="YN43" s="151"/>
      <c r="YO43" s="151"/>
      <c r="YP43" s="151"/>
      <c r="YQ43" s="151"/>
      <c r="YR43" s="151"/>
      <c r="YS43" s="151"/>
      <c r="YT43" s="151"/>
      <c r="YU43" s="151"/>
      <c r="YV43" s="151"/>
      <c r="YW43" s="151"/>
      <c r="YX43" s="151"/>
      <c r="YY43" s="151"/>
      <c r="YZ43" s="151"/>
      <c r="ZA43" s="151"/>
      <c r="ZB43" s="151"/>
      <c r="ZC43" s="151"/>
      <c r="ZD43" s="151"/>
      <c r="ZE43" s="151"/>
      <c r="ZF43" s="151"/>
      <c r="ZG43" s="151"/>
      <c r="ZH43" s="151"/>
      <c r="ZI43" s="151"/>
      <c r="ZJ43" s="151"/>
      <c r="ZK43" s="151"/>
      <c r="ZL43" s="151"/>
      <c r="ZM43" s="151"/>
      <c r="ZN43" s="151"/>
      <c r="ZO43" s="151"/>
      <c r="ZP43" s="151"/>
      <c r="ZQ43" s="151"/>
      <c r="ZR43" s="151"/>
      <c r="ZS43" s="151"/>
      <c r="ZT43" s="151"/>
      <c r="ZU43" s="151"/>
      <c r="ZV43" s="151"/>
      <c r="ZW43" s="151"/>
      <c r="ZX43" s="151"/>
      <c r="ZY43" s="151"/>
      <c r="ZZ43" s="151"/>
      <c r="AAA43" s="151"/>
      <c r="AAB43" s="151"/>
      <c r="AAC43" s="151"/>
      <c r="AAD43" s="151"/>
      <c r="AAE43" s="151"/>
      <c r="AAF43" s="151"/>
      <c r="AAG43" s="151"/>
      <c r="AAH43" s="151"/>
      <c r="AAI43" s="151"/>
      <c r="AAJ43" s="151"/>
      <c r="AAK43" s="151"/>
      <c r="AAL43" s="151"/>
      <c r="AAM43" s="151"/>
      <c r="AAN43" s="151"/>
      <c r="AAO43" s="151"/>
      <c r="AAP43" s="151"/>
      <c r="AAQ43" s="151"/>
      <c r="AAR43" s="151"/>
      <c r="AAS43" s="151"/>
      <c r="AAT43" s="151"/>
      <c r="AAU43" s="151"/>
      <c r="AAV43" s="151"/>
      <c r="AAW43" s="151"/>
      <c r="AAX43" s="151"/>
      <c r="AAY43" s="151"/>
      <c r="AAZ43" s="151"/>
      <c r="ABA43" s="151"/>
      <c r="ABB43" s="151"/>
      <c r="ABC43" s="151"/>
      <c r="ABD43" s="151"/>
      <c r="ABE43" s="151"/>
      <c r="ABF43" s="151"/>
      <c r="ABG43" s="151"/>
      <c r="ABH43" s="151"/>
      <c r="ABI43" s="151"/>
      <c r="ABJ43" s="151"/>
      <c r="ABK43" s="151"/>
      <c r="ABL43" s="151"/>
      <c r="ABM43" s="151"/>
      <c r="ABN43" s="151"/>
      <c r="ABO43" s="151"/>
      <c r="ABP43" s="151"/>
      <c r="ABQ43" s="151"/>
      <c r="ABR43" s="151"/>
      <c r="ABS43" s="151"/>
      <c r="ABT43" s="151"/>
      <c r="ABU43" s="151"/>
      <c r="ABV43" s="151"/>
      <c r="ABW43" s="151"/>
      <c r="ABX43" s="151"/>
      <c r="ABY43" s="151"/>
      <c r="ABZ43" s="151"/>
      <c r="ACA43" s="151"/>
      <c r="ACB43" s="151"/>
      <c r="ACC43" s="151"/>
      <c r="ACD43" s="151"/>
      <c r="ACE43" s="151"/>
      <c r="ACF43" s="151"/>
      <c r="ACG43" s="151"/>
      <c r="ACH43" s="151"/>
      <c r="ACI43" s="151"/>
      <c r="ACJ43" s="151"/>
      <c r="ACK43" s="151"/>
      <c r="ACL43" s="151"/>
      <c r="ACM43" s="151"/>
      <c r="ACN43" s="151"/>
      <c r="ACO43" s="151"/>
      <c r="ACP43" s="151"/>
      <c r="ACQ43" s="151"/>
      <c r="ACR43" s="151"/>
      <c r="ACS43" s="151"/>
      <c r="ACT43" s="151"/>
      <c r="ACU43" s="151"/>
      <c r="ACV43" s="151"/>
      <c r="ACW43" s="151"/>
      <c r="ACX43" s="151"/>
      <c r="ACY43" s="151"/>
      <c r="ACZ43" s="151"/>
      <c r="ADA43" s="151"/>
      <c r="ADB43" s="151"/>
      <c r="ADC43" s="151"/>
      <c r="ADD43" s="151"/>
      <c r="ADE43" s="151"/>
      <c r="ADF43" s="151"/>
      <c r="ADG43" s="151"/>
      <c r="ADH43" s="151"/>
      <c r="ADI43" s="151"/>
      <c r="ADJ43" s="151"/>
      <c r="ADK43" s="151"/>
      <c r="ADL43" s="151"/>
      <c r="ADM43" s="151"/>
      <c r="ADN43" s="151"/>
      <c r="ADO43" s="151"/>
      <c r="ADP43" s="151"/>
      <c r="ADQ43" s="151"/>
      <c r="ADR43" s="151"/>
      <c r="ADS43" s="151"/>
      <c r="ADT43" s="151"/>
      <c r="ADU43" s="151"/>
      <c r="ADV43" s="151"/>
      <c r="ADW43" s="151"/>
      <c r="ADX43" s="151"/>
      <c r="ADY43" s="151"/>
      <c r="ADZ43" s="151"/>
      <c r="AEA43" s="151"/>
      <c r="AEB43" s="151"/>
      <c r="AEC43" s="151"/>
      <c r="AED43" s="151"/>
      <c r="AEE43" s="151"/>
      <c r="AEF43" s="151"/>
      <c r="AEG43" s="151"/>
      <c r="AEH43" s="151"/>
      <c r="AEI43" s="151"/>
      <c r="AEJ43" s="151"/>
      <c r="AEK43" s="151"/>
      <c r="AEL43" s="151"/>
      <c r="AEM43" s="151"/>
      <c r="AEN43" s="151"/>
      <c r="AEO43" s="151"/>
      <c r="AEP43" s="151"/>
      <c r="AEQ43" s="151"/>
      <c r="AER43" s="151"/>
      <c r="AES43" s="151"/>
      <c r="AET43" s="151"/>
      <c r="AEU43" s="151"/>
      <c r="AEV43" s="151"/>
      <c r="AEW43" s="151"/>
      <c r="AEX43" s="151"/>
      <c r="AEY43" s="151"/>
      <c r="AEZ43" s="151"/>
      <c r="AFA43" s="151"/>
      <c r="AFB43" s="151"/>
      <c r="AFC43" s="151"/>
      <c r="AFD43" s="151"/>
      <c r="AFE43" s="151"/>
      <c r="AFF43" s="151"/>
      <c r="AFG43" s="151"/>
      <c r="AFH43" s="151"/>
      <c r="AFI43" s="151"/>
      <c r="AFJ43" s="151"/>
      <c r="AFK43" s="151"/>
      <c r="AFL43" s="151"/>
      <c r="AFM43" s="151"/>
      <c r="AFN43" s="151"/>
      <c r="AFO43" s="151"/>
      <c r="AFP43" s="151"/>
      <c r="AFQ43" s="151"/>
      <c r="AFR43" s="151"/>
      <c r="AFS43" s="151"/>
      <c r="AFT43" s="151"/>
      <c r="AFU43" s="151"/>
      <c r="AFV43" s="151"/>
      <c r="AFW43" s="151"/>
      <c r="AFX43" s="151"/>
      <c r="AFY43" s="151"/>
      <c r="AFZ43" s="151"/>
      <c r="AGA43" s="151"/>
      <c r="AGB43" s="151"/>
      <c r="AGC43" s="151"/>
      <c r="AGD43" s="151"/>
      <c r="AGE43" s="151"/>
      <c r="AGF43" s="151"/>
      <c r="AGG43" s="151"/>
      <c r="AGH43" s="151"/>
      <c r="AGI43" s="151"/>
      <c r="AGJ43" s="151"/>
      <c r="AGK43" s="151"/>
      <c r="AGL43" s="151"/>
      <c r="AGM43" s="151"/>
      <c r="AGN43" s="151"/>
      <c r="AGO43" s="151"/>
      <c r="AGP43" s="151"/>
      <c r="AGQ43" s="151"/>
      <c r="AGR43" s="151"/>
      <c r="AGS43" s="151"/>
      <c r="AGT43" s="151"/>
      <c r="AGU43" s="151"/>
      <c r="AGV43" s="151"/>
      <c r="AGW43" s="151"/>
      <c r="AGX43" s="151"/>
      <c r="AGY43" s="151"/>
      <c r="AGZ43" s="151"/>
      <c r="AHA43" s="151"/>
      <c r="AHB43" s="151"/>
      <c r="AHC43" s="151"/>
      <c r="AHD43" s="151"/>
      <c r="AHE43" s="151"/>
      <c r="AHF43" s="151"/>
      <c r="AHG43" s="151"/>
      <c r="AHH43" s="151"/>
      <c r="AHI43" s="151"/>
      <c r="AHJ43" s="151"/>
      <c r="AHK43" s="151"/>
      <c r="AHL43" s="151"/>
      <c r="AHM43" s="151"/>
      <c r="AHN43" s="151"/>
      <c r="AHO43" s="151"/>
      <c r="AHP43" s="151"/>
      <c r="AHQ43" s="151"/>
      <c r="AHR43" s="151"/>
      <c r="AHS43" s="151"/>
      <c r="AHT43" s="151"/>
      <c r="AHU43" s="151"/>
      <c r="AHV43" s="151"/>
      <c r="AHW43" s="151"/>
      <c r="AHX43" s="151"/>
      <c r="AHY43" s="151"/>
      <c r="AHZ43" s="151"/>
      <c r="AIA43" s="151"/>
      <c r="AIB43" s="151"/>
      <c r="AIC43" s="151"/>
      <c r="AID43" s="151"/>
      <c r="AIE43" s="151"/>
      <c r="AIF43" s="151"/>
      <c r="AIG43" s="151"/>
      <c r="AIH43" s="151"/>
      <c r="AII43" s="151"/>
      <c r="AIJ43" s="151"/>
      <c r="AIK43" s="151"/>
      <c r="AIL43" s="151"/>
      <c r="AIM43" s="151"/>
      <c r="AIN43" s="151"/>
      <c r="AIO43" s="151"/>
      <c r="AIP43" s="151"/>
      <c r="AIQ43" s="151"/>
      <c r="AIR43" s="151"/>
      <c r="AIS43" s="151"/>
      <c r="AIT43" s="151"/>
      <c r="AIU43" s="151"/>
      <c r="AIV43" s="151"/>
      <c r="AIW43" s="151"/>
      <c r="AIX43" s="151"/>
      <c r="AIY43" s="151"/>
      <c r="AIZ43" s="151"/>
      <c r="AJA43" s="151"/>
      <c r="AJB43" s="151"/>
      <c r="AJC43" s="151"/>
      <c r="AJD43" s="151"/>
      <c r="AJE43" s="151"/>
      <c r="AJF43" s="151"/>
      <c r="AJG43" s="151"/>
      <c r="AJH43" s="151"/>
      <c r="AJI43" s="151"/>
      <c r="AJJ43" s="151"/>
      <c r="AJK43" s="151"/>
      <c r="AJL43" s="151"/>
      <c r="AJM43" s="151"/>
      <c r="AJN43" s="151"/>
      <c r="AJO43" s="151"/>
      <c r="AJP43" s="151"/>
      <c r="AJQ43" s="151"/>
      <c r="AJR43" s="151"/>
      <c r="AJS43" s="151"/>
      <c r="AJT43" s="151"/>
      <c r="AJU43" s="151"/>
      <c r="AJV43" s="151"/>
      <c r="AJW43" s="151"/>
      <c r="AJX43" s="151"/>
      <c r="AJY43" s="151"/>
      <c r="AJZ43" s="151"/>
      <c r="AKA43" s="151"/>
      <c r="AKB43" s="151"/>
      <c r="AKC43" s="151"/>
      <c r="AKD43" s="151"/>
      <c r="AKE43" s="151"/>
      <c r="AKF43" s="151"/>
      <c r="AKG43" s="151"/>
      <c r="AKH43" s="151"/>
      <c r="AKI43" s="151"/>
      <c r="AKJ43" s="151"/>
      <c r="AKK43" s="151"/>
      <c r="AKL43" s="151"/>
      <c r="AKM43" s="151"/>
      <c r="AKN43" s="151"/>
      <c r="AKO43" s="151"/>
      <c r="AKP43" s="151"/>
      <c r="AKQ43" s="151"/>
      <c r="AKR43" s="151"/>
      <c r="AKS43" s="151"/>
      <c r="AKT43" s="151"/>
      <c r="AKU43" s="151"/>
      <c r="AKV43" s="151"/>
      <c r="AKW43" s="151"/>
      <c r="AKX43" s="151"/>
      <c r="AKY43" s="151"/>
      <c r="AKZ43" s="151"/>
      <c r="ALA43" s="151"/>
      <c r="ALB43" s="151"/>
      <c r="ALC43" s="151"/>
      <c r="ALD43" s="151"/>
      <c r="ALE43" s="151"/>
      <c r="ALF43" s="151"/>
      <c r="ALG43" s="151"/>
      <c r="ALH43" s="151"/>
      <c r="ALI43" s="151"/>
      <c r="ALJ43" s="151"/>
      <c r="ALK43" s="151"/>
      <c r="ALL43" s="151"/>
      <c r="ALM43" s="151"/>
      <c r="ALN43" s="151"/>
      <c r="ALO43" s="151"/>
      <c r="ALP43" s="151"/>
      <c r="ALQ43" s="151"/>
      <c r="ALR43" s="151"/>
      <c r="ALS43" s="151"/>
      <c r="ALT43" s="151"/>
      <c r="ALU43" s="151"/>
      <c r="ALV43" s="151"/>
      <c r="ALW43" s="151"/>
      <c r="ALX43" s="151"/>
      <c r="ALY43" s="151"/>
      <c r="ALZ43" s="151"/>
      <c r="AMA43" s="151"/>
      <c r="AMB43" s="151"/>
      <c r="AMC43" s="151"/>
      <c r="AMD43" s="151"/>
      <c r="AME43" s="151"/>
      <c r="AMF43" s="151"/>
      <c r="AMG43" s="151"/>
      <c r="AMH43" s="151"/>
      <c r="AMI43" s="151"/>
      <c r="AMJ43" s="151"/>
    </row>
    <row r="46" spans="1:1024" ht="205.5" customHeight="1">
      <c r="A46" s="938" t="s">
        <v>881</v>
      </c>
      <c r="B46" s="938"/>
      <c r="C46" s="938"/>
      <c r="D46" s="938"/>
      <c r="E46" s="938"/>
      <c r="F46" s="938"/>
      <c r="G46" s="938"/>
      <c r="H46" s="938"/>
      <c r="I46" s="938"/>
      <c r="J46" s="217"/>
      <c r="K46" s="216"/>
      <c r="L46" s="217"/>
      <c r="M46" s="216"/>
      <c r="N46" s="217"/>
      <c r="O46" s="216"/>
      <c r="P46" s="217"/>
      <c r="Q46" s="217"/>
      <c r="R46" s="217"/>
      <c r="S46" s="217"/>
      <c r="T46" s="217"/>
      <c r="U46" s="217"/>
      <c r="V46" s="217"/>
      <c r="W46" s="217"/>
      <c r="X46" s="217"/>
      <c r="Y46" s="217"/>
      <c r="Z46" s="217"/>
      <c r="AA46" s="217"/>
      <c r="AB46" s="217"/>
      <c r="AC46" s="217"/>
      <c r="AD46" s="217"/>
      <c r="AE46" s="217"/>
      <c r="AF46" s="217"/>
      <c r="AG46" s="217"/>
      <c r="AH46" s="217"/>
      <c r="AI46" s="217"/>
      <c r="AJ46" s="217"/>
      <c r="AK46" s="217"/>
      <c r="AL46" s="217"/>
      <c r="AM46" s="217"/>
      <c r="AN46" s="217"/>
      <c r="AO46" s="217"/>
      <c r="AP46" s="217"/>
      <c r="AQ46" s="217"/>
      <c r="AR46" s="217"/>
      <c r="AS46" s="217"/>
      <c r="AT46" s="217"/>
      <c r="AU46" s="217"/>
      <c r="AV46" s="217"/>
      <c r="AW46" s="217"/>
      <c r="AX46" s="217"/>
      <c r="AY46" s="217"/>
      <c r="AZ46" s="217"/>
      <c r="BA46" s="217"/>
      <c r="BB46" s="217"/>
      <c r="BC46" s="217"/>
      <c r="BD46" s="217"/>
      <c r="BE46" s="217"/>
      <c r="BF46" s="217"/>
      <c r="BG46" s="217"/>
      <c r="BH46" s="217"/>
      <c r="BI46" s="217"/>
      <c r="BJ46" s="217"/>
      <c r="BK46" s="217"/>
      <c r="BL46" s="217"/>
      <c r="BM46" s="217"/>
      <c r="BN46" s="217"/>
      <c r="BO46" s="217"/>
      <c r="BP46" s="217"/>
      <c r="BQ46" s="217"/>
      <c r="BR46" s="217"/>
      <c r="BS46" s="217"/>
      <c r="BT46" s="217"/>
      <c r="BU46" s="217"/>
      <c r="BV46" s="217"/>
      <c r="BW46" s="217"/>
      <c r="BX46" s="217"/>
      <c r="BY46" s="217"/>
      <c r="BZ46" s="217"/>
      <c r="CA46" s="217"/>
      <c r="CB46" s="217"/>
      <c r="CC46" s="217"/>
      <c r="CD46" s="217"/>
      <c r="CE46" s="217"/>
      <c r="CF46" s="217"/>
      <c r="CG46" s="217"/>
      <c r="CH46" s="217"/>
      <c r="CI46" s="217"/>
      <c r="CJ46" s="217"/>
      <c r="CK46" s="217"/>
      <c r="CL46" s="217"/>
      <c r="CM46" s="217"/>
      <c r="CN46" s="217"/>
      <c r="CO46" s="217"/>
      <c r="CP46" s="217"/>
      <c r="CQ46" s="217"/>
      <c r="CR46" s="217"/>
      <c r="CS46" s="217"/>
      <c r="CT46" s="217"/>
      <c r="CU46" s="217"/>
      <c r="CV46" s="217"/>
      <c r="CW46" s="217"/>
      <c r="CX46" s="217"/>
      <c r="CY46" s="217"/>
      <c r="CZ46" s="217"/>
      <c r="DA46" s="217"/>
      <c r="DB46" s="217"/>
      <c r="DC46" s="217"/>
      <c r="DD46" s="217"/>
      <c r="DE46" s="217"/>
      <c r="DF46" s="217"/>
      <c r="DG46" s="217"/>
      <c r="DH46" s="217"/>
      <c r="DI46" s="217"/>
      <c r="DJ46" s="217"/>
      <c r="DK46" s="217"/>
      <c r="DL46" s="217"/>
      <c r="DM46" s="217"/>
      <c r="DN46" s="217"/>
      <c r="DO46" s="217"/>
      <c r="DP46" s="217"/>
      <c r="DQ46" s="217"/>
      <c r="DR46" s="217"/>
      <c r="DS46" s="217"/>
      <c r="DT46" s="217"/>
      <c r="DU46" s="217"/>
      <c r="DV46" s="217"/>
      <c r="DW46" s="217"/>
      <c r="DX46" s="217"/>
      <c r="DY46" s="217"/>
      <c r="DZ46" s="217"/>
      <c r="EA46" s="217"/>
      <c r="EB46" s="217"/>
      <c r="EC46" s="217"/>
      <c r="ED46" s="217"/>
      <c r="EE46" s="217"/>
      <c r="EF46" s="217"/>
      <c r="EG46" s="217"/>
      <c r="EH46" s="217"/>
      <c r="EI46" s="217"/>
      <c r="EJ46" s="217"/>
      <c r="EK46" s="217"/>
      <c r="EL46" s="217"/>
      <c r="EM46" s="217"/>
      <c r="EN46" s="217"/>
      <c r="EO46" s="217"/>
      <c r="EP46" s="217"/>
      <c r="EQ46" s="217"/>
      <c r="ER46" s="217"/>
      <c r="ES46" s="217"/>
      <c r="ET46" s="217"/>
      <c r="EU46" s="217"/>
      <c r="EV46" s="217"/>
      <c r="EW46" s="217"/>
      <c r="EX46" s="217"/>
      <c r="EY46" s="217"/>
      <c r="EZ46" s="217"/>
      <c r="FA46" s="217"/>
      <c r="FB46" s="217"/>
      <c r="FC46" s="217"/>
      <c r="FD46" s="217"/>
      <c r="FE46" s="217"/>
      <c r="FF46" s="217"/>
      <c r="FG46" s="217"/>
      <c r="FH46" s="217"/>
      <c r="FI46" s="217"/>
      <c r="FJ46" s="217"/>
      <c r="FK46" s="217"/>
      <c r="FL46" s="217"/>
      <c r="FM46" s="217"/>
      <c r="FN46" s="217"/>
      <c r="FO46" s="217"/>
      <c r="FP46" s="217"/>
      <c r="FQ46" s="217"/>
      <c r="FR46" s="217"/>
      <c r="FS46" s="217"/>
      <c r="FT46" s="217"/>
      <c r="FU46" s="217"/>
      <c r="FV46" s="217"/>
      <c r="FW46" s="217"/>
      <c r="FX46" s="217"/>
      <c r="FY46" s="217"/>
      <c r="FZ46" s="217"/>
      <c r="GA46" s="217"/>
      <c r="GB46" s="217"/>
      <c r="GC46" s="217"/>
      <c r="GD46" s="217"/>
      <c r="GE46" s="217"/>
      <c r="GF46" s="217"/>
      <c r="GG46" s="217"/>
      <c r="GH46" s="217"/>
      <c r="GI46" s="217"/>
      <c r="GJ46" s="217"/>
      <c r="GK46" s="217"/>
      <c r="GL46" s="217"/>
      <c r="GM46" s="217"/>
      <c r="GN46" s="217"/>
      <c r="GO46" s="217"/>
      <c r="GP46" s="217"/>
      <c r="GQ46" s="217"/>
      <c r="GR46" s="217"/>
      <c r="GS46" s="217"/>
      <c r="GT46" s="217"/>
      <c r="GU46" s="217"/>
      <c r="GV46" s="217"/>
      <c r="GW46" s="217"/>
      <c r="GX46" s="217"/>
      <c r="GY46" s="217"/>
      <c r="GZ46" s="217"/>
      <c r="HA46" s="217"/>
      <c r="HB46" s="217"/>
      <c r="HC46" s="217"/>
      <c r="HD46" s="217"/>
      <c r="HE46" s="217"/>
      <c r="HF46" s="217"/>
      <c r="HG46" s="217"/>
      <c r="HH46" s="217"/>
      <c r="HI46" s="217"/>
      <c r="HJ46" s="217"/>
      <c r="HK46" s="217"/>
      <c r="HL46" s="217"/>
      <c r="HM46" s="217"/>
      <c r="HN46" s="217"/>
      <c r="HO46" s="217"/>
      <c r="HP46" s="217"/>
      <c r="HQ46" s="217"/>
      <c r="HR46" s="217"/>
      <c r="HS46" s="217"/>
      <c r="HT46" s="217"/>
      <c r="HU46" s="217"/>
      <c r="HV46" s="217"/>
      <c r="HW46" s="217"/>
      <c r="HX46" s="217"/>
      <c r="HY46" s="217"/>
      <c r="HZ46" s="217"/>
      <c r="IA46" s="217"/>
      <c r="IB46" s="217"/>
      <c r="IC46" s="217"/>
      <c r="ID46" s="217"/>
      <c r="IE46" s="217"/>
      <c r="IF46" s="217"/>
      <c r="IG46" s="217"/>
      <c r="IH46" s="217"/>
      <c r="II46" s="217"/>
      <c r="IJ46" s="217"/>
      <c r="IK46" s="217"/>
      <c r="IL46" s="217"/>
      <c r="IM46" s="217"/>
      <c r="IN46" s="217"/>
      <c r="IO46" s="217"/>
      <c r="IP46" s="217"/>
      <c r="IQ46" s="217"/>
      <c r="IR46" s="217"/>
      <c r="IS46" s="217"/>
      <c r="IT46" s="217"/>
      <c r="IU46" s="217"/>
      <c r="IV46" s="217"/>
      <c r="IW46" s="217"/>
      <c r="IX46" s="217"/>
      <c r="IY46" s="217"/>
      <c r="IZ46" s="217"/>
      <c r="JA46" s="217"/>
      <c r="JB46" s="217"/>
      <c r="JC46" s="217"/>
      <c r="JD46" s="217"/>
      <c r="JE46" s="217"/>
      <c r="JF46" s="217"/>
      <c r="JG46" s="217"/>
      <c r="JH46" s="217"/>
      <c r="JI46" s="217"/>
      <c r="JJ46" s="217"/>
      <c r="JK46" s="217"/>
      <c r="JL46" s="217"/>
      <c r="JM46" s="217"/>
      <c r="JN46" s="217"/>
      <c r="JO46" s="217"/>
      <c r="JP46" s="217"/>
      <c r="JQ46" s="217"/>
      <c r="JR46" s="217"/>
      <c r="JS46" s="217"/>
      <c r="JT46" s="217"/>
      <c r="JU46" s="217"/>
      <c r="JV46" s="217"/>
      <c r="JW46" s="217"/>
      <c r="JX46" s="217"/>
      <c r="JY46" s="217"/>
      <c r="JZ46" s="217"/>
      <c r="KA46" s="217"/>
      <c r="KB46" s="217"/>
      <c r="KC46" s="217"/>
      <c r="KD46" s="217"/>
      <c r="KE46" s="217"/>
      <c r="KF46" s="217"/>
      <c r="KG46" s="217"/>
      <c r="KH46" s="217"/>
      <c r="KI46" s="217"/>
      <c r="KJ46" s="217"/>
      <c r="KK46" s="217"/>
      <c r="KL46" s="217"/>
      <c r="KM46" s="217"/>
      <c r="KN46" s="217"/>
      <c r="KO46" s="217"/>
      <c r="KP46" s="217"/>
      <c r="KQ46" s="217"/>
      <c r="KR46" s="217"/>
      <c r="KS46" s="217"/>
      <c r="KT46" s="217"/>
      <c r="KU46" s="217"/>
      <c r="KV46" s="217"/>
      <c r="KW46" s="217"/>
      <c r="KX46" s="217"/>
      <c r="KY46" s="217"/>
      <c r="KZ46" s="217"/>
      <c r="LA46" s="217"/>
      <c r="LB46" s="217"/>
      <c r="LC46" s="217"/>
      <c r="LD46" s="217"/>
      <c r="LE46" s="217"/>
      <c r="LF46" s="217"/>
      <c r="LG46" s="217"/>
      <c r="LH46" s="217"/>
      <c r="LI46" s="217"/>
      <c r="LJ46" s="217"/>
      <c r="LK46" s="217"/>
      <c r="LL46" s="217"/>
      <c r="LM46" s="217"/>
      <c r="LN46" s="217"/>
      <c r="LO46" s="217"/>
      <c r="LP46" s="217"/>
      <c r="LQ46" s="217"/>
      <c r="LR46" s="217"/>
      <c r="LS46" s="217"/>
      <c r="LT46" s="217"/>
      <c r="LU46" s="217"/>
      <c r="LV46" s="217"/>
      <c r="LW46" s="217"/>
      <c r="LX46" s="217"/>
      <c r="LY46" s="217"/>
      <c r="LZ46" s="217"/>
      <c r="MA46" s="217"/>
      <c r="MB46" s="217"/>
      <c r="MC46" s="217"/>
      <c r="MD46" s="217"/>
      <c r="ME46" s="217"/>
      <c r="MF46" s="217"/>
      <c r="MG46" s="217"/>
      <c r="MH46" s="217"/>
      <c r="MI46" s="217"/>
      <c r="MJ46" s="217"/>
      <c r="MK46" s="217"/>
      <c r="ML46" s="217"/>
      <c r="MM46" s="217"/>
      <c r="MN46" s="217"/>
      <c r="MO46" s="217"/>
      <c r="MP46" s="217"/>
      <c r="MQ46" s="217"/>
      <c r="MR46" s="217"/>
      <c r="MS46" s="217"/>
      <c r="MT46" s="217"/>
      <c r="MU46" s="217"/>
      <c r="MV46" s="217"/>
      <c r="MW46" s="217"/>
      <c r="MX46" s="217"/>
      <c r="MY46" s="217"/>
      <c r="MZ46" s="217"/>
      <c r="NA46" s="217"/>
      <c r="NB46" s="217"/>
      <c r="NC46" s="217"/>
      <c r="ND46" s="217"/>
      <c r="NE46" s="217"/>
      <c r="NF46" s="217"/>
      <c r="NG46" s="217"/>
      <c r="NH46" s="217"/>
      <c r="NI46" s="217"/>
      <c r="NJ46" s="217"/>
      <c r="NK46" s="217"/>
      <c r="NL46" s="217"/>
      <c r="NM46" s="217"/>
      <c r="NN46" s="217"/>
      <c r="NO46" s="217"/>
      <c r="NP46" s="217"/>
      <c r="NQ46" s="217"/>
      <c r="NR46" s="217"/>
      <c r="NS46" s="217"/>
      <c r="NT46" s="217"/>
      <c r="NU46" s="217"/>
      <c r="NV46" s="217"/>
      <c r="NW46" s="217"/>
      <c r="NX46" s="217"/>
      <c r="NY46" s="217"/>
      <c r="NZ46" s="217"/>
      <c r="OA46" s="217"/>
      <c r="OB46" s="217"/>
      <c r="OC46" s="217"/>
      <c r="OD46" s="217"/>
      <c r="OE46" s="217"/>
      <c r="OF46" s="217"/>
      <c r="OG46" s="217"/>
      <c r="OH46" s="217"/>
      <c r="OI46" s="217"/>
      <c r="OJ46" s="217"/>
      <c r="OK46" s="217"/>
      <c r="OL46" s="217"/>
      <c r="OM46" s="217"/>
      <c r="ON46" s="217"/>
      <c r="OO46" s="217"/>
      <c r="OP46" s="217"/>
      <c r="OQ46" s="217"/>
      <c r="OR46" s="217"/>
      <c r="OS46" s="217"/>
      <c r="OT46" s="217"/>
      <c r="OU46" s="217"/>
      <c r="OV46" s="217"/>
      <c r="OW46" s="217"/>
      <c r="OX46" s="217"/>
      <c r="OY46" s="217"/>
      <c r="OZ46" s="217"/>
      <c r="PA46" s="217"/>
      <c r="PB46" s="217"/>
      <c r="PC46" s="217"/>
      <c r="PD46" s="217"/>
      <c r="PE46" s="217"/>
      <c r="PF46" s="217"/>
      <c r="PG46" s="217"/>
      <c r="PH46" s="217"/>
      <c r="PI46" s="217"/>
      <c r="PJ46" s="217"/>
      <c r="PK46" s="217"/>
      <c r="PL46" s="217"/>
      <c r="PM46" s="217"/>
      <c r="PN46" s="217"/>
      <c r="PO46" s="217"/>
      <c r="PP46" s="217"/>
      <c r="PQ46" s="217"/>
      <c r="PR46" s="217"/>
      <c r="PS46" s="217"/>
      <c r="PT46" s="217"/>
      <c r="PU46" s="217"/>
      <c r="PV46" s="217"/>
      <c r="PW46" s="217"/>
      <c r="PX46" s="217"/>
      <c r="PY46" s="217"/>
      <c r="PZ46" s="217"/>
      <c r="QA46" s="217"/>
      <c r="QB46" s="217"/>
      <c r="QC46" s="217"/>
      <c r="QD46" s="217"/>
      <c r="QE46" s="217"/>
      <c r="QF46" s="217"/>
      <c r="QG46" s="217"/>
      <c r="QH46" s="217"/>
      <c r="QI46" s="217"/>
      <c r="QJ46" s="217"/>
      <c r="QK46" s="217"/>
      <c r="QL46" s="217"/>
      <c r="QM46" s="217"/>
      <c r="QN46" s="217"/>
      <c r="QO46" s="217"/>
      <c r="QP46" s="217"/>
      <c r="QQ46" s="217"/>
      <c r="QR46" s="217"/>
      <c r="QS46" s="217"/>
      <c r="QT46" s="217"/>
      <c r="QU46" s="217"/>
      <c r="QV46" s="217"/>
      <c r="QW46" s="217"/>
      <c r="QX46" s="217"/>
      <c r="QY46" s="217"/>
      <c r="QZ46" s="217"/>
      <c r="RA46" s="217"/>
      <c r="RB46" s="217"/>
      <c r="RC46" s="217"/>
      <c r="RD46" s="217"/>
      <c r="RE46" s="217"/>
      <c r="RF46" s="217"/>
      <c r="RG46" s="217"/>
      <c r="RH46" s="217"/>
      <c r="RI46" s="217"/>
      <c r="RJ46" s="217"/>
      <c r="RK46" s="217"/>
      <c r="RL46" s="217"/>
      <c r="RM46" s="217"/>
      <c r="RN46" s="217"/>
      <c r="RO46" s="217"/>
      <c r="RP46" s="217"/>
      <c r="RQ46" s="217"/>
      <c r="RR46" s="217"/>
      <c r="RS46" s="217"/>
      <c r="RT46" s="217"/>
      <c r="RU46" s="217"/>
      <c r="RV46" s="217"/>
      <c r="RW46" s="217"/>
      <c r="RX46" s="217"/>
      <c r="RY46" s="217"/>
      <c r="RZ46" s="217"/>
      <c r="SA46" s="217"/>
      <c r="SB46" s="217"/>
      <c r="SC46" s="217"/>
      <c r="SD46" s="217"/>
      <c r="SE46" s="217"/>
      <c r="SF46" s="217"/>
      <c r="SG46" s="217"/>
      <c r="SH46" s="217"/>
      <c r="SI46" s="217"/>
      <c r="SJ46" s="217"/>
      <c r="SK46" s="217"/>
      <c r="SL46" s="217"/>
      <c r="SM46" s="217"/>
      <c r="SN46" s="217"/>
      <c r="SO46" s="217"/>
      <c r="SP46" s="217"/>
      <c r="SQ46" s="217"/>
      <c r="SR46" s="217"/>
      <c r="SS46" s="217"/>
      <c r="ST46" s="217"/>
      <c r="SU46" s="217"/>
      <c r="SV46" s="217"/>
      <c r="SW46" s="217"/>
      <c r="SX46" s="217"/>
      <c r="SY46" s="217"/>
      <c r="SZ46" s="217"/>
      <c r="TA46" s="217"/>
      <c r="TB46" s="217"/>
      <c r="TC46" s="217"/>
      <c r="TD46" s="217"/>
      <c r="TE46" s="217"/>
      <c r="TF46" s="217"/>
      <c r="TG46" s="217"/>
      <c r="TH46" s="217"/>
      <c r="TI46" s="217"/>
      <c r="TJ46" s="217"/>
      <c r="TK46" s="217"/>
      <c r="TL46" s="217"/>
      <c r="TM46" s="217"/>
      <c r="TN46" s="217"/>
      <c r="TO46" s="217"/>
      <c r="TP46" s="217"/>
      <c r="TQ46" s="217"/>
      <c r="TR46" s="217"/>
      <c r="TS46" s="217"/>
      <c r="TT46" s="217"/>
      <c r="TU46" s="217"/>
      <c r="TV46" s="217"/>
      <c r="TW46" s="217"/>
      <c r="TX46" s="217"/>
      <c r="TY46" s="217"/>
      <c r="TZ46" s="217"/>
      <c r="UA46" s="217"/>
      <c r="UB46" s="217"/>
      <c r="UC46" s="217"/>
      <c r="UD46" s="217"/>
      <c r="UE46" s="217"/>
      <c r="UF46" s="217"/>
      <c r="UG46" s="217"/>
      <c r="UH46" s="217"/>
      <c r="UI46" s="217"/>
      <c r="UJ46" s="217"/>
      <c r="UK46" s="217"/>
      <c r="UL46" s="217"/>
      <c r="UM46" s="217"/>
      <c r="UN46" s="217"/>
      <c r="UO46" s="217"/>
      <c r="UP46" s="217"/>
      <c r="UQ46" s="217"/>
      <c r="UR46" s="217"/>
      <c r="US46" s="217"/>
      <c r="UT46" s="217"/>
      <c r="UU46" s="217"/>
      <c r="UV46" s="217"/>
      <c r="UW46" s="217"/>
      <c r="UX46" s="217"/>
      <c r="UY46" s="217"/>
      <c r="UZ46" s="217"/>
      <c r="VA46" s="217"/>
      <c r="VB46" s="217"/>
      <c r="VC46" s="217"/>
      <c r="VD46" s="217"/>
      <c r="VE46" s="217"/>
      <c r="VF46" s="217"/>
      <c r="VG46" s="217"/>
      <c r="VH46" s="217"/>
      <c r="VI46" s="217"/>
      <c r="VJ46" s="217"/>
      <c r="VK46" s="217"/>
      <c r="VL46" s="217"/>
      <c r="VM46" s="217"/>
      <c r="VN46" s="217"/>
      <c r="VO46" s="217"/>
      <c r="VP46" s="217"/>
      <c r="VQ46" s="217"/>
      <c r="VR46" s="217"/>
      <c r="VS46" s="217"/>
      <c r="VT46" s="217"/>
      <c r="VU46" s="217"/>
      <c r="VV46" s="217"/>
      <c r="VW46" s="217"/>
      <c r="VX46" s="217"/>
      <c r="VY46" s="217"/>
      <c r="VZ46" s="217"/>
      <c r="WA46" s="217"/>
      <c r="WB46" s="217"/>
      <c r="WC46" s="217"/>
      <c r="WD46" s="217"/>
      <c r="WE46" s="217"/>
      <c r="WF46" s="217"/>
      <c r="WG46" s="217"/>
      <c r="WH46" s="217"/>
      <c r="WI46" s="217"/>
      <c r="WJ46" s="217"/>
      <c r="WK46" s="217"/>
      <c r="WL46" s="217"/>
      <c r="WM46" s="217"/>
      <c r="WN46" s="217"/>
      <c r="WO46" s="217"/>
      <c r="WP46" s="217"/>
      <c r="WQ46" s="217"/>
      <c r="WR46" s="217"/>
      <c r="WS46" s="217"/>
      <c r="WT46" s="217"/>
      <c r="WU46" s="217"/>
      <c r="WV46" s="217"/>
      <c r="WW46" s="217"/>
      <c r="WX46" s="217"/>
      <c r="WY46" s="217"/>
      <c r="WZ46" s="217"/>
      <c r="XA46" s="217"/>
      <c r="XB46" s="217"/>
      <c r="XC46" s="217"/>
      <c r="XD46" s="217"/>
      <c r="XE46" s="217"/>
      <c r="XF46" s="217"/>
      <c r="XG46" s="217"/>
      <c r="XH46" s="217"/>
      <c r="XI46" s="217"/>
      <c r="XJ46" s="217"/>
      <c r="XK46" s="217"/>
      <c r="XL46" s="217"/>
      <c r="XM46" s="217"/>
      <c r="XN46" s="217"/>
      <c r="XO46" s="217"/>
      <c r="XP46" s="217"/>
      <c r="XQ46" s="217"/>
      <c r="XR46" s="217"/>
      <c r="XS46" s="217"/>
      <c r="XT46" s="217"/>
      <c r="XU46" s="217"/>
      <c r="XV46" s="217"/>
      <c r="XW46" s="217"/>
      <c r="XX46" s="217"/>
      <c r="XY46" s="217"/>
      <c r="XZ46" s="217"/>
      <c r="YA46" s="217"/>
      <c r="YB46" s="217"/>
      <c r="YC46" s="217"/>
      <c r="YD46" s="217"/>
      <c r="YE46" s="217"/>
      <c r="YF46" s="217"/>
      <c r="YG46" s="217"/>
      <c r="YH46" s="217"/>
      <c r="YI46" s="217"/>
      <c r="YJ46" s="217"/>
      <c r="YK46" s="217"/>
      <c r="YL46" s="217"/>
      <c r="YM46" s="217"/>
      <c r="YN46" s="217"/>
      <c r="YO46" s="217"/>
      <c r="YP46" s="217"/>
      <c r="YQ46" s="217"/>
      <c r="YR46" s="217"/>
      <c r="YS46" s="217"/>
      <c r="YT46" s="217"/>
      <c r="YU46" s="217"/>
      <c r="YV46" s="217"/>
      <c r="YW46" s="217"/>
      <c r="YX46" s="217"/>
      <c r="YY46" s="217"/>
      <c r="YZ46" s="217"/>
      <c r="ZA46" s="217"/>
      <c r="ZB46" s="217"/>
      <c r="ZC46" s="217"/>
      <c r="ZD46" s="217"/>
      <c r="ZE46" s="217"/>
      <c r="ZF46" s="217"/>
      <c r="ZG46" s="217"/>
      <c r="ZH46" s="217"/>
      <c r="ZI46" s="217"/>
      <c r="ZJ46" s="217"/>
      <c r="ZK46" s="217"/>
      <c r="ZL46" s="217"/>
      <c r="ZM46" s="217"/>
      <c r="ZN46" s="217"/>
      <c r="ZO46" s="217"/>
      <c r="ZP46" s="217"/>
      <c r="ZQ46" s="217"/>
      <c r="ZR46" s="217"/>
      <c r="ZS46" s="217"/>
      <c r="ZT46" s="217"/>
      <c r="ZU46" s="217"/>
      <c r="ZV46" s="217"/>
      <c r="ZW46" s="217"/>
      <c r="ZX46" s="217"/>
      <c r="ZY46" s="217"/>
      <c r="ZZ46" s="217"/>
      <c r="AAA46" s="217"/>
      <c r="AAB46" s="217"/>
      <c r="AAC46" s="217"/>
      <c r="AAD46" s="217"/>
      <c r="AAE46" s="217"/>
      <c r="AAF46" s="217"/>
      <c r="AAG46" s="217"/>
      <c r="AAH46" s="217"/>
      <c r="AAI46" s="217"/>
      <c r="AAJ46" s="217"/>
      <c r="AAK46" s="217"/>
      <c r="AAL46" s="217"/>
      <c r="AAM46" s="217"/>
      <c r="AAN46" s="217"/>
      <c r="AAO46" s="217"/>
      <c r="AAP46" s="217"/>
      <c r="AAQ46" s="217"/>
      <c r="AAR46" s="217"/>
      <c r="AAS46" s="217"/>
      <c r="AAT46" s="217"/>
      <c r="AAU46" s="217"/>
      <c r="AAV46" s="217"/>
      <c r="AAW46" s="217"/>
      <c r="AAX46" s="217"/>
      <c r="AAY46" s="217"/>
      <c r="AAZ46" s="217"/>
      <c r="ABA46" s="217"/>
      <c r="ABB46" s="217"/>
      <c r="ABC46" s="217"/>
      <c r="ABD46" s="217"/>
      <c r="ABE46" s="217"/>
      <c r="ABF46" s="217"/>
      <c r="ABG46" s="217"/>
      <c r="ABH46" s="217"/>
      <c r="ABI46" s="217"/>
      <c r="ABJ46" s="217"/>
      <c r="ABK46" s="217"/>
      <c r="ABL46" s="217"/>
      <c r="ABM46" s="217"/>
      <c r="ABN46" s="217"/>
      <c r="ABO46" s="217"/>
      <c r="ABP46" s="217"/>
      <c r="ABQ46" s="217"/>
      <c r="ABR46" s="217"/>
      <c r="ABS46" s="217"/>
      <c r="ABT46" s="217"/>
      <c r="ABU46" s="217"/>
      <c r="ABV46" s="217"/>
      <c r="ABW46" s="217"/>
      <c r="ABX46" s="217"/>
      <c r="ABY46" s="217"/>
      <c r="ABZ46" s="217"/>
      <c r="ACA46" s="217"/>
      <c r="ACB46" s="217"/>
      <c r="ACC46" s="217"/>
      <c r="ACD46" s="217"/>
      <c r="ACE46" s="217"/>
      <c r="ACF46" s="217"/>
      <c r="ACG46" s="217"/>
      <c r="ACH46" s="217"/>
      <c r="ACI46" s="217"/>
      <c r="ACJ46" s="217"/>
      <c r="ACK46" s="217"/>
      <c r="ACL46" s="217"/>
      <c r="ACM46" s="217"/>
      <c r="ACN46" s="217"/>
      <c r="ACO46" s="217"/>
      <c r="ACP46" s="217"/>
      <c r="ACQ46" s="217"/>
      <c r="ACR46" s="217"/>
      <c r="ACS46" s="217"/>
      <c r="ACT46" s="217"/>
      <c r="ACU46" s="217"/>
      <c r="ACV46" s="217"/>
      <c r="ACW46" s="217"/>
      <c r="ACX46" s="217"/>
      <c r="ACY46" s="217"/>
      <c r="ACZ46" s="217"/>
      <c r="ADA46" s="217"/>
      <c r="ADB46" s="217"/>
      <c r="ADC46" s="217"/>
      <c r="ADD46" s="217"/>
      <c r="ADE46" s="217"/>
      <c r="ADF46" s="217"/>
      <c r="ADG46" s="217"/>
      <c r="ADH46" s="217"/>
      <c r="ADI46" s="217"/>
      <c r="ADJ46" s="217"/>
      <c r="ADK46" s="217"/>
      <c r="ADL46" s="217"/>
      <c r="ADM46" s="217"/>
      <c r="ADN46" s="217"/>
      <c r="ADO46" s="217"/>
      <c r="ADP46" s="217"/>
      <c r="ADQ46" s="217"/>
      <c r="ADR46" s="217"/>
      <c r="ADS46" s="217"/>
      <c r="ADT46" s="217"/>
      <c r="ADU46" s="217"/>
      <c r="ADV46" s="217"/>
      <c r="ADW46" s="217"/>
      <c r="ADX46" s="217"/>
      <c r="ADY46" s="217"/>
      <c r="ADZ46" s="217"/>
      <c r="AEA46" s="217"/>
      <c r="AEB46" s="217"/>
      <c r="AEC46" s="217"/>
      <c r="AED46" s="217"/>
      <c r="AEE46" s="217"/>
      <c r="AEF46" s="217"/>
      <c r="AEG46" s="217"/>
      <c r="AEH46" s="217"/>
      <c r="AEI46" s="217"/>
      <c r="AEJ46" s="217"/>
      <c r="AEK46" s="217"/>
      <c r="AEL46" s="217"/>
      <c r="AEM46" s="217"/>
      <c r="AEN46" s="217"/>
      <c r="AEO46" s="217"/>
      <c r="AEP46" s="217"/>
      <c r="AEQ46" s="217"/>
      <c r="AER46" s="217"/>
      <c r="AES46" s="217"/>
      <c r="AET46" s="217"/>
      <c r="AEU46" s="217"/>
      <c r="AEV46" s="217"/>
      <c r="AEW46" s="217"/>
      <c r="AEX46" s="217"/>
      <c r="AEY46" s="217"/>
      <c r="AEZ46" s="217"/>
      <c r="AFA46" s="217"/>
      <c r="AFB46" s="217"/>
      <c r="AFC46" s="217"/>
      <c r="AFD46" s="217"/>
      <c r="AFE46" s="217"/>
      <c r="AFF46" s="217"/>
      <c r="AFG46" s="217"/>
      <c r="AFH46" s="217"/>
      <c r="AFI46" s="217"/>
      <c r="AFJ46" s="217"/>
      <c r="AFK46" s="217"/>
      <c r="AFL46" s="217"/>
      <c r="AFM46" s="217"/>
      <c r="AFN46" s="217"/>
      <c r="AFO46" s="217"/>
      <c r="AFP46" s="217"/>
      <c r="AFQ46" s="217"/>
      <c r="AFR46" s="217"/>
      <c r="AFS46" s="217"/>
      <c r="AFT46" s="217"/>
      <c r="AFU46" s="217"/>
      <c r="AFV46" s="217"/>
      <c r="AFW46" s="217"/>
      <c r="AFX46" s="217"/>
      <c r="AFY46" s="217"/>
      <c r="AFZ46" s="217"/>
      <c r="AGA46" s="217"/>
      <c r="AGB46" s="217"/>
      <c r="AGC46" s="217"/>
      <c r="AGD46" s="217"/>
      <c r="AGE46" s="217"/>
      <c r="AGF46" s="217"/>
      <c r="AGG46" s="217"/>
      <c r="AGH46" s="217"/>
      <c r="AGI46" s="217"/>
      <c r="AGJ46" s="217"/>
      <c r="AGK46" s="217"/>
      <c r="AGL46" s="217"/>
      <c r="AGM46" s="217"/>
      <c r="AGN46" s="217"/>
      <c r="AGO46" s="217"/>
      <c r="AGP46" s="217"/>
      <c r="AGQ46" s="217"/>
      <c r="AGR46" s="217"/>
      <c r="AGS46" s="217"/>
      <c r="AGT46" s="217"/>
      <c r="AGU46" s="217"/>
      <c r="AGV46" s="217"/>
      <c r="AGW46" s="217"/>
      <c r="AGX46" s="217"/>
      <c r="AGY46" s="217"/>
      <c r="AGZ46" s="217"/>
      <c r="AHA46" s="217"/>
      <c r="AHB46" s="217"/>
      <c r="AHC46" s="217"/>
      <c r="AHD46" s="217"/>
      <c r="AHE46" s="217"/>
      <c r="AHF46" s="217"/>
      <c r="AHG46" s="217"/>
      <c r="AHH46" s="217"/>
      <c r="AHI46" s="217"/>
      <c r="AHJ46" s="217"/>
      <c r="AHK46" s="217"/>
      <c r="AHL46" s="217"/>
      <c r="AHM46" s="217"/>
      <c r="AHN46" s="217"/>
      <c r="AHO46" s="217"/>
      <c r="AHP46" s="217"/>
      <c r="AHQ46" s="217"/>
      <c r="AHR46" s="217"/>
      <c r="AHS46" s="217"/>
      <c r="AHT46" s="217"/>
      <c r="AHU46" s="217"/>
      <c r="AHV46" s="217"/>
      <c r="AHW46" s="217"/>
      <c r="AHX46" s="217"/>
      <c r="AHY46" s="217"/>
      <c r="AHZ46" s="217"/>
      <c r="AIA46" s="217"/>
      <c r="AIB46" s="217"/>
      <c r="AIC46" s="217"/>
      <c r="AID46" s="217"/>
      <c r="AIE46" s="217"/>
      <c r="AIF46" s="217"/>
      <c r="AIG46" s="217"/>
      <c r="AIH46" s="217"/>
      <c r="AII46" s="217"/>
      <c r="AIJ46" s="217"/>
      <c r="AIK46" s="217"/>
      <c r="AIL46" s="217"/>
      <c r="AIM46" s="217"/>
      <c r="AIN46" s="217"/>
      <c r="AIO46" s="217"/>
      <c r="AIP46" s="217"/>
      <c r="AIQ46" s="217"/>
      <c r="AIR46" s="217"/>
      <c r="AIS46" s="217"/>
      <c r="AIT46" s="217"/>
      <c r="AIU46" s="217"/>
      <c r="AIV46" s="217"/>
      <c r="AIW46" s="217"/>
      <c r="AIX46" s="217"/>
      <c r="AIY46" s="217"/>
      <c r="AIZ46" s="217"/>
      <c r="AJA46" s="217"/>
      <c r="AJB46" s="217"/>
      <c r="AJC46" s="217"/>
      <c r="AJD46" s="217"/>
      <c r="AJE46" s="217"/>
      <c r="AJF46" s="217"/>
      <c r="AJG46" s="217"/>
      <c r="AJH46" s="217"/>
      <c r="AJI46" s="217"/>
      <c r="AJJ46" s="217"/>
      <c r="AJK46" s="217"/>
      <c r="AJL46" s="217"/>
      <c r="AJM46" s="217"/>
      <c r="AJN46" s="217"/>
      <c r="AJO46" s="217"/>
      <c r="AJP46" s="217"/>
      <c r="AJQ46" s="217"/>
      <c r="AJR46" s="217"/>
      <c r="AJS46" s="217"/>
      <c r="AJT46" s="217"/>
      <c r="AJU46" s="217"/>
      <c r="AJV46" s="217"/>
      <c r="AJW46" s="217"/>
      <c r="AJX46" s="217"/>
      <c r="AJY46" s="217"/>
      <c r="AJZ46" s="217"/>
      <c r="AKA46" s="217"/>
      <c r="AKB46" s="217"/>
      <c r="AKC46" s="217"/>
      <c r="AKD46" s="217"/>
      <c r="AKE46" s="217"/>
      <c r="AKF46" s="217"/>
      <c r="AKG46" s="217"/>
      <c r="AKH46" s="217"/>
      <c r="AKI46" s="217"/>
      <c r="AKJ46" s="217"/>
      <c r="AKK46" s="217"/>
      <c r="AKL46" s="217"/>
      <c r="AKM46" s="217"/>
      <c r="AKN46" s="217"/>
      <c r="AKO46" s="217"/>
      <c r="AKP46" s="217"/>
      <c r="AKQ46" s="217"/>
      <c r="AKR46" s="217"/>
      <c r="AKS46" s="217"/>
      <c r="AKT46" s="217"/>
      <c r="AKU46" s="217"/>
      <c r="AKV46" s="217"/>
      <c r="AKW46" s="217"/>
      <c r="AKX46" s="217"/>
      <c r="AKY46" s="217"/>
      <c r="AKZ46" s="217"/>
      <c r="ALA46" s="217"/>
      <c r="ALB46" s="217"/>
      <c r="ALC46" s="217"/>
      <c r="ALD46" s="217"/>
      <c r="ALE46" s="217"/>
      <c r="ALF46" s="217"/>
      <c r="ALG46" s="217"/>
      <c r="ALH46" s="217"/>
      <c r="ALI46" s="217"/>
      <c r="ALJ46" s="217"/>
      <c r="ALK46" s="217"/>
      <c r="ALL46" s="217"/>
      <c r="ALM46" s="217"/>
      <c r="ALN46" s="217"/>
      <c r="ALO46" s="217"/>
      <c r="ALP46" s="217"/>
      <c r="ALQ46" s="217"/>
      <c r="ALR46" s="217"/>
      <c r="ALS46" s="217"/>
      <c r="ALT46" s="217"/>
      <c r="ALU46" s="217"/>
      <c r="ALV46" s="217"/>
      <c r="ALW46" s="217"/>
      <c r="ALX46" s="217"/>
      <c r="ALY46" s="217"/>
      <c r="ALZ46" s="217"/>
      <c r="AMA46" s="217"/>
      <c r="AMB46" s="217"/>
      <c r="AMC46" s="217"/>
      <c r="AMD46" s="217"/>
      <c r="AME46" s="217"/>
      <c r="AMF46" s="217"/>
      <c r="AMG46" s="217"/>
      <c r="AMH46" s="217"/>
      <c r="AMI46" s="217"/>
      <c r="AMJ46" s="217"/>
    </row>
  </sheetData>
  <sheetProtection algorithmName="SHA-512" hashValue="iXDF+HSmCjxjqzBBOQbizWaXRKIep7WBfw2cND3tr2HJ9/sh66UrpsZVnPWc5DJFTI34eeh/cQQ2UJP7kHQj3Q==" saltValue="bKsRN6Gnc/QhB5TlfEsWrQ==" spinCount="100000" sheet="1" formatCells="0" formatColumns="0" formatRows="0" autoFilter="0"/>
  <mergeCells count="5">
    <mergeCell ref="A6:E6"/>
    <mergeCell ref="H6:J6"/>
    <mergeCell ref="L6:M6"/>
    <mergeCell ref="A26:E26"/>
    <mergeCell ref="A46:I46"/>
  </mergeCells>
  <conditionalFormatting sqref="J11">
    <cfRule type="cellIs" dxfId="31" priority="4" operator="greaterThan">
      <formula>0.03</formula>
    </cfRule>
  </conditionalFormatting>
  <conditionalFormatting sqref="J23">
    <cfRule type="cellIs" dxfId="30" priority="3" operator="greaterThan">
      <formula>0.03</formula>
    </cfRule>
  </conditionalFormatting>
  <conditionalFormatting sqref="J31">
    <cfRule type="cellIs" dxfId="29" priority="2" operator="greaterThan">
      <formula>0.03</formula>
    </cfRule>
  </conditionalFormatting>
  <conditionalFormatting sqref="J43">
    <cfRule type="cellIs" dxfId="28" priority="1" operator="greaterThan">
      <formula>0.03</formula>
    </cfRule>
  </conditionalFormatting>
  <pageMargins left="0.74791666666666701" right="0.196527777777778" top="0.59027777777777801" bottom="0.39374999999999999" header="0.51180555555555496" footer="0.51180555555555496"/>
  <pageSetup paperSize="9" scale="54" firstPageNumber="0" orientation="landscape" horizontalDpi="300" verticalDpi="3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77B638-1780-42C2-9A04-00A1E1EA8F5B}">
  <sheetPr codeName="Lapa13">
    <tabColor rgb="FFB9CDE5"/>
    <pageSetUpPr fitToPage="1"/>
  </sheetPr>
  <dimension ref="A1:AMK46"/>
  <sheetViews>
    <sheetView zoomScale="90" zoomScaleNormal="90" workbookViewId="0">
      <pane ySplit="8" topLeftCell="A9" activePane="bottomLeft" state="frozen"/>
      <selection activeCell="J13" sqref="J13"/>
      <selection pane="bottomLeft" activeCell="B20" sqref="B20"/>
    </sheetView>
  </sheetViews>
  <sheetFormatPr defaultRowHeight="13.2" outlineLevelRow="1" outlineLevelCol="1"/>
  <cols>
    <col min="1" max="1" width="58" style="75" customWidth="1"/>
    <col min="2" max="5" width="18.33203125" style="75" customWidth="1" outlineLevel="1"/>
    <col min="6" max="6" width="5.109375" style="24" customWidth="1" outlineLevel="1"/>
    <col min="7" max="7" width="2.88671875" style="75" customWidth="1"/>
    <col min="8" max="8" width="17.6640625" style="75" customWidth="1" outlineLevel="1"/>
    <col min="9" max="10" width="18.33203125" style="75" customWidth="1" outlineLevel="1"/>
    <col min="11" max="11" width="9.109375" style="75" customWidth="1" outlineLevel="1"/>
    <col min="12" max="12" width="17.6640625" style="75" customWidth="1" outlineLevel="1"/>
    <col min="13" max="13" width="18.33203125" style="75" customWidth="1" outlineLevel="1"/>
    <col min="14" max="1024" width="9.109375" style="75" customWidth="1"/>
  </cols>
  <sheetData>
    <row r="1" spans="1:1025" ht="13.5" customHeight="1">
      <c r="E1" s="76"/>
      <c r="F1" s="75"/>
    </row>
    <row r="2" spans="1:1025" ht="19.5" customHeight="1">
      <c r="A2" s="77" t="s">
        <v>22</v>
      </c>
      <c r="B2" s="42" t="str">
        <f>'ūdens bilance'!C2</f>
        <v>SIA "________"</v>
      </c>
      <c r="E2" s="78"/>
      <c r="F2" s="75"/>
    </row>
    <row r="3" spans="1:1025" ht="19.5" customHeight="1">
      <c r="A3" s="77" t="s">
        <v>878</v>
      </c>
      <c r="B3" s="42" t="str">
        <f>'ūdens bilance'!C3</f>
        <v>___________</v>
      </c>
      <c r="E3" s="41"/>
      <c r="F3" s="75"/>
    </row>
    <row r="4" spans="1:1025" ht="6" customHeight="1">
      <c r="E4" s="78"/>
      <c r="F4" s="75"/>
    </row>
    <row r="5" spans="1:1025" ht="6" customHeight="1">
      <c r="E5" s="78"/>
      <c r="F5" s="75"/>
    </row>
    <row r="6" spans="1:1025" ht="30" customHeight="1">
      <c r="A6" s="950" t="s">
        <v>448</v>
      </c>
      <c r="B6" s="950"/>
      <c r="C6" s="950"/>
      <c r="D6" s="950"/>
      <c r="E6" s="950"/>
      <c r="F6" s="79"/>
      <c r="G6" s="79"/>
      <c r="H6" s="951" t="s">
        <v>55</v>
      </c>
      <c r="I6" s="952"/>
      <c r="J6" s="952"/>
      <c r="K6" s="80"/>
      <c r="L6" s="943" t="s">
        <v>56</v>
      </c>
      <c r="M6" s="943"/>
    </row>
    <row r="7" spans="1:1025" ht="8.25" customHeight="1">
      <c r="A7" s="79"/>
      <c r="B7" s="79"/>
      <c r="C7" s="79"/>
      <c r="D7" s="79"/>
      <c r="E7" s="81"/>
      <c r="F7" s="79"/>
      <c r="G7" s="79"/>
      <c r="H7" s="79"/>
      <c r="I7" s="79"/>
      <c r="J7" s="79"/>
      <c r="K7" s="79"/>
      <c r="L7" s="79"/>
      <c r="M7" s="79"/>
    </row>
    <row r="8" spans="1:1025" s="75" customFormat="1" ht="26.4">
      <c r="A8" s="83" t="s">
        <v>57</v>
      </c>
      <c r="B8" s="84" t="s">
        <v>58</v>
      </c>
      <c r="C8" s="84" t="s">
        <v>59</v>
      </c>
      <c r="D8" s="84" t="s">
        <v>60</v>
      </c>
      <c r="E8" s="84" t="s">
        <v>61</v>
      </c>
      <c r="F8" s="79"/>
      <c r="G8" s="79"/>
      <c r="H8" s="6" t="s">
        <v>62</v>
      </c>
      <c r="I8" s="6" t="s">
        <v>63</v>
      </c>
      <c r="J8" s="6" t="s">
        <v>435</v>
      </c>
      <c r="K8" s="79"/>
      <c r="L8" s="84" t="s">
        <v>62</v>
      </c>
      <c r="M8" s="84" t="s">
        <v>63</v>
      </c>
      <c r="AMK8"/>
    </row>
    <row r="9" spans="1:1025" ht="17.25" customHeight="1">
      <c r="A9" s="91" t="s">
        <v>445</v>
      </c>
      <c r="B9" s="9">
        <f>'4.pielikums_TP'!C20</f>
        <v>0</v>
      </c>
      <c r="C9" s="9">
        <f>'4.pielikums_TP'!D20</f>
        <v>0</v>
      </c>
      <c r="D9" s="9">
        <f>'4.pielikums_TP'!E20</f>
        <v>0</v>
      </c>
      <c r="E9" s="9">
        <f>'4.pielikums_TP'!F20</f>
        <v>0</v>
      </c>
      <c r="F9" s="79"/>
      <c r="G9" s="79"/>
      <c r="H9" s="9">
        <f>B9+C9</f>
        <v>0</v>
      </c>
      <c r="I9" s="9">
        <f>D9+E9</f>
        <v>0</v>
      </c>
      <c r="J9" s="9">
        <f>H9+I9</f>
        <v>0</v>
      </c>
      <c r="K9" s="79"/>
      <c r="L9" s="391" t="e">
        <f>'4.pielikums_TP'!L20</f>
        <v>#DIV/0!</v>
      </c>
      <c r="M9" s="391" t="e">
        <f>'4.pielikums_TP'!M20</f>
        <v>#DIV/0!</v>
      </c>
    </row>
    <row r="10" spans="1:1025" s="390" customFormat="1" ht="17.25" customHeight="1">
      <c r="A10" s="91" t="s">
        <v>446</v>
      </c>
      <c r="B10" s="9">
        <f>SUM(B12:B20)</f>
        <v>0</v>
      </c>
      <c r="C10" s="9">
        <f t="shared" ref="C10:E10" si="0">SUM(C12:C20)</f>
        <v>0</v>
      </c>
      <c r="D10" s="9">
        <f t="shared" si="0"/>
        <v>0</v>
      </c>
      <c r="E10" s="9">
        <f t="shared" si="0"/>
        <v>0</v>
      </c>
      <c r="F10" s="80"/>
      <c r="G10" s="80"/>
      <c r="H10" s="9">
        <f>B10+C10</f>
        <v>0</v>
      </c>
      <c r="I10" s="9">
        <f>D10+E10</f>
        <v>0</v>
      </c>
      <c r="J10" s="9">
        <f>H10+I10</f>
        <v>0</v>
      </c>
      <c r="K10" s="79"/>
      <c r="L10" s="391" t="e">
        <f>SUM(L12:L20)</f>
        <v>#DIV/0!</v>
      </c>
      <c r="M10" s="391" t="e">
        <f>SUM(M12:M20)</f>
        <v>#DIV/0!</v>
      </c>
      <c r="N10" s="151"/>
      <c r="O10" s="151"/>
      <c r="P10" s="151"/>
      <c r="Q10" s="151"/>
      <c r="R10" s="151"/>
      <c r="S10" s="151"/>
      <c r="T10" s="151"/>
      <c r="U10" s="151"/>
      <c r="V10" s="151"/>
      <c r="W10" s="151"/>
      <c r="X10" s="151"/>
      <c r="Y10" s="151"/>
      <c r="Z10" s="151"/>
      <c r="AA10" s="151"/>
      <c r="AB10" s="151"/>
      <c r="AC10" s="151"/>
      <c r="AD10" s="151"/>
      <c r="AE10" s="151"/>
      <c r="AF10" s="151"/>
      <c r="AG10" s="151"/>
      <c r="AH10" s="151"/>
      <c r="AI10" s="151"/>
      <c r="AJ10" s="151"/>
      <c r="AK10" s="151"/>
      <c r="AL10" s="151"/>
      <c r="AM10" s="151"/>
      <c r="AN10" s="151"/>
      <c r="AO10" s="151"/>
      <c r="AP10" s="151"/>
      <c r="AQ10" s="151"/>
      <c r="AR10" s="151"/>
      <c r="AS10" s="151"/>
      <c r="AT10" s="151"/>
      <c r="AU10" s="151"/>
      <c r="AV10" s="151"/>
      <c r="AW10" s="151"/>
      <c r="AX10" s="151"/>
      <c r="AY10" s="151"/>
      <c r="AZ10" s="151"/>
      <c r="BA10" s="151"/>
      <c r="BB10" s="151"/>
      <c r="BC10" s="151"/>
      <c r="BD10" s="151"/>
      <c r="BE10" s="151"/>
      <c r="BF10" s="151"/>
      <c r="BG10" s="151"/>
      <c r="BH10" s="151"/>
      <c r="BI10" s="151"/>
      <c r="BJ10" s="151"/>
      <c r="BK10" s="151"/>
      <c r="BL10" s="151"/>
      <c r="BM10" s="151"/>
      <c r="BN10" s="151"/>
      <c r="BO10" s="151"/>
      <c r="BP10" s="151"/>
      <c r="BQ10" s="151"/>
      <c r="BR10" s="151"/>
      <c r="BS10" s="151"/>
      <c r="BT10" s="151"/>
      <c r="BU10" s="151"/>
      <c r="BV10" s="151"/>
      <c r="BW10" s="151"/>
      <c r="BX10" s="151"/>
      <c r="BY10" s="151"/>
      <c r="BZ10" s="151"/>
      <c r="CA10" s="151"/>
      <c r="CB10" s="151"/>
      <c r="CC10" s="151"/>
      <c r="CD10" s="151"/>
      <c r="CE10" s="151"/>
      <c r="CF10" s="151"/>
      <c r="CG10" s="151"/>
      <c r="CH10" s="151"/>
      <c r="CI10" s="151"/>
      <c r="CJ10" s="151"/>
      <c r="CK10" s="151"/>
      <c r="CL10" s="151"/>
      <c r="CM10" s="151"/>
      <c r="CN10" s="151"/>
      <c r="CO10" s="151"/>
      <c r="CP10" s="151"/>
      <c r="CQ10" s="151"/>
      <c r="CR10" s="151"/>
      <c r="CS10" s="151"/>
      <c r="CT10" s="151"/>
      <c r="CU10" s="151"/>
      <c r="CV10" s="151"/>
      <c r="CW10" s="151"/>
      <c r="CX10" s="151"/>
      <c r="CY10" s="151"/>
      <c r="CZ10" s="151"/>
      <c r="DA10" s="151"/>
      <c r="DB10" s="151"/>
      <c r="DC10" s="151"/>
      <c r="DD10" s="151"/>
      <c r="DE10" s="151"/>
      <c r="DF10" s="151"/>
      <c r="DG10" s="151"/>
      <c r="DH10" s="151"/>
      <c r="DI10" s="151"/>
      <c r="DJ10" s="151"/>
      <c r="DK10" s="151"/>
      <c r="DL10" s="151"/>
      <c r="DM10" s="151"/>
      <c r="DN10" s="151"/>
      <c r="DO10" s="151"/>
      <c r="DP10" s="151"/>
      <c r="DQ10" s="151"/>
      <c r="DR10" s="151"/>
      <c r="DS10" s="151"/>
      <c r="DT10" s="151"/>
      <c r="DU10" s="151"/>
      <c r="DV10" s="151"/>
      <c r="DW10" s="151"/>
      <c r="DX10" s="151"/>
      <c r="DY10" s="151"/>
      <c r="DZ10" s="151"/>
      <c r="EA10" s="151"/>
      <c r="EB10" s="151"/>
      <c r="EC10" s="151"/>
      <c r="ED10" s="151"/>
      <c r="EE10" s="151"/>
      <c r="EF10" s="151"/>
      <c r="EG10" s="151"/>
      <c r="EH10" s="151"/>
      <c r="EI10" s="151"/>
      <c r="EJ10" s="151"/>
      <c r="EK10" s="151"/>
      <c r="EL10" s="151"/>
      <c r="EM10" s="151"/>
      <c r="EN10" s="151"/>
      <c r="EO10" s="151"/>
      <c r="EP10" s="151"/>
      <c r="EQ10" s="151"/>
      <c r="ER10" s="151"/>
      <c r="ES10" s="151"/>
      <c r="ET10" s="151"/>
      <c r="EU10" s="151"/>
      <c r="EV10" s="151"/>
      <c r="EW10" s="151"/>
      <c r="EX10" s="151"/>
      <c r="EY10" s="151"/>
      <c r="EZ10" s="151"/>
      <c r="FA10" s="151"/>
      <c r="FB10" s="151"/>
      <c r="FC10" s="151"/>
      <c r="FD10" s="151"/>
      <c r="FE10" s="151"/>
      <c r="FF10" s="151"/>
      <c r="FG10" s="151"/>
      <c r="FH10" s="151"/>
      <c r="FI10" s="151"/>
      <c r="FJ10" s="151"/>
      <c r="FK10" s="151"/>
      <c r="FL10" s="151"/>
      <c r="FM10" s="151"/>
      <c r="FN10" s="151"/>
      <c r="FO10" s="151"/>
      <c r="FP10" s="151"/>
      <c r="FQ10" s="151"/>
      <c r="FR10" s="151"/>
      <c r="FS10" s="151"/>
      <c r="FT10" s="151"/>
      <c r="FU10" s="151"/>
      <c r="FV10" s="151"/>
      <c r="FW10" s="151"/>
      <c r="FX10" s="151"/>
      <c r="FY10" s="151"/>
      <c r="FZ10" s="151"/>
      <c r="GA10" s="151"/>
      <c r="GB10" s="151"/>
      <c r="GC10" s="151"/>
      <c r="GD10" s="151"/>
      <c r="GE10" s="151"/>
      <c r="GF10" s="151"/>
      <c r="GG10" s="151"/>
      <c r="GH10" s="151"/>
      <c r="GI10" s="151"/>
      <c r="GJ10" s="151"/>
      <c r="GK10" s="151"/>
      <c r="GL10" s="151"/>
      <c r="GM10" s="151"/>
      <c r="GN10" s="151"/>
      <c r="GO10" s="151"/>
      <c r="GP10" s="151"/>
      <c r="GQ10" s="151"/>
      <c r="GR10" s="151"/>
      <c r="GS10" s="151"/>
      <c r="GT10" s="151"/>
      <c r="GU10" s="151"/>
      <c r="GV10" s="151"/>
      <c r="GW10" s="151"/>
      <c r="GX10" s="151"/>
      <c r="GY10" s="151"/>
      <c r="GZ10" s="151"/>
      <c r="HA10" s="151"/>
      <c r="HB10" s="151"/>
      <c r="HC10" s="151"/>
      <c r="HD10" s="151"/>
      <c r="HE10" s="151"/>
      <c r="HF10" s="151"/>
      <c r="HG10" s="151"/>
      <c r="HH10" s="151"/>
      <c r="HI10" s="151"/>
      <c r="HJ10" s="151"/>
      <c r="HK10" s="151"/>
      <c r="HL10" s="151"/>
      <c r="HM10" s="151"/>
      <c r="HN10" s="151"/>
      <c r="HO10" s="151"/>
      <c r="HP10" s="151"/>
      <c r="HQ10" s="151"/>
      <c r="HR10" s="151"/>
      <c r="HS10" s="151"/>
      <c r="HT10" s="151"/>
      <c r="HU10" s="151"/>
      <c r="HV10" s="151"/>
      <c r="HW10" s="151"/>
      <c r="HX10" s="151"/>
      <c r="HY10" s="151"/>
      <c r="HZ10" s="151"/>
      <c r="IA10" s="151"/>
      <c r="IB10" s="151"/>
      <c r="IC10" s="151"/>
      <c r="ID10" s="151"/>
      <c r="IE10" s="151"/>
      <c r="IF10" s="151"/>
      <c r="IG10" s="151"/>
      <c r="IH10" s="151"/>
      <c r="II10" s="151"/>
      <c r="IJ10" s="151"/>
      <c r="IK10" s="151"/>
      <c r="IL10" s="151"/>
      <c r="IM10" s="151"/>
      <c r="IN10" s="151"/>
      <c r="IO10" s="151"/>
      <c r="IP10" s="151"/>
      <c r="IQ10" s="151"/>
      <c r="IR10" s="151"/>
      <c r="IS10" s="151"/>
      <c r="IT10" s="151"/>
      <c r="IU10" s="151"/>
      <c r="IV10" s="151"/>
      <c r="IW10" s="151"/>
      <c r="IX10" s="151"/>
      <c r="IY10" s="151"/>
      <c r="IZ10" s="151"/>
      <c r="JA10" s="151"/>
      <c r="JB10" s="151"/>
      <c r="JC10" s="151"/>
      <c r="JD10" s="151"/>
      <c r="JE10" s="151"/>
      <c r="JF10" s="151"/>
      <c r="JG10" s="151"/>
      <c r="JH10" s="151"/>
      <c r="JI10" s="151"/>
      <c r="JJ10" s="151"/>
      <c r="JK10" s="151"/>
      <c r="JL10" s="151"/>
      <c r="JM10" s="151"/>
      <c r="JN10" s="151"/>
      <c r="JO10" s="151"/>
      <c r="JP10" s="151"/>
      <c r="JQ10" s="151"/>
      <c r="JR10" s="151"/>
      <c r="JS10" s="151"/>
      <c r="JT10" s="151"/>
      <c r="JU10" s="151"/>
      <c r="JV10" s="151"/>
      <c r="JW10" s="151"/>
      <c r="JX10" s="151"/>
      <c r="JY10" s="151"/>
      <c r="JZ10" s="151"/>
      <c r="KA10" s="151"/>
      <c r="KB10" s="151"/>
      <c r="KC10" s="151"/>
      <c r="KD10" s="151"/>
      <c r="KE10" s="151"/>
      <c r="KF10" s="151"/>
      <c r="KG10" s="151"/>
      <c r="KH10" s="151"/>
      <c r="KI10" s="151"/>
      <c r="KJ10" s="151"/>
      <c r="KK10" s="151"/>
      <c r="KL10" s="151"/>
      <c r="KM10" s="151"/>
      <c r="KN10" s="151"/>
      <c r="KO10" s="151"/>
      <c r="KP10" s="151"/>
      <c r="KQ10" s="151"/>
      <c r="KR10" s="151"/>
      <c r="KS10" s="151"/>
      <c r="KT10" s="151"/>
      <c r="KU10" s="151"/>
      <c r="KV10" s="151"/>
      <c r="KW10" s="151"/>
      <c r="KX10" s="151"/>
      <c r="KY10" s="151"/>
      <c r="KZ10" s="151"/>
      <c r="LA10" s="151"/>
      <c r="LB10" s="151"/>
      <c r="LC10" s="151"/>
      <c r="LD10" s="151"/>
      <c r="LE10" s="151"/>
      <c r="LF10" s="151"/>
      <c r="LG10" s="151"/>
      <c r="LH10" s="151"/>
      <c r="LI10" s="151"/>
      <c r="LJ10" s="151"/>
      <c r="LK10" s="151"/>
      <c r="LL10" s="151"/>
      <c r="LM10" s="151"/>
      <c r="LN10" s="151"/>
      <c r="LO10" s="151"/>
      <c r="LP10" s="151"/>
      <c r="LQ10" s="151"/>
      <c r="LR10" s="151"/>
      <c r="LS10" s="151"/>
      <c r="LT10" s="151"/>
      <c r="LU10" s="151"/>
      <c r="LV10" s="151"/>
      <c r="LW10" s="151"/>
      <c r="LX10" s="151"/>
      <c r="LY10" s="151"/>
      <c r="LZ10" s="151"/>
      <c r="MA10" s="151"/>
      <c r="MB10" s="151"/>
      <c r="MC10" s="151"/>
      <c r="MD10" s="151"/>
      <c r="ME10" s="151"/>
      <c r="MF10" s="151"/>
      <c r="MG10" s="151"/>
      <c r="MH10" s="151"/>
      <c r="MI10" s="151"/>
      <c r="MJ10" s="151"/>
      <c r="MK10" s="151"/>
      <c r="ML10" s="151"/>
      <c r="MM10" s="151"/>
      <c r="MN10" s="151"/>
      <c r="MO10" s="151"/>
      <c r="MP10" s="151"/>
      <c r="MQ10" s="151"/>
      <c r="MR10" s="151"/>
      <c r="MS10" s="151"/>
      <c r="MT10" s="151"/>
      <c r="MU10" s="151"/>
      <c r="MV10" s="151"/>
      <c r="MW10" s="151"/>
      <c r="MX10" s="151"/>
      <c r="MY10" s="151"/>
      <c r="MZ10" s="151"/>
      <c r="NA10" s="151"/>
      <c r="NB10" s="151"/>
      <c r="NC10" s="151"/>
      <c r="ND10" s="151"/>
      <c r="NE10" s="151"/>
      <c r="NF10" s="151"/>
      <c r="NG10" s="151"/>
      <c r="NH10" s="151"/>
      <c r="NI10" s="151"/>
      <c r="NJ10" s="151"/>
      <c r="NK10" s="151"/>
      <c r="NL10" s="151"/>
      <c r="NM10" s="151"/>
      <c r="NN10" s="151"/>
      <c r="NO10" s="151"/>
      <c r="NP10" s="151"/>
      <c r="NQ10" s="151"/>
      <c r="NR10" s="151"/>
      <c r="NS10" s="151"/>
      <c r="NT10" s="151"/>
      <c r="NU10" s="151"/>
      <c r="NV10" s="151"/>
      <c r="NW10" s="151"/>
      <c r="NX10" s="151"/>
      <c r="NY10" s="151"/>
      <c r="NZ10" s="151"/>
      <c r="OA10" s="151"/>
      <c r="OB10" s="151"/>
      <c r="OC10" s="151"/>
      <c r="OD10" s="151"/>
      <c r="OE10" s="151"/>
      <c r="OF10" s="151"/>
      <c r="OG10" s="151"/>
      <c r="OH10" s="151"/>
      <c r="OI10" s="151"/>
      <c r="OJ10" s="151"/>
      <c r="OK10" s="151"/>
      <c r="OL10" s="151"/>
      <c r="OM10" s="151"/>
      <c r="ON10" s="151"/>
      <c r="OO10" s="151"/>
      <c r="OP10" s="151"/>
      <c r="OQ10" s="151"/>
      <c r="OR10" s="151"/>
      <c r="OS10" s="151"/>
      <c r="OT10" s="151"/>
      <c r="OU10" s="151"/>
      <c r="OV10" s="151"/>
      <c r="OW10" s="151"/>
      <c r="OX10" s="151"/>
      <c r="OY10" s="151"/>
      <c r="OZ10" s="151"/>
      <c r="PA10" s="151"/>
      <c r="PB10" s="151"/>
      <c r="PC10" s="151"/>
      <c r="PD10" s="151"/>
      <c r="PE10" s="151"/>
      <c r="PF10" s="151"/>
      <c r="PG10" s="151"/>
      <c r="PH10" s="151"/>
      <c r="PI10" s="151"/>
      <c r="PJ10" s="151"/>
      <c r="PK10" s="151"/>
      <c r="PL10" s="151"/>
      <c r="PM10" s="151"/>
      <c r="PN10" s="151"/>
      <c r="PO10" s="151"/>
      <c r="PP10" s="151"/>
      <c r="PQ10" s="151"/>
      <c r="PR10" s="151"/>
      <c r="PS10" s="151"/>
      <c r="PT10" s="151"/>
      <c r="PU10" s="151"/>
      <c r="PV10" s="151"/>
      <c r="PW10" s="151"/>
      <c r="PX10" s="151"/>
      <c r="PY10" s="151"/>
      <c r="PZ10" s="151"/>
      <c r="QA10" s="151"/>
      <c r="QB10" s="151"/>
      <c r="QC10" s="151"/>
      <c r="QD10" s="151"/>
      <c r="QE10" s="151"/>
      <c r="QF10" s="151"/>
      <c r="QG10" s="151"/>
      <c r="QH10" s="151"/>
      <c r="QI10" s="151"/>
      <c r="QJ10" s="151"/>
      <c r="QK10" s="151"/>
      <c r="QL10" s="151"/>
      <c r="QM10" s="151"/>
      <c r="QN10" s="151"/>
      <c r="QO10" s="151"/>
      <c r="QP10" s="151"/>
      <c r="QQ10" s="151"/>
      <c r="QR10" s="151"/>
      <c r="QS10" s="151"/>
      <c r="QT10" s="151"/>
      <c r="QU10" s="151"/>
      <c r="QV10" s="151"/>
      <c r="QW10" s="151"/>
      <c r="QX10" s="151"/>
      <c r="QY10" s="151"/>
      <c r="QZ10" s="151"/>
      <c r="RA10" s="151"/>
      <c r="RB10" s="151"/>
      <c r="RC10" s="151"/>
      <c r="RD10" s="151"/>
      <c r="RE10" s="151"/>
      <c r="RF10" s="151"/>
      <c r="RG10" s="151"/>
      <c r="RH10" s="151"/>
      <c r="RI10" s="151"/>
      <c r="RJ10" s="151"/>
      <c r="RK10" s="151"/>
      <c r="RL10" s="151"/>
      <c r="RM10" s="151"/>
      <c r="RN10" s="151"/>
      <c r="RO10" s="151"/>
      <c r="RP10" s="151"/>
      <c r="RQ10" s="151"/>
      <c r="RR10" s="151"/>
      <c r="RS10" s="151"/>
      <c r="RT10" s="151"/>
      <c r="RU10" s="151"/>
      <c r="RV10" s="151"/>
      <c r="RW10" s="151"/>
      <c r="RX10" s="151"/>
      <c r="RY10" s="151"/>
      <c r="RZ10" s="151"/>
      <c r="SA10" s="151"/>
      <c r="SB10" s="151"/>
      <c r="SC10" s="151"/>
      <c r="SD10" s="151"/>
      <c r="SE10" s="151"/>
      <c r="SF10" s="151"/>
      <c r="SG10" s="151"/>
      <c r="SH10" s="151"/>
      <c r="SI10" s="151"/>
      <c r="SJ10" s="151"/>
      <c r="SK10" s="151"/>
      <c r="SL10" s="151"/>
      <c r="SM10" s="151"/>
      <c r="SN10" s="151"/>
      <c r="SO10" s="151"/>
      <c r="SP10" s="151"/>
      <c r="SQ10" s="151"/>
      <c r="SR10" s="151"/>
      <c r="SS10" s="151"/>
      <c r="ST10" s="151"/>
      <c r="SU10" s="151"/>
      <c r="SV10" s="151"/>
      <c r="SW10" s="151"/>
      <c r="SX10" s="151"/>
      <c r="SY10" s="151"/>
      <c r="SZ10" s="151"/>
      <c r="TA10" s="151"/>
      <c r="TB10" s="151"/>
      <c r="TC10" s="151"/>
      <c r="TD10" s="151"/>
      <c r="TE10" s="151"/>
      <c r="TF10" s="151"/>
      <c r="TG10" s="151"/>
      <c r="TH10" s="151"/>
      <c r="TI10" s="151"/>
      <c r="TJ10" s="151"/>
      <c r="TK10" s="151"/>
      <c r="TL10" s="151"/>
      <c r="TM10" s="151"/>
      <c r="TN10" s="151"/>
      <c r="TO10" s="151"/>
      <c r="TP10" s="151"/>
      <c r="TQ10" s="151"/>
      <c r="TR10" s="151"/>
      <c r="TS10" s="151"/>
      <c r="TT10" s="151"/>
      <c r="TU10" s="151"/>
      <c r="TV10" s="151"/>
      <c r="TW10" s="151"/>
      <c r="TX10" s="151"/>
      <c r="TY10" s="151"/>
      <c r="TZ10" s="151"/>
      <c r="UA10" s="151"/>
      <c r="UB10" s="151"/>
      <c r="UC10" s="151"/>
      <c r="UD10" s="151"/>
      <c r="UE10" s="151"/>
      <c r="UF10" s="151"/>
      <c r="UG10" s="151"/>
      <c r="UH10" s="151"/>
      <c r="UI10" s="151"/>
      <c r="UJ10" s="151"/>
      <c r="UK10" s="151"/>
      <c r="UL10" s="151"/>
      <c r="UM10" s="151"/>
      <c r="UN10" s="151"/>
      <c r="UO10" s="151"/>
      <c r="UP10" s="151"/>
      <c r="UQ10" s="151"/>
      <c r="UR10" s="151"/>
      <c r="US10" s="151"/>
      <c r="UT10" s="151"/>
      <c r="UU10" s="151"/>
      <c r="UV10" s="151"/>
      <c r="UW10" s="151"/>
      <c r="UX10" s="151"/>
      <c r="UY10" s="151"/>
      <c r="UZ10" s="151"/>
      <c r="VA10" s="151"/>
      <c r="VB10" s="151"/>
      <c r="VC10" s="151"/>
      <c r="VD10" s="151"/>
      <c r="VE10" s="151"/>
      <c r="VF10" s="151"/>
      <c r="VG10" s="151"/>
      <c r="VH10" s="151"/>
      <c r="VI10" s="151"/>
      <c r="VJ10" s="151"/>
      <c r="VK10" s="151"/>
      <c r="VL10" s="151"/>
      <c r="VM10" s="151"/>
      <c r="VN10" s="151"/>
      <c r="VO10" s="151"/>
      <c r="VP10" s="151"/>
      <c r="VQ10" s="151"/>
      <c r="VR10" s="151"/>
      <c r="VS10" s="151"/>
      <c r="VT10" s="151"/>
      <c r="VU10" s="151"/>
      <c r="VV10" s="151"/>
      <c r="VW10" s="151"/>
      <c r="VX10" s="151"/>
      <c r="VY10" s="151"/>
      <c r="VZ10" s="151"/>
      <c r="WA10" s="151"/>
      <c r="WB10" s="151"/>
      <c r="WC10" s="151"/>
      <c r="WD10" s="151"/>
      <c r="WE10" s="151"/>
      <c r="WF10" s="151"/>
      <c r="WG10" s="151"/>
      <c r="WH10" s="151"/>
      <c r="WI10" s="151"/>
      <c r="WJ10" s="151"/>
      <c r="WK10" s="151"/>
      <c r="WL10" s="151"/>
      <c r="WM10" s="151"/>
      <c r="WN10" s="151"/>
      <c r="WO10" s="151"/>
      <c r="WP10" s="151"/>
      <c r="WQ10" s="151"/>
      <c r="WR10" s="151"/>
      <c r="WS10" s="151"/>
      <c r="WT10" s="151"/>
      <c r="WU10" s="151"/>
      <c r="WV10" s="151"/>
      <c r="WW10" s="151"/>
      <c r="WX10" s="151"/>
      <c r="WY10" s="151"/>
      <c r="WZ10" s="151"/>
      <c r="XA10" s="151"/>
      <c r="XB10" s="151"/>
      <c r="XC10" s="151"/>
      <c r="XD10" s="151"/>
      <c r="XE10" s="151"/>
      <c r="XF10" s="151"/>
      <c r="XG10" s="151"/>
      <c r="XH10" s="151"/>
      <c r="XI10" s="151"/>
      <c r="XJ10" s="151"/>
      <c r="XK10" s="151"/>
      <c r="XL10" s="151"/>
      <c r="XM10" s="151"/>
      <c r="XN10" s="151"/>
      <c r="XO10" s="151"/>
      <c r="XP10" s="151"/>
      <c r="XQ10" s="151"/>
      <c r="XR10" s="151"/>
      <c r="XS10" s="151"/>
      <c r="XT10" s="151"/>
      <c r="XU10" s="151"/>
      <c r="XV10" s="151"/>
      <c r="XW10" s="151"/>
      <c r="XX10" s="151"/>
      <c r="XY10" s="151"/>
      <c r="XZ10" s="151"/>
      <c r="YA10" s="151"/>
      <c r="YB10" s="151"/>
      <c r="YC10" s="151"/>
      <c r="YD10" s="151"/>
      <c r="YE10" s="151"/>
      <c r="YF10" s="151"/>
      <c r="YG10" s="151"/>
      <c r="YH10" s="151"/>
      <c r="YI10" s="151"/>
      <c r="YJ10" s="151"/>
      <c r="YK10" s="151"/>
      <c r="YL10" s="151"/>
      <c r="YM10" s="151"/>
      <c r="YN10" s="151"/>
      <c r="YO10" s="151"/>
      <c r="YP10" s="151"/>
      <c r="YQ10" s="151"/>
      <c r="YR10" s="151"/>
      <c r="YS10" s="151"/>
      <c r="YT10" s="151"/>
      <c r="YU10" s="151"/>
      <c r="YV10" s="151"/>
      <c r="YW10" s="151"/>
      <c r="YX10" s="151"/>
      <c r="YY10" s="151"/>
      <c r="YZ10" s="151"/>
      <c r="ZA10" s="151"/>
      <c r="ZB10" s="151"/>
      <c r="ZC10" s="151"/>
      <c r="ZD10" s="151"/>
      <c r="ZE10" s="151"/>
      <c r="ZF10" s="151"/>
      <c r="ZG10" s="151"/>
      <c r="ZH10" s="151"/>
      <c r="ZI10" s="151"/>
      <c r="ZJ10" s="151"/>
      <c r="ZK10" s="151"/>
      <c r="ZL10" s="151"/>
      <c r="ZM10" s="151"/>
      <c r="ZN10" s="151"/>
      <c r="ZO10" s="151"/>
      <c r="ZP10" s="151"/>
      <c r="ZQ10" s="151"/>
      <c r="ZR10" s="151"/>
      <c r="ZS10" s="151"/>
      <c r="ZT10" s="151"/>
      <c r="ZU10" s="151"/>
      <c r="ZV10" s="151"/>
      <c r="ZW10" s="151"/>
      <c r="ZX10" s="151"/>
      <c r="ZY10" s="151"/>
      <c r="ZZ10" s="151"/>
      <c r="AAA10" s="151"/>
      <c r="AAB10" s="151"/>
      <c r="AAC10" s="151"/>
      <c r="AAD10" s="151"/>
      <c r="AAE10" s="151"/>
      <c r="AAF10" s="151"/>
      <c r="AAG10" s="151"/>
      <c r="AAH10" s="151"/>
      <c r="AAI10" s="151"/>
      <c r="AAJ10" s="151"/>
      <c r="AAK10" s="151"/>
      <c r="AAL10" s="151"/>
      <c r="AAM10" s="151"/>
      <c r="AAN10" s="151"/>
      <c r="AAO10" s="151"/>
      <c r="AAP10" s="151"/>
      <c r="AAQ10" s="151"/>
      <c r="AAR10" s="151"/>
      <c r="AAS10" s="151"/>
      <c r="AAT10" s="151"/>
      <c r="AAU10" s="151"/>
      <c r="AAV10" s="151"/>
      <c r="AAW10" s="151"/>
      <c r="AAX10" s="151"/>
      <c r="AAY10" s="151"/>
      <c r="AAZ10" s="151"/>
      <c r="ABA10" s="151"/>
      <c r="ABB10" s="151"/>
      <c r="ABC10" s="151"/>
      <c r="ABD10" s="151"/>
      <c r="ABE10" s="151"/>
      <c r="ABF10" s="151"/>
      <c r="ABG10" s="151"/>
      <c r="ABH10" s="151"/>
      <c r="ABI10" s="151"/>
      <c r="ABJ10" s="151"/>
      <c r="ABK10" s="151"/>
      <c r="ABL10" s="151"/>
      <c r="ABM10" s="151"/>
      <c r="ABN10" s="151"/>
      <c r="ABO10" s="151"/>
      <c r="ABP10" s="151"/>
      <c r="ABQ10" s="151"/>
      <c r="ABR10" s="151"/>
      <c r="ABS10" s="151"/>
      <c r="ABT10" s="151"/>
      <c r="ABU10" s="151"/>
      <c r="ABV10" s="151"/>
      <c r="ABW10" s="151"/>
      <c r="ABX10" s="151"/>
      <c r="ABY10" s="151"/>
      <c r="ABZ10" s="151"/>
      <c r="ACA10" s="151"/>
      <c r="ACB10" s="151"/>
      <c r="ACC10" s="151"/>
      <c r="ACD10" s="151"/>
      <c r="ACE10" s="151"/>
      <c r="ACF10" s="151"/>
      <c r="ACG10" s="151"/>
      <c r="ACH10" s="151"/>
      <c r="ACI10" s="151"/>
      <c r="ACJ10" s="151"/>
      <c r="ACK10" s="151"/>
      <c r="ACL10" s="151"/>
      <c r="ACM10" s="151"/>
      <c r="ACN10" s="151"/>
      <c r="ACO10" s="151"/>
      <c r="ACP10" s="151"/>
      <c r="ACQ10" s="151"/>
      <c r="ACR10" s="151"/>
      <c r="ACS10" s="151"/>
      <c r="ACT10" s="151"/>
      <c r="ACU10" s="151"/>
      <c r="ACV10" s="151"/>
      <c r="ACW10" s="151"/>
      <c r="ACX10" s="151"/>
      <c r="ACY10" s="151"/>
      <c r="ACZ10" s="151"/>
      <c r="ADA10" s="151"/>
      <c r="ADB10" s="151"/>
      <c r="ADC10" s="151"/>
      <c r="ADD10" s="151"/>
      <c r="ADE10" s="151"/>
      <c r="ADF10" s="151"/>
      <c r="ADG10" s="151"/>
      <c r="ADH10" s="151"/>
      <c r="ADI10" s="151"/>
      <c r="ADJ10" s="151"/>
      <c r="ADK10" s="151"/>
      <c r="ADL10" s="151"/>
      <c r="ADM10" s="151"/>
      <c r="ADN10" s="151"/>
      <c r="ADO10" s="151"/>
      <c r="ADP10" s="151"/>
      <c r="ADQ10" s="151"/>
      <c r="ADR10" s="151"/>
      <c r="ADS10" s="151"/>
      <c r="ADT10" s="151"/>
      <c r="ADU10" s="151"/>
      <c r="ADV10" s="151"/>
      <c r="ADW10" s="151"/>
      <c r="ADX10" s="151"/>
      <c r="ADY10" s="151"/>
      <c r="ADZ10" s="151"/>
      <c r="AEA10" s="151"/>
      <c r="AEB10" s="151"/>
      <c r="AEC10" s="151"/>
      <c r="AED10" s="151"/>
      <c r="AEE10" s="151"/>
      <c r="AEF10" s="151"/>
      <c r="AEG10" s="151"/>
      <c r="AEH10" s="151"/>
      <c r="AEI10" s="151"/>
      <c r="AEJ10" s="151"/>
      <c r="AEK10" s="151"/>
      <c r="AEL10" s="151"/>
      <c r="AEM10" s="151"/>
      <c r="AEN10" s="151"/>
      <c r="AEO10" s="151"/>
      <c r="AEP10" s="151"/>
      <c r="AEQ10" s="151"/>
      <c r="AER10" s="151"/>
      <c r="AES10" s="151"/>
      <c r="AET10" s="151"/>
      <c r="AEU10" s="151"/>
      <c r="AEV10" s="151"/>
      <c r="AEW10" s="151"/>
      <c r="AEX10" s="151"/>
      <c r="AEY10" s="151"/>
      <c r="AEZ10" s="151"/>
      <c r="AFA10" s="151"/>
      <c r="AFB10" s="151"/>
      <c r="AFC10" s="151"/>
      <c r="AFD10" s="151"/>
      <c r="AFE10" s="151"/>
      <c r="AFF10" s="151"/>
      <c r="AFG10" s="151"/>
      <c r="AFH10" s="151"/>
      <c r="AFI10" s="151"/>
      <c r="AFJ10" s="151"/>
      <c r="AFK10" s="151"/>
      <c r="AFL10" s="151"/>
      <c r="AFM10" s="151"/>
      <c r="AFN10" s="151"/>
      <c r="AFO10" s="151"/>
      <c r="AFP10" s="151"/>
      <c r="AFQ10" s="151"/>
      <c r="AFR10" s="151"/>
      <c r="AFS10" s="151"/>
      <c r="AFT10" s="151"/>
      <c r="AFU10" s="151"/>
      <c r="AFV10" s="151"/>
      <c r="AFW10" s="151"/>
      <c r="AFX10" s="151"/>
      <c r="AFY10" s="151"/>
      <c r="AFZ10" s="151"/>
      <c r="AGA10" s="151"/>
      <c r="AGB10" s="151"/>
      <c r="AGC10" s="151"/>
      <c r="AGD10" s="151"/>
      <c r="AGE10" s="151"/>
      <c r="AGF10" s="151"/>
      <c r="AGG10" s="151"/>
      <c r="AGH10" s="151"/>
      <c r="AGI10" s="151"/>
      <c r="AGJ10" s="151"/>
      <c r="AGK10" s="151"/>
      <c r="AGL10" s="151"/>
      <c r="AGM10" s="151"/>
      <c r="AGN10" s="151"/>
      <c r="AGO10" s="151"/>
      <c r="AGP10" s="151"/>
      <c r="AGQ10" s="151"/>
      <c r="AGR10" s="151"/>
      <c r="AGS10" s="151"/>
      <c r="AGT10" s="151"/>
      <c r="AGU10" s="151"/>
      <c r="AGV10" s="151"/>
      <c r="AGW10" s="151"/>
      <c r="AGX10" s="151"/>
      <c r="AGY10" s="151"/>
      <c r="AGZ10" s="151"/>
      <c r="AHA10" s="151"/>
      <c r="AHB10" s="151"/>
      <c r="AHC10" s="151"/>
      <c r="AHD10" s="151"/>
      <c r="AHE10" s="151"/>
      <c r="AHF10" s="151"/>
      <c r="AHG10" s="151"/>
      <c r="AHH10" s="151"/>
      <c r="AHI10" s="151"/>
      <c r="AHJ10" s="151"/>
      <c r="AHK10" s="151"/>
      <c r="AHL10" s="151"/>
      <c r="AHM10" s="151"/>
      <c r="AHN10" s="151"/>
      <c r="AHO10" s="151"/>
      <c r="AHP10" s="151"/>
      <c r="AHQ10" s="151"/>
      <c r="AHR10" s="151"/>
      <c r="AHS10" s="151"/>
      <c r="AHT10" s="151"/>
      <c r="AHU10" s="151"/>
      <c r="AHV10" s="151"/>
      <c r="AHW10" s="151"/>
      <c r="AHX10" s="151"/>
      <c r="AHY10" s="151"/>
      <c r="AHZ10" s="151"/>
      <c r="AIA10" s="151"/>
      <c r="AIB10" s="151"/>
      <c r="AIC10" s="151"/>
      <c r="AID10" s="151"/>
      <c r="AIE10" s="151"/>
      <c r="AIF10" s="151"/>
      <c r="AIG10" s="151"/>
      <c r="AIH10" s="151"/>
      <c r="AII10" s="151"/>
      <c r="AIJ10" s="151"/>
      <c r="AIK10" s="151"/>
      <c r="AIL10" s="151"/>
      <c r="AIM10" s="151"/>
      <c r="AIN10" s="151"/>
      <c r="AIO10" s="151"/>
      <c r="AIP10" s="151"/>
      <c r="AIQ10" s="151"/>
      <c r="AIR10" s="151"/>
      <c r="AIS10" s="151"/>
      <c r="AIT10" s="151"/>
      <c r="AIU10" s="151"/>
      <c r="AIV10" s="151"/>
      <c r="AIW10" s="151"/>
      <c r="AIX10" s="151"/>
      <c r="AIY10" s="151"/>
      <c r="AIZ10" s="151"/>
      <c r="AJA10" s="151"/>
      <c r="AJB10" s="151"/>
      <c r="AJC10" s="151"/>
      <c r="AJD10" s="151"/>
      <c r="AJE10" s="151"/>
      <c r="AJF10" s="151"/>
      <c r="AJG10" s="151"/>
      <c r="AJH10" s="151"/>
      <c r="AJI10" s="151"/>
      <c r="AJJ10" s="151"/>
      <c r="AJK10" s="151"/>
      <c r="AJL10" s="151"/>
      <c r="AJM10" s="151"/>
      <c r="AJN10" s="151"/>
      <c r="AJO10" s="151"/>
      <c r="AJP10" s="151"/>
      <c r="AJQ10" s="151"/>
      <c r="AJR10" s="151"/>
      <c r="AJS10" s="151"/>
      <c r="AJT10" s="151"/>
      <c r="AJU10" s="151"/>
      <c r="AJV10" s="151"/>
      <c r="AJW10" s="151"/>
      <c r="AJX10" s="151"/>
      <c r="AJY10" s="151"/>
      <c r="AJZ10" s="151"/>
      <c r="AKA10" s="151"/>
      <c r="AKB10" s="151"/>
      <c r="AKC10" s="151"/>
      <c r="AKD10" s="151"/>
      <c r="AKE10" s="151"/>
      <c r="AKF10" s="151"/>
      <c r="AKG10" s="151"/>
      <c r="AKH10" s="151"/>
      <c r="AKI10" s="151"/>
      <c r="AKJ10" s="151"/>
      <c r="AKK10" s="151"/>
      <c r="AKL10" s="151"/>
      <c r="AKM10" s="151"/>
      <c r="AKN10" s="151"/>
      <c r="AKO10" s="151"/>
      <c r="AKP10" s="151"/>
      <c r="AKQ10" s="151"/>
      <c r="AKR10" s="151"/>
      <c r="AKS10" s="151"/>
      <c r="AKT10" s="151"/>
      <c r="AKU10" s="151"/>
      <c r="AKV10" s="151"/>
      <c r="AKW10" s="151"/>
      <c r="AKX10" s="151"/>
      <c r="AKY10" s="151"/>
      <c r="AKZ10" s="151"/>
      <c r="ALA10" s="151"/>
      <c r="ALB10" s="151"/>
      <c r="ALC10" s="151"/>
      <c r="ALD10" s="151"/>
      <c r="ALE10" s="151"/>
      <c r="ALF10" s="151"/>
      <c r="ALG10" s="151"/>
      <c r="ALH10" s="151"/>
      <c r="ALI10" s="151"/>
      <c r="ALJ10" s="151"/>
      <c r="ALK10" s="151"/>
      <c r="ALL10" s="151"/>
      <c r="ALM10" s="151"/>
      <c r="ALN10" s="151"/>
      <c r="ALO10" s="151"/>
      <c r="ALP10" s="151"/>
      <c r="ALQ10" s="151"/>
      <c r="ALR10" s="151"/>
      <c r="ALS10" s="151"/>
      <c r="ALT10" s="151"/>
      <c r="ALU10" s="151"/>
      <c r="ALV10" s="151"/>
      <c r="ALW10" s="151"/>
      <c r="ALX10" s="151"/>
      <c r="ALY10" s="151"/>
      <c r="ALZ10" s="151"/>
      <c r="AMA10" s="151"/>
      <c r="AMB10" s="151"/>
      <c r="AMC10" s="151"/>
      <c r="AMD10" s="151"/>
      <c r="AME10" s="151"/>
      <c r="AMF10" s="151"/>
      <c r="AMG10" s="151"/>
      <c r="AMH10" s="151"/>
      <c r="AMI10" s="151"/>
      <c r="AMJ10" s="151"/>
    </row>
    <row r="11" spans="1:1025" s="390" customFormat="1" ht="17.25" customHeight="1">
      <c r="A11" s="389" t="s">
        <v>452</v>
      </c>
      <c r="B11" s="392" t="e">
        <f>B10/B9</f>
        <v>#DIV/0!</v>
      </c>
      <c r="C11" s="392" t="e">
        <f>C10/C9</f>
        <v>#DIV/0!</v>
      </c>
      <c r="D11" s="392" t="e">
        <f>D10/D9</f>
        <v>#DIV/0!</v>
      </c>
      <c r="E11" s="392" t="e">
        <f>E10/E9</f>
        <v>#DIV/0!</v>
      </c>
      <c r="F11" s="80"/>
      <c r="G11" s="80"/>
      <c r="H11" s="392" t="e">
        <f>H10/H9</f>
        <v>#DIV/0!</v>
      </c>
      <c r="I11" s="392" t="e">
        <f>I10/I9</f>
        <v>#DIV/0!</v>
      </c>
      <c r="J11" s="516" t="e">
        <f>J10/J9</f>
        <v>#DIV/0!</v>
      </c>
      <c r="K11" s="79"/>
      <c r="L11" s="392" t="e">
        <f>L10/L9</f>
        <v>#DIV/0!</v>
      </c>
      <c r="M11" s="392" t="e">
        <f>M10/M9</f>
        <v>#DIV/0!</v>
      </c>
      <c r="N11" s="151"/>
      <c r="O11" s="151"/>
      <c r="P11" s="151"/>
      <c r="Q11" s="151"/>
      <c r="R11" s="151"/>
      <c r="S11" s="151"/>
      <c r="T11" s="151"/>
      <c r="U11" s="151"/>
      <c r="V11" s="151"/>
      <c r="W11" s="151"/>
      <c r="X11" s="151"/>
      <c r="Y11" s="151"/>
      <c r="Z11" s="151"/>
      <c r="AA11" s="151"/>
      <c r="AB11" s="151"/>
      <c r="AC11" s="151"/>
      <c r="AD11" s="151"/>
      <c r="AE11" s="151"/>
      <c r="AF11" s="151"/>
      <c r="AG11" s="151"/>
      <c r="AH11" s="151"/>
      <c r="AI11" s="151"/>
      <c r="AJ11" s="151"/>
      <c r="AK11" s="151"/>
      <c r="AL11" s="151"/>
      <c r="AM11" s="151"/>
      <c r="AN11" s="151"/>
      <c r="AO11" s="151"/>
      <c r="AP11" s="151"/>
      <c r="AQ11" s="151"/>
      <c r="AR11" s="151"/>
      <c r="AS11" s="151"/>
      <c r="AT11" s="151"/>
      <c r="AU11" s="151"/>
      <c r="AV11" s="151"/>
      <c r="AW11" s="151"/>
      <c r="AX11" s="151"/>
      <c r="AY11" s="151"/>
      <c r="AZ11" s="151"/>
      <c r="BA11" s="151"/>
      <c r="BB11" s="151"/>
      <c r="BC11" s="151"/>
      <c r="BD11" s="151"/>
      <c r="BE11" s="151"/>
      <c r="BF11" s="151"/>
      <c r="BG11" s="151"/>
      <c r="BH11" s="151"/>
      <c r="BI11" s="151"/>
      <c r="BJ11" s="151"/>
      <c r="BK11" s="151"/>
      <c r="BL11" s="151"/>
      <c r="BM11" s="151"/>
      <c r="BN11" s="151"/>
      <c r="BO11" s="151"/>
      <c r="BP11" s="151"/>
      <c r="BQ11" s="151"/>
      <c r="BR11" s="151"/>
      <c r="BS11" s="151"/>
      <c r="BT11" s="151"/>
      <c r="BU11" s="151"/>
      <c r="BV11" s="151"/>
      <c r="BW11" s="151"/>
      <c r="BX11" s="151"/>
      <c r="BY11" s="151"/>
      <c r="BZ11" s="151"/>
      <c r="CA11" s="151"/>
      <c r="CB11" s="151"/>
      <c r="CC11" s="151"/>
      <c r="CD11" s="151"/>
      <c r="CE11" s="151"/>
      <c r="CF11" s="151"/>
      <c r="CG11" s="151"/>
      <c r="CH11" s="151"/>
      <c r="CI11" s="151"/>
      <c r="CJ11" s="151"/>
      <c r="CK11" s="151"/>
      <c r="CL11" s="151"/>
      <c r="CM11" s="151"/>
      <c r="CN11" s="151"/>
      <c r="CO11" s="151"/>
      <c r="CP11" s="151"/>
      <c r="CQ11" s="151"/>
      <c r="CR11" s="151"/>
      <c r="CS11" s="151"/>
      <c r="CT11" s="151"/>
      <c r="CU11" s="151"/>
      <c r="CV11" s="151"/>
      <c r="CW11" s="151"/>
      <c r="CX11" s="151"/>
      <c r="CY11" s="151"/>
      <c r="CZ11" s="151"/>
      <c r="DA11" s="151"/>
      <c r="DB11" s="151"/>
      <c r="DC11" s="151"/>
      <c r="DD11" s="151"/>
      <c r="DE11" s="151"/>
      <c r="DF11" s="151"/>
      <c r="DG11" s="151"/>
      <c r="DH11" s="151"/>
      <c r="DI11" s="151"/>
      <c r="DJ11" s="151"/>
      <c r="DK11" s="151"/>
      <c r="DL11" s="151"/>
      <c r="DM11" s="151"/>
      <c r="DN11" s="151"/>
      <c r="DO11" s="151"/>
      <c r="DP11" s="151"/>
      <c r="DQ11" s="151"/>
      <c r="DR11" s="151"/>
      <c r="DS11" s="151"/>
      <c r="DT11" s="151"/>
      <c r="DU11" s="151"/>
      <c r="DV11" s="151"/>
      <c r="DW11" s="151"/>
      <c r="DX11" s="151"/>
      <c r="DY11" s="151"/>
      <c r="DZ11" s="151"/>
      <c r="EA11" s="151"/>
      <c r="EB11" s="151"/>
      <c r="EC11" s="151"/>
      <c r="ED11" s="151"/>
      <c r="EE11" s="151"/>
      <c r="EF11" s="151"/>
      <c r="EG11" s="151"/>
      <c r="EH11" s="151"/>
      <c r="EI11" s="151"/>
      <c r="EJ11" s="151"/>
      <c r="EK11" s="151"/>
      <c r="EL11" s="151"/>
      <c r="EM11" s="151"/>
      <c r="EN11" s="151"/>
      <c r="EO11" s="151"/>
      <c r="EP11" s="151"/>
      <c r="EQ11" s="151"/>
      <c r="ER11" s="151"/>
      <c r="ES11" s="151"/>
      <c r="ET11" s="151"/>
      <c r="EU11" s="151"/>
      <c r="EV11" s="151"/>
      <c r="EW11" s="151"/>
      <c r="EX11" s="151"/>
      <c r="EY11" s="151"/>
      <c r="EZ11" s="151"/>
      <c r="FA11" s="151"/>
      <c r="FB11" s="151"/>
      <c r="FC11" s="151"/>
      <c r="FD11" s="151"/>
      <c r="FE11" s="151"/>
      <c r="FF11" s="151"/>
      <c r="FG11" s="151"/>
      <c r="FH11" s="151"/>
      <c r="FI11" s="151"/>
      <c r="FJ11" s="151"/>
      <c r="FK11" s="151"/>
      <c r="FL11" s="151"/>
      <c r="FM11" s="151"/>
      <c r="FN11" s="151"/>
      <c r="FO11" s="151"/>
      <c r="FP11" s="151"/>
      <c r="FQ11" s="151"/>
      <c r="FR11" s="151"/>
      <c r="FS11" s="151"/>
      <c r="FT11" s="151"/>
      <c r="FU11" s="151"/>
      <c r="FV11" s="151"/>
      <c r="FW11" s="151"/>
      <c r="FX11" s="151"/>
      <c r="FY11" s="151"/>
      <c r="FZ11" s="151"/>
      <c r="GA11" s="151"/>
      <c r="GB11" s="151"/>
      <c r="GC11" s="151"/>
      <c r="GD11" s="151"/>
      <c r="GE11" s="151"/>
      <c r="GF11" s="151"/>
      <c r="GG11" s="151"/>
      <c r="GH11" s="151"/>
      <c r="GI11" s="151"/>
      <c r="GJ11" s="151"/>
      <c r="GK11" s="151"/>
      <c r="GL11" s="151"/>
      <c r="GM11" s="151"/>
      <c r="GN11" s="151"/>
      <c r="GO11" s="151"/>
      <c r="GP11" s="151"/>
      <c r="GQ11" s="151"/>
      <c r="GR11" s="151"/>
      <c r="GS11" s="151"/>
      <c r="GT11" s="151"/>
      <c r="GU11" s="151"/>
      <c r="GV11" s="151"/>
      <c r="GW11" s="151"/>
      <c r="GX11" s="151"/>
      <c r="GY11" s="151"/>
      <c r="GZ11" s="151"/>
      <c r="HA11" s="151"/>
      <c r="HB11" s="151"/>
      <c r="HC11" s="151"/>
      <c r="HD11" s="151"/>
      <c r="HE11" s="151"/>
      <c r="HF11" s="151"/>
      <c r="HG11" s="151"/>
      <c r="HH11" s="151"/>
      <c r="HI11" s="151"/>
      <c r="HJ11" s="151"/>
      <c r="HK11" s="151"/>
      <c r="HL11" s="151"/>
      <c r="HM11" s="151"/>
      <c r="HN11" s="151"/>
      <c r="HO11" s="151"/>
      <c r="HP11" s="151"/>
      <c r="HQ11" s="151"/>
      <c r="HR11" s="151"/>
      <c r="HS11" s="151"/>
      <c r="HT11" s="151"/>
      <c r="HU11" s="151"/>
      <c r="HV11" s="151"/>
      <c r="HW11" s="151"/>
      <c r="HX11" s="151"/>
      <c r="HY11" s="151"/>
      <c r="HZ11" s="151"/>
      <c r="IA11" s="151"/>
      <c r="IB11" s="151"/>
      <c r="IC11" s="151"/>
      <c r="ID11" s="151"/>
      <c r="IE11" s="151"/>
      <c r="IF11" s="151"/>
      <c r="IG11" s="151"/>
      <c r="IH11" s="151"/>
      <c r="II11" s="151"/>
      <c r="IJ11" s="151"/>
      <c r="IK11" s="151"/>
      <c r="IL11" s="151"/>
      <c r="IM11" s="151"/>
      <c r="IN11" s="151"/>
      <c r="IO11" s="151"/>
      <c r="IP11" s="151"/>
      <c r="IQ11" s="151"/>
      <c r="IR11" s="151"/>
      <c r="IS11" s="151"/>
      <c r="IT11" s="151"/>
      <c r="IU11" s="151"/>
      <c r="IV11" s="151"/>
      <c r="IW11" s="151"/>
      <c r="IX11" s="151"/>
      <c r="IY11" s="151"/>
      <c r="IZ11" s="151"/>
      <c r="JA11" s="151"/>
      <c r="JB11" s="151"/>
      <c r="JC11" s="151"/>
      <c r="JD11" s="151"/>
      <c r="JE11" s="151"/>
      <c r="JF11" s="151"/>
      <c r="JG11" s="151"/>
      <c r="JH11" s="151"/>
      <c r="JI11" s="151"/>
      <c r="JJ11" s="151"/>
      <c r="JK11" s="151"/>
      <c r="JL11" s="151"/>
      <c r="JM11" s="151"/>
      <c r="JN11" s="151"/>
      <c r="JO11" s="151"/>
      <c r="JP11" s="151"/>
      <c r="JQ11" s="151"/>
      <c r="JR11" s="151"/>
      <c r="JS11" s="151"/>
      <c r="JT11" s="151"/>
      <c r="JU11" s="151"/>
      <c r="JV11" s="151"/>
      <c r="JW11" s="151"/>
      <c r="JX11" s="151"/>
      <c r="JY11" s="151"/>
      <c r="JZ11" s="151"/>
      <c r="KA11" s="151"/>
      <c r="KB11" s="151"/>
      <c r="KC11" s="151"/>
      <c r="KD11" s="151"/>
      <c r="KE11" s="151"/>
      <c r="KF11" s="151"/>
      <c r="KG11" s="151"/>
      <c r="KH11" s="151"/>
      <c r="KI11" s="151"/>
      <c r="KJ11" s="151"/>
      <c r="KK11" s="151"/>
      <c r="KL11" s="151"/>
      <c r="KM11" s="151"/>
      <c r="KN11" s="151"/>
      <c r="KO11" s="151"/>
      <c r="KP11" s="151"/>
      <c r="KQ11" s="151"/>
      <c r="KR11" s="151"/>
      <c r="KS11" s="151"/>
      <c r="KT11" s="151"/>
      <c r="KU11" s="151"/>
      <c r="KV11" s="151"/>
      <c r="KW11" s="151"/>
      <c r="KX11" s="151"/>
      <c r="KY11" s="151"/>
      <c r="KZ11" s="151"/>
      <c r="LA11" s="151"/>
      <c r="LB11" s="151"/>
      <c r="LC11" s="151"/>
      <c r="LD11" s="151"/>
      <c r="LE11" s="151"/>
      <c r="LF11" s="151"/>
      <c r="LG11" s="151"/>
      <c r="LH11" s="151"/>
      <c r="LI11" s="151"/>
      <c r="LJ11" s="151"/>
      <c r="LK11" s="151"/>
      <c r="LL11" s="151"/>
      <c r="LM11" s="151"/>
      <c r="LN11" s="151"/>
      <c r="LO11" s="151"/>
      <c r="LP11" s="151"/>
      <c r="LQ11" s="151"/>
      <c r="LR11" s="151"/>
      <c r="LS11" s="151"/>
      <c r="LT11" s="151"/>
      <c r="LU11" s="151"/>
      <c r="LV11" s="151"/>
      <c r="LW11" s="151"/>
      <c r="LX11" s="151"/>
      <c r="LY11" s="151"/>
      <c r="LZ11" s="151"/>
      <c r="MA11" s="151"/>
      <c r="MB11" s="151"/>
      <c r="MC11" s="151"/>
      <c r="MD11" s="151"/>
      <c r="ME11" s="151"/>
      <c r="MF11" s="151"/>
      <c r="MG11" s="151"/>
      <c r="MH11" s="151"/>
      <c r="MI11" s="151"/>
      <c r="MJ11" s="151"/>
      <c r="MK11" s="151"/>
      <c r="ML11" s="151"/>
      <c r="MM11" s="151"/>
      <c r="MN11" s="151"/>
      <c r="MO11" s="151"/>
      <c r="MP11" s="151"/>
      <c r="MQ11" s="151"/>
      <c r="MR11" s="151"/>
      <c r="MS11" s="151"/>
      <c r="MT11" s="151"/>
      <c r="MU11" s="151"/>
      <c r="MV11" s="151"/>
      <c r="MW11" s="151"/>
      <c r="MX11" s="151"/>
      <c r="MY11" s="151"/>
      <c r="MZ11" s="151"/>
      <c r="NA11" s="151"/>
      <c r="NB11" s="151"/>
      <c r="NC11" s="151"/>
      <c r="ND11" s="151"/>
      <c r="NE11" s="151"/>
      <c r="NF11" s="151"/>
      <c r="NG11" s="151"/>
      <c r="NH11" s="151"/>
      <c r="NI11" s="151"/>
      <c r="NJ11" s="151"/>
      <c r="NK11" s="151"/>
      <c r="NL11" s="151"/>
      <c r="NM11" s="151"/>
      <c r="NN11" s="151"/>
      <c r="NO11" s="151"/>
      <c r="NP11" s="151"/>
      <c r="NQ11" s="151"/>
      <c r="NR11" s="151"/>
      <c r="NS11" s="151"/>
      <c r="NT11" s="151"/>
      <c r="NU11" s="151"/>
      <c r="NV11" s="151"/>
      <c r="NW11" s="151"/>
      <c r="NX11" s="151"/>
      <c r="NY11" s="151"/>
      <c r="NZ11" s="151"/>
      <c r="OA11" s="151"/>
      <c r="OB11" s="151"/>
      <c r="OC11" s="151"/>
      <c r="OD11" s="151"/>
      <c r="OE11" s="151"/>
      <c r="OF11" s="151"/>
      <c r="OG11" s="151"/>
      <c r="OH11" s="151"/>
      <c r="OI11" s="151"/>
      <c r="OJ11" s="151"/>
      <c r="OK11" s="151"/>
      <c r="OL11" s="151"/>
      <c r="OM11" s="151"/>
      <c r="ON11" s="151"/>
      <c r="OO11" s="151"/>
      <c r="OP11" s="151"/>
      <c r="OQ11" s="151"/>
      <c r="OR11" s="151"/>
      <c r="OS11" s="151"/>
      <c r="OT11" s="151"/>
      <c r="OU11" s="151"/>
      <c r="OV11" s="151"/>
      <c r="OW11" s="151"/>
      <c r="OX11" s="151"/>
      <c r="OY11" s="151"/>
      <c r="OZ11" s="151"/>
      <c r="PA11" s="151"/>
      <c r="PB11" s="151"/>
      <c r="PC11" s="151"/>
      <c r="PD11" s="151"/>
      <c r="PE11" s="151"/>
      <c r="PF11" s="151"/>
      <c r="PG11" s="151"/>
      <c r="PH11" s="151"/>
      <c r="PI11" s="151"/>
      <c r="PJ11" s="151"/>
      <c r="PK11" s="151"/>
      <c r="PL11" s="151"/>
      <c r="PM11" s="151"/>
      <c r="PN11" s="151"/>
      <c r="PO11" s="151"/>
      <c r="PP11" s="151"/>
      <c r="PQ11" s="151"/>
      <c r="PR11" s="151"/>
      <c r="PS11" s="151"/>
      <c r="PT11" s="151"/>
      <c r="PU11" s="151"/>
      <c r="PV11" s="151"/>
      <c r="PW11" s="151"/>
      <c r="PX11" s="151"/>
      <c r="PY11" s="151"/>
      <c r="PZ11" s="151"/>
      <c r="QA11" s="151"/>
      <c r="QB11" s="151"/>
      <c r="QC11" s="151"/>
      <c r="QD11" s="151"/>
      <c r="QE11" s="151"/>
      <c r="QF11" s="151"/>
      <c r="QG11" s="151"/>
      <c r="QH11" s="151"/>
      <c r="QI11" s="151"/>
      <c r="QJ11" s="151"/>
      <c r="QK11" s="151"/>
      <c r="QL11" s="151"/>
      <c r="QM11" s="151"/>
      <c r="QN11" s="151"/>
      <c r="QO11" s="151"/>
      <c r="QP11" s="151"/>
      <c r="QQ11" s="151"/>
      <c r="QR11" s="151"/>
      <c r="QS11" s="151"/>
      <c r="QT11" s="151"/>
      <c r="QU11" s="151"/>
      <c r="QV11" s="151"/>
      <c r="QW11" s="151"/>
      <c r="QX11" s="151"/>
      <c r="QY11" s="151"/>
      <c r="QZ11" s="151"/>
      <c r="RA11" s="151"/>
      <c r="RB11" s="151"/>
      <c r="RC11" s="151"/>
      <c r="RD11" s="151"/>
      <c r="RE11" s="151"/>
      <c r="RF11" s="151"/>
      <c r="RG11" s="151"/>
      <c r="RH11" s="151"/>
      <c r="RI11" s="151"/>
      <c r="RJ11" s="151"/>
      <c r="RK11" s="151"/>
      <c r="RL11" s="151"/>
      <c r="RM11" s="151"/>
      <c r="RN11" s="151"/>
      <c r="RO11" s="151"/>
      <c r="RP11" s="151"/>
      <c r="RQ11" s="151"/>
      <c r="RR11" s="151"/>
      <c r="RS11" s="151"/>
      <c r="RT11" s="151"/>
      <c r="RU11" s="151"/>
      <c r="RV11" s="151"/>
      <c r="RW11" s="151"/>
      <c r="RX11" s="151"/>
      <c r="RY11" s="151"/>
      <c r="RZ11" s="151"/>
      <c r="SA11" s="151"/>
      <c r="SB11" s="151"/>
      <c r="SC11" s="151"/>
      <c r="SD11" s="151"/>
      <c r="SE11" s="151"/>
      <c r="SF11" s="151"/>
      <c r="SG11" s="151"/>
      <c r="SH11" s="151"/>
      <c r="SI11" s="151"/>
      <c r="SJ11" s="151"/>
      <c r="SK11" s="151"/>
      <c r="SL11" s="151"/>
      <c r="SM11" s="151"/>
      <c r="SN11" s="151"/>
      <c r="SO11" s="151"/>
      <c r="SP11" s="151"/>
      <c r="SQ11" s="151"/>
      <c r="SR11" s="151"/>
      <c r="SS11" s="151"/>
      <c r="ST11" s="151"/>
      <c r="SU11" s="151"/>
      <c r="SV11" s="151"/>
      <c r="SW11" s="151"/>
      <c r="SX11" s="151"/>
      <c r="SY11" s="151"/>
      <c r="SZ11" s="151"/>
      <c r="TA11" s="151"/>
      <c r="TB11" s="151"/>
      <c r="TC11" s="151"/>
      <c r="TD11" s="151"/>
      <c r="TE11" s="151"/>
      <c r="TF11" s="151"/>
      <c r="TG11" s="151"/>
      <c r="TH11" s="151"/>
      <c r="TI11" s="151"/>
      <c r="TJ11" s="151"/>
      <c r="TK11" s="151"/>
      <c r="TL11" s="151"/>
      <c r="TM11" s="151"/>
      <c r="TN11" s="151"/>
      <c r="TO11" s="151"/>
      <c r="TP11" s="151"/>
      <c r="TQ11" s="151"/>
      <c r="TR11" s="151"/>
      <c r="TS11" s="151"/>
      <c r="TT11" s="151"/>
      <c r="TU11" s="151"/>
      <c r="TV11" s="151"/>
      <c r="TW11" s="151"/>
      <c r="TX11" s="151"/>
      <c r="TY11" s="151"/>
      <c r="TZ11" s="151"/>
      <c r="UA11" s="151"/>
      <c r="UB11" s="151"/>
      <c r="UC11" s="151"/>
      <c r="UD11" s="151"/>
      <c r="UE11" s="151"/>
      <c r="UF11" s="151"/>
      <c r="UG11" s="151"/>
      <c r="UH11" s="151"/>
      <c r="UI11" s="151"/>
      <c r="UJ11" s="151"/>
      <c r="UK11" s="151"/>
      <c r="UL11" s="151"/>
      <c r="UM11" s="151"/>
      <c r="UN11" s="151"/>
      <c r="UO11" s="151"/>
      <c r="UP11" s="151"/>
      <c r="UQ11" s="151"/>
      <c r="UR11" s="151"/>
      <c r="US11" s="151"/>
      <c r="UT11" s="151"/>
      <c r="UU11" s="151"/>
      <c r="UV11" s="151"/>
      <c r="UW11" s="151"/>
      <c r="UX11" s="151"/>
      <c r="UY11" s="151"/>
      <c r="UZ11" s="151"/>
      <c r="VA11" s="151"/>
      <c r="VB11" s="151"/>
      <c r="VC11" s="151"/>
      <c r="VD11" s="151"/>
      <c r="VE11" s="151"/>
      <c r="VF11" s="151"/>
      <c r="VG11" s="151"/>
      <c r="VH11" s="151"/>
      <c r="VI11" s="151"/>
      <c r="VJ11" s="151"/>
      <c r="VK11" s="151"/>
      <c r="VL11" s="151"/>
      <c r="VM11" s="151"/>
      <c r="VN11" s="151"/>
      <c r="VO11" s="151"/>
      <c r="VP11" s="151"/>
      <c r="VQ11" s="151"/>
      <c r="VR11" s="151"/>
      <c r="VS11" s="151"/>
      <c r="VT11" s="151"/>
      <c r="VU11" s="151"/>
      <c r="VV11" s="151"/>
      <c r="VW11" s="151"/>
      <c r="VX11" s="151"/>
      <c r="VY11" s="151"/>
      <c r="VZ11" s="151"/>
      <c r="WA11" s="151"/>
      <c r="WB11" s="151"/>
      <c r="WC11" s="151"/>
      <c r="WD11" s="151"/>
      <c r="WE11" s="151"/>
      <c r="WF11" s="151"/>
      <c r="WG11" s="151"/>
      <c r="WH11" s="151"/>
      <c r="WI11" s="151"/>
      <c r="WJ11" s="151"/>
      <c r="WK11" s="151"/>
      <c r="WL11" s="151"/>
      <c r="WM11" s="151"/>
      <c r="WN11" s="151"/>
      <c r="WO11" s="151"/>
      <c r="WP11" s="151"/>
      <c r="WQ11" s="151"/>
      <c r="WR11" s="151"/>
      <c r="WS11" s="151"/>
      <c r="WT11" s="151"/>
      <c r="WU11" s="151"/>
      <c r="WV11" s="151"/>
      <c r="WW11" s="151"/>
      <c r="WX11" s="151"/>
      <c r="WY11" s="151"/>
      <c r="WZ11" s="151"/>
      <c r="XA11" s="151"/>
      <c r="XB11" s="151"/>
      <c r="XC11" s="151"/>
      <c r="XD11" s="151"/>
      <c r="XE11" s="151"/>
      <c r="XF11" s="151"/>
      <c r="XG11" s="151"/>
      <c r="XH11" s="151"/>
      <c r="XI11" s="151"/>
      <c r="XJ11" s="151"/>
      <c r="XK11" s="151"/>
      <c r="XL11" s="151"/>
      <c r="XM11" s="151"/>
      <c r="XN11" s="151"/>
      <c r="XO11" s="151"/>
      <c r="XP11" s="151"/>
      <c r="XQ11" s="151"/>
      <c r="XR11" s="151"/>
      <c r="XS11" s="151"/>
      <c r="XT11" s="151"/>
      <c r="XU11" s="151"/>
      <c r="XV11" s="151"/>
      <c r="XW11" s="151"/>
      <c r="XX11" s="151"/>
      <c r="XY11" s="151"/>
      <c r="XZ11" s="151"/>
      <c r="YA11" s="151"/>
      <c r="YB11" s="151"/>
      <c r="YC11" s="151"/>
      <c r="YD11" s="151"/>
      <c r="YE11" s="151"/>
      <c r="YF11" s="151"/>
      <c r="YG11" s="151"/>
      <c r="YH11" s="151"/>
      <c r="YI11" s="151"/>
      <c r="YJ11" s="151"/>
      <c r="YK11" s="151"/>
      <c r="YL11" s="151"/>
      <c r="YM11" s="151"/>
      <c r="YN11" s="151"/>
      <c r="YO11" s="151"/>
      <c r="YP11" s="151"/>
      <c r="YQ11" s="151"/>
      <c r="YR11" s="151"/>
      <c r="YS11" s="151"/>
      <c r="YT11" s="151"/>
      <c r="YU11" s="151"/>
      <c r="YV11" s="151"/>
      <c r="YW11" s="151"/>
      <c r="YX11" s="151"/>
      <c r="YY11" s="151"/>
      <c r="YZ11" s="151"/>
      <c r="ZA11" s="151"/>
      <c r="ZB11" s="151"/>
      <c r="ZC11" s="151"/>
      <c r="ZD11" s="151"/>
      <c r="ZE11" s="151"/>
      <c r="ZF11" s="151"/>
      <c r="ZG11" s="151"/>
      <c r="ZH11" s="151"/>
      <c r="ZI11" s="151"/>
      <c r="ZJ11" s="151"/>
      <c r="ZK11" s="151"/>
      <c r="ZL11" s="151"/>
      <c r="ZM11" s="151"/>
      <c r="ZN11" s="151"/>
      <c r="ZO11" s="151"/>
      <c r="ZP11" s="151"/>
      <c r="ZQ11" s="151"/>
      <c r="ZR11" s="151"/>
      <c r="ZS11" s="151"/>
      <c r="ZT11" s="151"/>
      <c r="ZU11" s="151"/>
      <c r="ZV11" s="151"/>
      <c r="ZW11" s="151"/>
      <c r="ZX11" s="151"/>
      <c r="ZY11" s="151"/>
      <c r="ZZ11" s="151"/>
      <c r="AAA11" s="151"/>
      <c r="AAB11" s="151"/>
      <c r="AAC11" s="151"/>
      <c r="AAD11" s="151"/>
      <c r="AAE11" s="151"/>
      <c r="AAF11" s="151"/>
      <c r="AAG11" s="151"/>
      <c r="AAH11" s="151"/>
      <c r="AAI11" s="151"/>
      <c r="AAJ11" s="151"/>
      <c r="AAK11" s="151"/>
      <c r="AAL11" s="151"/>
      <c r="AAM11" s="151"/>
      <c r="AAN11" s="151"/>
      <c r="AAO11" s="151"/>
      <c r="AAP11" s="151"/>
      <c r="AAQ11" s="151"/>
      <c r="AAR11" s="151"/>
      <c r="AAS11" s="151"/>
      <c r="AAT11" s="151"/>
      <c r="AAU11" s="151"/>
      <c r="AAV11" s="151"/>
      <c r="AAW11" s="151"/>
      <c r="AAX11" s="151"/>
      <c r="AAY11" s="151"/>
      <c r="AAZ11" s="151"/>
      <c r="ABA11" s="151"/>
      <c r="ABB11" s="151"/>
      <c r="ABC11" s="151"/>
      <c r="ABD11" s="151"/>
      <c r="ABE11" s="151"/>
      <c r="ABF11" s="151"/>
      <c r="ABG11" s="151"/>
      <c r="ABH11" s="151"/>
      <c r="ABI11" s="151"/>
      <c r="ABJ11" s="151"/>
      <c r="ABK11" s="151"/>
      <c r="ABL11" s="151"/>
      <c r="ABM11" s="151"/>
      <c r="ABN11" s="151"/>
      <c r="ABO11" s="151"/>
      <c r="ABP11" s="151"/>
      <c r="ABQ11" s="151"/>
      <c r="ABR11" s="151"/>
      <c r="ABS11" s="151"/>
      <c r="ABT11" s="151"/>
      <c r="ABU11" s="151"/>
      <c r="ABV11" s="151"/>
      <c r="ABW11" s="151"/>
      <c r="ABX11" s="151"/>
      <c r="ABY11" s="151"/>
      <c r="ABZ11" s="151"/>
      <c r="ACA11" s="151"/>
      <c r="ACB11" s="151"/>
      <c r="ACC11" s="151"/>
      <c r="ACD11" s="151"/>
      <c r="ACE11" s="151"/>
      <c r="ACF11" s="151"/>
      <c r="ACG11" s="151"/>
      <c r="ACH11" s="151"/>
      <c r="ACI11" s="151"/>
      <c r="ACJ11" s="151"/>
      <c r="ACK11" s="151"/>
      <c r="ACL11" s="151"/>
      <c r="ACM11" s="151"/>
      <c r="ACN11" s="151"/>
      <c r="ACO11" s="151"/>
      <c r="ACP11" s="151"/>
      <c r="ACQ11" s="151"/>
      <c r="ACR11" s="151"/>
      <c r="ACS11" s="151"/>
      <c r="ACT11" s="151"/>
      <c r="ACU11" s="151"/>
      <c r="ACV11" s="151"/>
      <c r="ACW11" s="151"/>
      <c r="ACX11" s="151"/>
      <c r="ACY11" s="151"/>
      <c r="ACZ11" s="151"/>
      <c r="ADA11" s="151"/>
      <c r="ADB11" s="151"/>
      <c r="ADC11" s="151"/>
      <c r="ADD11" s="151"/>
      <c r="ADE11" s="151"/>
      <c r="ADF11" s="151"/>
      <c r="ADG11" s="151"/>
      <c r="ADH11" s="151"/>
      <c r="ADI11" s="151"/>
      <c r="ADJ11" s="151"/>
      <c r="ADK11" s="151"/>
      <c r="ADL11" s="151"/>
      <c r="ADM11" s="151"/>
      <c r="ADN11" s="151"/>
      <c r="ADO11" s="151"/>
      <c r="ADP11" s="151"/>
      <c r="ADQ11" s="151"/>
      <c r="ADR11" s="151"/>
      <c r="ADS11" s="151"/>
      <c r="ADT11" s="151"/>
      <c r="ADU11" s="151"/>
      <c r="ADV11" s="151"/>
      <c r="ADW11" s="151"/>
      <c r="ADX11" s="151"/>
      <c r="ADY11" s="151"/>
      <c r="ADZ11" s="151"/>
      <c r="AEA11" s="151"/>
      <c r="AEB11" s="151"/>
      <c r="AEC11" s="151"/>
      <c r="AED11" s="151"/>
      <c r="AEE11" s="151"/>
      <c r="AEF11" s="151"/>
      <c r="AEG11" s="151"/>
      <c r="AEH11" s="151"/>
      <c r="AEI11" s="151"/>
      <c r="AEJ11" s="151"/>
      <c r="AEK11" s="151"/>
      <c r="AEL11" s="151"/>
      <c r="AEM11" s="151"/>
      <c r="AEN11" s="151"/>
      <c r="AEO11" s="151"/>
      <c r="AEP11" s="151"/>
      <c r="AEQ11" s="151"/>
      <c r="AER11" s="151"/>
      <c r="AES11" s="151"/>
      <c r="AET11" s="151"/>
      <c r="AEU11" s="151"/>
      <c r="AEV11" s="151"/>
      <c r="AEW11" s="151"/>
      <c r="AEX11" s="151"/>
      <c r="AEY11" s="151"/>
      <c r="AEZ11" s="151"/>
      <c r="AFA11" s="151"/>
      <c r="AFB11" s="151"/>
      <c r="AFC11" s="151"/>
      <c r="AFD11" s="151"/>
      <c r="AFE11" s="151"/>
      <c r="AFF11" s="151"/>
      <c r="AFG11" s="151"/>
      <c r="AFH11" s="151"/>
      <c r="AFI11" s="151"/>
      <c r="AFJ11" s="151"/>
      <c r="AFK11" s="151"/>
      <c r="AFL11" s="151"/>
      <c r="AFM11" s="151"/>
      <c r="AFN11" s="151"/>
      <c r="AFO11" s="151"/>
      <c r="AFP11" s="151"/>
      <c r="AFQ11" s="151"/>
      <c r="AFR11" s="151"/>
      <c r="AFS11" s="151"/>
      <c r="AFT11" s="151"/>
      <c r="AFU11" s="151"/>
      <c r="AFV11" s="151"/>
      <c r="AFW11" s="151"/>
      <c r="AFX11" s="151"/>
      <c r="AFY11" s="151"/>
      <c r="AFZ11" s="151"/>
      <c r="AGA11" s="151"/>
      <c r="AGB11" s="151"/>
      <c r="AGC11" s="151"/>
      <c r="AGD11" s="151"/>
      <c r="AGE11" s="151"/>
      <c r="AGF11" s="151"/>
      <c r="AGG11" s="151"/>
      <c r="AGH11" s="151"/>
      <c r="AGI11" s="151"/>
      <c r="AGJ11" s="151"/>
      <c r="AGK11" s="151"/>
      <c r="AGL11" s="151"/>
      <c r="AGM11" s="151"/>
      <c r="AGN11" s="151"/>
      <c r="AGO11" s="151"/>
      <c r="AGP11" s="151"/>
      <c r="AGQ11" s="151"/>
      <c r="AGR11" s="151"/>
      <c r="AGS11" s="151"/>
      <c r="AGT11" s="151"/>
      <c r="AGU11" s="151"/>
      <c r="AGV11" s="151"/>
      <c r="AGW11" s="151"/>
      <c r="AGX11" s="151"/>
      <c r="AGY11" s="151"/>
      <c r="AGZ11" s="151"/>
      <c r="AHA11" s="151"/>
      <c r="AHB11" s="151"/>
      <c r="AHC11" s="151"/>
      <c r="AHD11" s="151"/>
      <c r="AHE11" s="151"/>
      <c r="AHF11" s="151"/>
      <c r="AHG11" s="151"/>
      <c r="AHH11" s="151"/>
      <c r="AHI11" s="151"/>
      <c r="AHJ11" s="151"/>
      <c r="AHK11" s="151"/>
      <c r="AHL11" s="151"/>
      <c r="AHM11" s="151"/>
      <c r="AHN11" s="151"/>
      <c r="AHO11" s="151"/>
      <c r="AHP11" s="151"/>
      <c r="AHQ11" s="151"/>
      <c r="AHR11" s="151"/>
      <c r="AHS11" s="151"/>
      <c r="AHT11" s="151"/>
      <c r="AHU11" s="151"/>
      <c r="AHV11" s="151"/>
      <c r="AHW11" s="151"/>
      <c r="AHX11" s="151"/>
      <c r="AHY11" s="151"/>
      <c r="AHZ11" s="151"/>
      <c r="AIA11" s="151"/>
      <c r="AIB11" s="151"/>
      <c r="AIC11" s="151"/>
      <c r="AID11" s="151"/>
      <c r="AIE11" s="151"/>
      <c r="AIF11" s="151"/>
      <c r="AIG11" s="151"/>
      <c r="AIH11" s="151"/>
      <c r="AII11" s="151"/>
      <c r="AIJ11" s="151"/>
      <c r="AIK11" s="151"/>
      <c r="AIL11" s="151"/>
      <c r="AIM11" s="151"/>
      <c r="AIN11" s="151"/>
      <c r="AIO11" s="151"/>
      <c r="AIP11" s="151"/>
      <c r="AIQ11" s="151"/>
      <c r="AIR11" s="151"/>
      <c r="AIS11" s="151"/>
      <c r="AIT11" s="151"/>
      <c r="AIU11" s="151"/>
      <c r="AIV11" s="151"/>
      <c r="AIW11" s="151"/>
      <c r="AIX11" s="151"/>
      <c r="AIY11" s="151"/>
      <c r="AIZ11" s="151"/>
      <c r="AJA11" s="151"/>
      <c r="AJB11" s="151"/>
      <c r="AJC11" s="151"/>
      <c r="AJD11" s="151"/>
      <c r="AJE11" s="151"/>
      <c r="AJF11" s="151"/>
      <c r="AJG11" s="151"/>
      <c r="AJH11" s="151"/>
      <c r="AJI11" s="151"/>
      <c r="AJJ11" s="151"/>
      <c r="AJK11" s="151"/>
      <c r="AJL11" s="151"/>
      <c r="AJM11" s="151"/>
      <c r="AJN11" s="151"/>
      <c r="AJO11" s="151"/>
      <c r="AJP11" s="151"/>
      <c r="AJQ11" s="151"/>
      <c r="AJR11" s="151"/>
      <c r="AJS11" s="151"/>
      <c r="AJT11" s="151"/>
      <c r="AJU11" s="151"/>
      <c r="AJV11" s="151"/>
      <c r="AJW11" s="151"/>
      <c r="AJX11" s="151"/>
      <c r="AJY11" s="151"/>
      <c r="AJZ11" s="151"/>
      <c r="AKA11" s="151"/>
      <c r="AKB11" s="151"/>
      <c r="AKC11" s="151"/>
      <c r="AKD11" s="151"/>
      <c r="AKE11" s="151"/>
      <c r="AKF11" s="151"/>
      <c r="AKG11" s="151"/>
      <c r="AKH11" s="151"/>
      <c r="AKI11" s="151"/>
      <c r="AKJ11" s="151"/>
      <c r="AKK11" s="151"/>
      <c r="AKL11" s="151"/>
      <c r="AKM11" s="151"/>
      <c r="AKN11" s="151"/>
      <c r="AKO11" s="151"/>
      <c r="AKP11" s="151"/>
      <c r="AKQ11" s="151"/>
      <c r="AKR11" s="151"/>
      <c r="AKS11" s="151"/>
      <c r="AKT11" s="151"/>
      <c r="AKU11" s="151"/>
      <c r="AKV11" s="151"/>
      <c r="AKW11" s="151"/>
      <c r="AKX11" s="151"/>
      <c r="AKY11" s="151"/>
      <c r="AKZ11" s="151"/>
      <c r="ALA11" s="151"/>
      <c r="ALB11" s="151"/>
      <c r="ALC11" s="151"/>
      <c r="ALD11" s="151"/>
      <c r="ALE11" s="151"/>
      <c r="ALF11" s="151"/>
      <c r="ALG11" s="151"/>
      <c r="ALH11" s="151"/>
      <c r="ALI11" s="151"/>
      <c r="ALJ11" s="151"/>
      <c r="ALK11" s="151"/>
      <c r="ALL11" s="151"/>
      <c r="ALM11" s="151"/>
      <c r="ALN11" s="151"/>
      <c r="ALO11" s="151"/>
      <c r="ALP11" s="151"/>
      <c r="ALQ11" s="151"/>
      <c r="ALR11" s="151"/>
      <c r="ALS11" s="151"/>
      <c r="ALT11" s="151"/>
      <c r="ALU11" s="151"/>
      <c r="ALV11" s="151"/>
      <c r="ALW11" s="151"/>
      <c r="ALX11" s="151"/>
      <c r="ALY11" s="151"/>
      <c r="ALZ11" s="151"/>
      <c r="AMA11" s="151"/>
      <c r="AMB11" s="151"/>
      <c r="AMC11" s="151"/>
      <c r="AMD11" s="151"/>
      <c r="AME11" s="151"/>
      <c r="AMF11" s="151"/>
      <c r="AMG11" s="151"/>
      <c r="AMH11" s="151"/>
      <c r="AMI11" s="151"/>
      <c r="AMJ11" s="151"/>
    </row>
    <row r="12" spans="1:1025" s="75" customFormat="1" ht="17.25" hidden="1" customHeight="1" outlineLevel="1">
      <c r="A12" s="91" t="s">
        <v>436</v>
      </c>
      <c r="B12" s="9">
        <f>'Pārējās administr_izm'!G27</f>
        <v>0</v>
      </c>
      <c r="C12" s="9">
        <f>'Pārējās administr_izm'!I27</f>
        <v>0</v>
      </c>
      <c r="D12" s="9">
        <f>'Pārējās administr_izm'!K27</f>
        <v>0</v>
      </c>
      <c r="E12" s="9">
        <f>'Pārējās administr_izm'!M27</f>
        <v>0</v>
      </c>
      <c r="F12" s="79"/>
      <c r="G12" s="79"/>
      <c r="H12" s="17">
        <f t="shared" ref="H12:H14" si="1">B12+C12</f>
        <v>0</v>
      </c>
      <c r="I12" s="17">
        <f t="shared" ref="I12:I14" si="2">D12+E12</f>
        <v>0</v>
      </c>
      <c r="J12" s="17">
        <f>H12+I12</f>
        <v>0</v>
      </c>
      <c r="K12" s="79"/>
      <c r="L12" s="391" t="e">
        <f>'4.pielikums_TP'!L31</f>
        <v>#DIV/0!</v>
      </c>
      <c r="M12" s="391" t="e">
        <f>'4.pielikums_TP'!M31</f>
        <v>#DIV/0!</v>
      </c>
    </row>
    <row r="13" spans="1:1025" s="75" customFormat="1" ht="17.25" hidden="1" customHeight="1" outlineLevel="1">
      <c r="A13" s="91" t="s">
        <v>437</v>
      </c>
      <c r="B13" s="9">
        <f>Apsardzes_izmaksas!G17</f>
        <v>0</v>
      </c>
      <c r="C13" s="9">
        <f>Apsardzes_izmaksas!I17</f>
        <v>0</v>
      </c>
      <c r="D13" s="9">
        <f>Apsardzes_izmaksas!K17</f>
        <v>0</v>
      </c>
      <c r="E13" s="9">
        <f>Apsardzes_izmaksas!M17</f>
        <v>0</v>
      </c>
      <c r="F13" s="79"/>
      <c r="G13" s="79"/>
      <c r="H13" s="17">
        <f t="shared" si="1"/>
        <v>0</v>
      </c>
      <c r="I13" s="17">
        <f t="shared" si="2"/>
        <v>0</v>
      </c>
      <c r="J13" s="17">
        <f t="shared" ref="J13:J22" si="3">H13+I13</f>
        <v>0</v>
      </c>
      <c r="K13" s="79"/>
      <c r="L13" s="391" t="e">
        <f>'4.pielikums_TP'!L34</f>
        <v>#DIV/0!</v>
      </c>
      <c r="M13" s="391" t="e">
        <f>'4.pielikums_TP'!M34</f>
        <v>#DIV/0!</v>
      </c>
    </row>
    <row r="14" spans="1:1025" ht="17.25" hidden="1" customHeight="1" outlineLevel="1">
      <c r="A14" s="91" t="s">
        <v>438</v>
      </c>
      <c r="B14" s="9">
        <f>Apdrošināšanas_izmaksas!G17</f>
        <v>0</v>
      </c>
      <c r="C14" s="9">
        <f>Apdrošināšanas_izmaksas!I17</f>
        <v>0</v>
      </c>
      <c r="D14" s="9">
        <f>Apdrošināšanas_izmaksas!K17</f>
        <v>0</v>
      </c>
      <c r="E14" s="9">
        <f>Apdrošināšanas_izmaksas!M17</f>
        <v>0</v>
      </c>
      <c r="F14" s="79"/>
      <c r="G14" s="79"/>
      <c r="H14" s="17">
        <f t="shared" si="1"/>
        <v>0</v>
      </c>
      <c r="I14" s="17">
        <f t="shared" si="2"/>
        <v>0</v>
      </c>
      <c r="J14" s="17">
        <f t="shared" si="3"/>
        <v>0</v>
      </c>
      <c r="K14" s="79"/>
      <c r="L14" s="391" t="e">
        <f>'4.pielikums_TP'!L37</f>
        <v>#DIV/0!</v>
      </c>
      <c r="M14" s="391" t="e">
        <f>'4.pielikums_TP'!M37</f>
        <v>#DIV/0!</v>
      </c>
    </row>
    <row r="15" spans="1:1025" ht="17.25" hidden="1" customHeight="1" outlineLevel="1">
      <c r="A15" s="91" t="s">
        <v>439</v>
      </c>
      <c r="B15" s="9">
        <f>Sakaru_izmaksas!G17</f>
        <v>0</v>
      </c>
      <c r="C15" s="9">
        <f>Sakaru_izmaksas!I17</f>
        <v>0</v>
      </c>
      <c r="D15" s="9">
        <f>Sakaru_izmaksas!K17</f>
        <v>0</v>
      </c>
      <c r="E15" s="9">
        <f>Sakaru_izmaksas!M17</f>
        <v>0</v>
      </c>
      <c r="F15" s="79"/>
      <c r="G15" s="79"/>
      <c r="H15" s="17">
        <f t="shared" ref="H15:H22" si="4">B15+C15</f>
        <v>0</v>
      </c>
      <c r="I15" s="17">
        <f t="shared" ref="I15:I22" si="5">D15+E15</f>
        <v>0</v>
      </c>
      <c r="J15" s="17">
        <f t="shared" si="3"/>
        <v>0</v>
      </c>
      <c r="K15" s="79"/>
      <c r="L15" s="391" t="e">
        <f>'4.pielikums_TP'!L38</f>
        <v>#DIV/0!</v>
      </c>
      <c r="M15" s="391" t="e">
        <f>'4.pielikums_TP'!M38</f>
        <v>#DIV/0!</v>
      </c>
    </row>
    <row r="16" spans="1:1025" ht="17.25" hidden="1" customHeight="1" outlineLevel="1">
      <c r="A16" s="91" t="s">
        <v>440</v>
      </c>
      <c r="B16" s="9">
        <f>Kancelejas_preces!G17</f>
        <v>0</v>
      </c>
      <c r="C16" s="9">
        <f>Kancelejas_preces!I17</f>
        <v>0</v>
      </c>
      <c r="D16" s="9">
        <f>Kancelejas_preces!K17</f>
        <v>0</v>
      </c>
      <c r="E16" s="9">
        <f>Kancelejas_preces!M17</f>
        <v>0</v>
      </c>
      <c r="F16" s="79"/>
      <c r="G16" s="79"/>
      <c r="H16" s="17">
        <f t="shared" si="4"/>
        <v>0</v>
      </c>
      <c r="I16" s="17">
        <f t="shared" si="5"/>
        <v>0</v>
      </c>
      <c r="J16" s="17">
        <f t="shared" si="3"/>
        <v>0</v>
      </c>
      <c r="K16" s="79"/>
      <c r="L16" s="391" t="e">
        <f>'4.pielikums_TP'!L39</f>
        <v>#DIV/0!</v>
      </c>
      <c r="M16" s="391" t="e">
        <f>'4.pielikums_TP'!M39</f>
        <v>#DIV/0!</v>
      </c>
    </row>
    <row r="17" spans="1:1025" ht="17.25" hidden="1" customHeight="1" outlineLevel="1">
      <c r="A17" s="91" t="s">
        <v>441</v>
      </c>
      <c r="B17" s="9">
        <f>Personāla_apmācības!G17</f>
        <v>0</v>
      </c>
      <c r="C17" s="9">
        <f>Personāla_apmācības!I17</f>
        <v>0</v>
      </c>
      <c r="D17" s="9">
        <f>Personāla_apmācības!K17</f>
        <v>0</v>
      </c>
      <c r="E17" s="9">
        <f>Personāla_apmācības!M17</f>
        <v>0</v>
      </c>
      <c r="F17" s="79"/>
      <c r="G17" s="79"/>
      <c r="H17" s="17">
        <f t="shared" si="4"/>
        <v>0</v>
      </c>
      <c r="I17" s="17">
        <f t="shared" si="5"/>
        <v>0</v>
      </c>
      <c r="J17" s="17">
        <f t="shared" si="3"/>
        <v>0</v>
      </c>
      <c r="K17" s="79"/>
      <c r="L17" s="391" t="e">
        <f>'4.pielikums_TP'!L40</f>
        <v>#DIV/0!</v>
      </c>
      <c r="M17" s="391" t="e">
        <f>'4.pielikums_TP'!M40</f>
        <v>#DIV/0!</v>
      </c>
    </row>
    <row r="18" spans="1:1025" ht="17.25" hidden="1" customHeight="1" outlineLevel="1">
      <c r="A18" s="91" t="s">
        <v>442</v>
      </c>
      <c r="B18" s="9">
        <f>Juridiskie_pakalpojumi!G17</f>
        <v>0</v>
      </c>
      <c r="C18" s="9">
        <f>Juridiskie_pakalpojumi!I17</f>
        <v>0</v>
      </c>
      <c r="D18" s="9">
        <f>Juridiskie_pakalpojumi!K17</f>
        <v>0</v>
      </c>
      <c r="E18" s="9">
        <f>Juridiskie_pakalpojumi!M17</f>
        <v>0</v>
      </c>
      <c r="F18" s="79"/>
      <c r="G18" s="79"/>
      <c r="H18" s="17">
        <f t="shared" si="4"/>
        <v>0</v>
      </c>
      <c r="I18" s="17">
        <f t="shared" si="5"/>
        <v>0</v>
      </c>
      <c r="J18" s="17">
        <f t="shared" si="3"/>
        <v>0</v>
      </c>
      <c r="K18" s="79"/>
      <c r="L18" s="391" t="e">
        <f>'4.pielikums_TP'!L41</f>
        <v>#DIV/0!</v>
      </c>
      <c r="M18" s="391" t="e">
        <f>'4.pielikums_TP'!M41</f>
        <v>#DIV/0!</v>
      </c>
    </row>
    <row r="19" spans="1:1025" ht="17.25" hidden="1" customHeight="1" outlineLevel="1">
      <c r="A19" s="91" t="s">
        <v>443</v>
      </c>
      <c r="B19" s="9">
        <f>Dienesta_komandējumi!G17</f>
        <v>0</v>
      </c>
      <c r="C19" s="9">
        <f>Dienesta_komandējumi!I17</f>
        <v>0</v>
      </c>
      <c r="D19" s="9">
        <f>Dienesta_komandējumi!K17</f>
        <v>0</v>
      </c>
      <c r="E19" s="9">
        <f>Dienesta_komandējumi!M17</f>
        <v>0</v>
      </c>
      <c r="F19" s="79"/>
      <c r="G19" s="79"/>
      <c r="H19" s="17">
        <f t="shared" si="4"/>
        <v>0</v>
      </c>
      <c r="I19" s="17">
        <f t="shared" si="5"/>
        <v>0</v>
      </c>
      <c r="J19" s="17">
        <f t="shared" si="3"/>
        <v>0</v>
      </c>
      <c r="K19" s="79"/>
      <c r="L19" s="391" t="e">
        <f>'4.pielikums_TP'!L43</f>
        <v>#DIV/0!</v>
      </c>
      <c r="M19" s="391" t="e">
        <f>'4.pielikums_TP'!M43</f>
        <v>#DIV/0!</v>
      </c>
    </row>
    <row r="20" spans="1:1025" ht="17.25" hidden="1" customHeight="1" outlineLevel="1">
      <c r="A20" s="113" t="s">
        <v>444</v>
      </c>
      <c r="B20" s="112">
        <f>Nodevas!G17</f>
        <v>0</v>
      </c>
      <c r="C20" s="112">
        <f>Nodevas!I17</f>
        <v>0</v>
      </c>
      <c r="D20" s="112">
        <f>Nodevas!K17</f>
        <v>0</v>
      </c>
      <c r="E20" s="112">
        <f>Nodevas!M17</f>
        <v>0</v>
      </c>
      <c r="F20" s="79"/>
      <c r="G20" s="79"/>
      <c r="H20" s="17">
        <f t="shared" si="4"/>
        <v>0</v>
      </c>
      <c r="I20" s="17">
        <f t="shared" si="5"/>
        <v>0</v>
      </c>
      <c r="J20" s="17">
        <f t="shared" si="3"/>
        <v>0</v>
      </c>
      <c r="K20" s="79"/>
      <c r="L20" s="391" t="e">
        <f>'4.pielikums_TP'!L47</f>
        <v>#DIV/0!</v>
      </c>
      <c r="M20" s="391" t="e">
        <f>'4.pielikums_TP'!M47</f>
        <v>#DIV/0!</v>
      </c>
    </row>
    <row r="21" spans="1:1025" collapsed="1"/>
    <row r="22" spans="1:1025" ht="17.25" customHeight="1">
      <c r="A22" s="91" t="s">
        <v>447</v>
      </c>
      <c r="B22" s="9">
        <f>Pārējās_izmaksas!G27</f>
        <v>0</v>
      </c>
      <c r="C22" s="9">
        <f>Pārējās_izmaksas!I27</f>
        <v>0</v>
      </c>
      <c r="D22" s="9">
        <f>Pārējās_izmaksas!K27</f>
        <v>0</v>
      </c>
      <c r="E22" s="9">
        <f>Pārējās_izmaksas!M27</f>
        <v>0</v>
      </c>
      <c r="F22" s="79"/>
      <c r="G22" s="79"/>
      <c r="H22" s="9">
        <f t="shared" si="4"/>
        <v>0</v>
      </c>
      <c r="I22" s="9">
        <f t="shared" si="5"/>
        <v>0</v>
      </c>
      <c r="J22" s="9">
        <f t="shared" si="3"/>
        <v>0</v>
      </c>
      <c r="K22" s="79"/>
      <c r="L22" s="391" t="e">
        <f>'4.pielikums_TP'!L46</f>
        <v>#DIV/0!</v>
      </c>
      <c r="M22" s="391" t="e">
        <f>'4.pielikums_TP'!M46</f>
        <v>#DIV/0!</v>
      </c>
    </row>
    <row r="23" spans="1:1025" s="390" customFormat="1" ht="17.25" customHeight="1">
      <c r="A23" s="389" t="s">
        <v>453</v>
      </c>
      <c r="B23" s="392" t="e">
        <f>B22/B9</f>
        <v>#DIV/0!</v>
      </c>
      <c r="C23" s="392" t="e">
        <f t="shared" ref="C23:E23" si="6">C22/C9</f>
        <v>#DIV/0!</v>
      </c>
      <c r="D23" s="392" t="e">
        <f t="shared" si="6"/>
        <v>#DIV/0!</v>
      </c>
      <c r="E23" s="392" t="e">
        <f t="shared" si="6"/>
        <v>#DIV/0!</v>
      </c>
      <c r="F23" s="80"/>
      <c r="G23" s="80"/>
      <c r="H23" s="392" t="e">
        <f t="shared" ref="H23" si="7">H22/H9</f>
        <v>#DIV/0!</v>
      </c>
      <c r="I23" s="392" t="e">
        <f t="shared" ref="I23" si="8">I22/I9</f>
        <v>#DIV/0!</v>
      </c>
      <c r="J23" s="516" t="e">
        <f t="shared" ref="J23:M23" si="9">J22/J9</f>
        <v>#DIV/0!</v>
      </c>
      <c r="K23" s="79"/>
      <c r="L23" s="392" t="e">
        <f t="shared" si="9"/>
        <v>#DIV/0!</v>
      </c>
      <c r="M23" s="392" t="e">
        <f t="shared" si="9"/>
        <v>#DIV/0!</v>
      </c>
      <c r="N23" s="151"/>
      <c r="O23" s="151"/>
      <c r="P23" s="151"/>
      <c r="Q23" s="151"/>
      <c r="R23" s="151"/>
      <c r="S23" s="151"/>
      <c r="T23" s="151"/>
      <c r="U23" s="151"/>
      <c r="V23" s="151"/>
      <c r="W23" s="151"/>
      <c r="X23" s="151"/>
      <c r="Y23" s="151"/>
      <c r="Z23" s="151"/>
      <c r="AA23" s="151"/>
      <c r="AB23" s="151"/>
      <c r="AC23" s="151"/>
      <c r="AD23" s="151"/>
      <c r="AE23" s="151"/>
      <c r="AF23" s="151"/>
      <c r="AG23" s="151"/>
      <c r="AH23" s="151"/>
      <c r="AI23" s="151"/>
      <c r="AJ23" s="151"/>
      <c r="AK23" s="151"/>
      <c r="AL23" s="151"/>
      <c r="AM23" s="151"/>
      <c r="AN23" s="151"/>
      <c r="AO23" s="151"/>
      <c r="AP23" s="151"/>
      <c r="AQ23" s="151"/>
      <c r="AR23" s="151"/>
      <c r="AS23" s="151"/>
      <c r="AT23" s="151"/>
      <c r="AU23" s="151"/>
      <c r="AV23" s="151"/>
      <c r="AW23" s="151"/>
      <c r="AX23" s="151"/>
      <c r="AY23" s="151"/>
      <c r="AZ23" s="151"/>
      <c r="BA23" s="151"/>
      <c r="BB23" s="151"/>
      <c r="BC23" s="151"/>
      <c r="BD23" s="151"/>
      <c r="BE23" s="151"/>
      <c r="BF23" s="151"/>
      <c r="BG23" s="151"/>
      <c r="BH23" s="151"/>
      <c r="BI23" s="151"/>
      <c r="BJ23" s="151"/>
      <c r="BK23" s="151"/>
      <c r="BL23" s="151"/>
      <c r="BM23" s="151"/>
      <c r="BN23" s="151"/>
      <c r="BO23" s="151"/>
      <c r="BP23" s="151"/>
      <c r="BQ23" s="151"/>
      <c r="BR23" s="151"/>
      <c r="BS23" s="151"/>
      <c r="BT23" s="151"/>
      <c r="BU23" s="151"/>
      <c r="BV23" s="151"/>
      <c r="BW23" s="151"/>
      <c r="BX23" s="151"/>
      <c r="BY23" s="151"/>
      <c r="BZ23" s="151"/>
      <c r="CA23" s="151"/>
      <c r="CB23" s="151"/>
      <c r="CC23" s="151"/>
      <c r="CD23" s="151"/>
      <c r="CE23" s="151"/>
      <c r="CF23" s="151"/>
      <c r="CG23" s="151"/>
      <c r="CH23" s="151"/>
      <c r="CI23" s="151"/>
      <c r="CJ23" s="151"/>
      <c r="CK23" s="151"/>
      <c r="CL23" s="151"/>
      <c r="CM23" s="151"/>
      <c r="CN23" s="151"/>
      <c r="CO23" s="151"/>
      <c r="CP23" s="151"/>
      <c r="CQ23" s="151"/>
      <c r="CR23" s="151"/>
      <c r="CS23" s="151"/>
      <c r="CT23" s="151"/>
      <c r="CU23" s="151"/>
      <c r="CV23" s="151"/>
      <c r="CW23" s="151"/>
      <c r="CX23" s="151"/>
      <c r="CY23" s="151"/>
      <c r="CZ23" s="151"/>
      <c r="DA23" s="151"/>
      <c r="DB23" s="151"/>
      <c r="DC23" s="151"/>
      <c r="DD23" s="151"/>
      <c r="DE23" s="151"/>
      <c r="DF23" s="151"/>
      <c r="DG23" s="151"/>
      <c r="DH23" s="151"/>
      <c r="DI23" s="151"/>
      <c r="DJ23" s="151"/>
      <c r="DK23" s="151"/>
      <c r="DL23" s="151"/>
      <c r="DM23" s="151"/>
      <c r="DN23" s="151"/>
      <c r="DO23" s="151"/>
      <c r="DP23" s="151"/>
      <c r="DQ23" s="151"/>
      <c r="DR23" s="151"/>
      <c r="DS23" s="151"/>
      <c r="DT23" s="151"/>
      <c r="DU23" s="151"/>
      <c r="DV23" s="151"/>
      <c r="DW23" s="151"/>
      <c r="DX23" s="151"/>
      <c r="DY23" s="151"/>
      <c r="DZ23" s="151"/>
      <c r="EA23" s="151"/>
      <c r="EB23" s="151"/>
      <c r="EC23" s="151"/>
      <c r="ED23" s="151"/>
      <c r="EE23" s="151"/>
      <c r="EF23" s="151"/>
      <c r="EG23" s="151"/>
      <c r="EH23" s="151"/>
      <c r="EI23" s="151"/>
      <c r="EJ23" s="151"/>
      <c r="EK23" s="151"/>
      <c r="EL23" s="151"/>
      <c r="EM23" s="151"/>
      <c r="EN23" s="151"/>
      <c r="EO23" s="151"/>
      <c r="EP23" s="151"/>
      <c r="EQ23" s="151"/>
      <c r="ER23" s="151"/>
      <c r="ES23" s="151"/>
      <c r="ET23" s="151"/>
      <c r="EU23" s="151"/>
      <c r="EV23" s="151"/>
      <c r="EW23" s="151"/>
      <c r="EX23" s="151"/>
      <c r="EY23" s="151"/>
      <c r="EZ23" s="151"/>
      <c r="FA23" s="151"/>
      <c r="FB23" s="151"/>
      <c r="FC23" s="151"/>
      <c r="FD23" s="151"/>
      <c r="FE23" s="151"/>
      <c r="FF23" s="151"/>
      <c r="FG23" s="151"/>
      <c r="FH23" s="151"/>
      <c r="FI23" s="151"/>
      <c r="FJ23" s="151"/>
      <c r="FK23" s="151"/>
      <c r="FL23" s="151"/>
      <c r="FM23" s="151"/>
      <c r="FN23" s="151"/>
      <c r="FO23" s="151"/>
      <c r="FP23" s="151"/>
      <c r="FQ23" s="151"/>
      <c r="FR23" s="151"/>
      <c r="FS23" s="151"/>
      <c r="FT23" s="151"/>
      <c r="FU23" s="151"/>
      <c r="FV23" s="151"/>
      <c r="FW23" s="151"/>
      <c r="FX23" s="151"/>
      <c r="FY23" s="151"/>
      <c r="FZ23" s="151"/>
      <c r="GA23" s="151"/>
      <c r="GB23" s="151"/>
      <c r="GC23" s="151"/>
      <c r="GD23" s="151"/>
      <c r="GE23" s="151"/>
      <c r="GF23" s="151"/>
      <c r="GG23" s="151"/>
      <c r="GH23" s="151"/>
      <c r="GI23" s="151"/>
      <c r="GJ23" s="151"/>
      <c r="GK23" s="151"/>
      <c r="GL23" s="151"/>
      <c r="GM23" s="151"/>
      <c r="GN23" s="151"/>
      <c r="GO23" s="151"/>
      <c r="GP23" s="151"/>
      <c r="GQ23" s="151"/>
      <c r="GR23" s="151"/>
      <c r="GS23" s="151"/>
      <c r="GT23" s="151"/>
      <c r="GU23" s="151"/>
      <c r="GV23" s="151"/>
      <c r="GW23" s="151"/>
      <c r="GX23" s="151"/>
      <c r="GY23" s="151"/>
      <c r="GZ23" s="151"/>
      <c r="HA23" s="151"/>
      <c r="HB23" s="151"/>
      <c r="HC23" s="151"/>
      <c r="HD23" s="151"/>
      <c r="HE23" s="151"/>
      <c r="HF23" s="151"/>
      <c r="HG23" s="151"/>
      <c r="HH23" s="151"/>
      <c r="HI23" s="151"/>
      <c r="HJ23" s="151"/>
      <c r="HK23" s="151"/>
      <c r="HL23" s="151"/>
      <c r="HM23" s="151"/>
      <c r="HN23" s="151"/>
      <c r="HO23" s="151"/>
      <c r="HP23" s="151"/>
      <c r="HQ23" s="151"/>
      <c r="HR23" s="151"/>
      <c r="HS23" s="151"/>
      <c r="HT23" s="151"/>
      <c r="HU23" s="151"/>
      <c r="HV23" s="151"/>
      <c r="HW23" s="151"/>
      <c r="HX23" s="151"/>
      <c r="HY23" s="151"/>
      <c r="HZ23" s="151"/>
      <c r="IA23" s="151"/>
      <c r="IB23" s="151"/>
      <c r="IC23" s="151"/>
      <c r="ID23" s="151"/>
      <c r="IE23" s="151"/>
      <c r="IF23" s="151"/>
      <c r="IG23" s="151"/>
      <c r="IH23" s="151"/>
      <c r="II23" s="151"/>
      <c r="IJ23" s="151"/>
      <c r="IK23" s="151"/>
      <c r="IL23" s="151"/>
      <c r="IM23" s="151"/>
      <c r="IN23" s="151"/>
      <c r="IO23" s="151"/>
      <c r="IP23" s="151"/>
      <c r="IQ23" s="151"/>
      <c r="IR23" s="151"/>
      <c r="IS23" s="151"/>
      <c r="IT23" s="151"/>
      <c r="IU23" s="151"/>
      <c r="IV23" s="151"/>
      <c r="IW23" s="151"/>
      <c r="IX23" s="151"/>
      <c r="IY23" s="151"/>
      <c r="IZ23" s="151"/>
      <c r="JA23" s="151"/>
      <c r="JB23" s="151"/>
      <c r="JC23" s="151"/>
      <c r="JD23" s="151"/>
      <c r="JE23" s="151"/>
      <c r="JF23" s="151"/>
      <c r="JG23" s="151"/>
      <c r="JH23" s="151"/>
      <c r="JI23" s="151"/>
      <c r="JJ23" s="151"/>
      <c r="JK23" s="151"/>
      <c r="JL23" s="151"/>
      <c r="JM23" s="151"/>
      <c r="JN23" s="151"/>
      <c r="JO23" s="151"/>
      <c r="JP23" s="151"/>
      <c r="JQ23" s="151"/>
      <c r="JR23" s="151"/>
      <c r="JS23" s="151"/>
      <c r="JT23" s="151"/>
      <c r="JU23" s="151"/>
      <c r="JV23" s="151"/>
      <c r="JW23" s="151"/>
      <c r="JX23" s="151"/>
      <c r="JY23" s="151"/>
      <c r="JZ23" s="151"/>
      <c r="KA23" s="151"/>
      <c r="KB23" s="151"/>
      <c r="KC23" s="151"/>
      <c r="KD23" s="151"/>
      <c r="KE23" s="151"/>
      <c r="KF23" s="151"/>
      <c r="KG23" s="151"/>
      <c r="KH23" s="151"/>
      <c r="KI23" s="151"/>
      <c r="KJ23" s="151"/>
      <c r="KK23" s="151"/>
      <c r="KL23" s="151"/>
      <c r="KM23" s="151"/>
      <c r="KN23" s="151"/>
      <c r="KO23" s="151"/>
      <c r="KP23" s="151"/>
      <c r="KQ23" s="151"/>
      <c r="KR23" s="151"/>
      <c r="KS23" s="151"/>
      <c r="KT23" s="151"/>
      <c r="KU23" s="151"/>
      <c r="KV23" s="151"/>
      <c r="KW23" s="151"/>
      <c r="KX23" s="151"/>
      <c r="KY23" s="151"/>
      <c r="KZ23" s="151"/>
      <c r="LA23" s="151"/>
      <c r="LB23" s="151"/>
      <c r="LC23" s="151"/>
      <c r="LD23" s="151"/>
      <c r="LE23" s="151"/>
      <c r="LF23" s="151"/>
      <c r="LG23" s="151"/>
      <c r="LH23" s="151"/>
      <c r="LI23" s="151"/>
      <c r="LJ23" s="151"/>
      <c r="LK23" s="151"/>
      <c r="LL23" s="151"/>
      <c r="LM23" s="151"/>
      <c r="LN23" s="151"/>
      <c r="LO23" s="151"/>
      <c r="LP23" s="151"/>
      <c r="LQ23" s="151"/>
      <c r="LR23" s="151"/>
      <c r="LS23" s="151"/>
      <c r="LT23" s="151"/>
      <c r="LU23" s="151"/>
      <c r="LV23" s="151"/>
      <c r="LW23" s="151"/>
      <c r="LX23" s="151"/>
      <c r="LY23" s="151"/>
      <c r="LZ23" s="151"/>
      <c r="MA23" s="151"/>
      <c r="MB23" s="151"/>
      <c r="MC23" s="151"/>
      <c r="MD23" s="151"/>
      <c r="ME23" s="151"/>
      <c r="MF23" s="151"/>
      <c r="MG23" s="151"/>
      <c r="MH23" s="151"/>
      <c r="MI23" s="151"/>
      <c r="MJ23" s="151"/>
      <c r="MK23" s="151"/>
      <c r="ML23" s="151"/>
      <c r="MM23" s="151"/>
      <c r="MN23" s="151"/>
      <c r="MO23" s="151"/>
      <c r="MP23" s="151"/>
      <c r="MQ23" s="151"/>
      <c r="MR23" s="151"/>
      <c r="MS23" s="151"/>
      <c r="MT23" s="151"/>
      <c r="MU23" s="151"/>
      <c r="MV23" s="151"/>
      <c r="MW23" s="151"/>
      <c r="MX23" s="151"/>
      <c r="MY23" s="151"/>
      <c r="MZ23" s="151"/>
      <c r="NA23" s="151"/>
      <c r="NB23" s="151"/>
      <c r="NC23" s="151"/>
      <c r="ND23" s="151"/>
      <c r="NE23" s="151"/>
      <c r="NF23" s="151"/>
      <c r="NG23" s="151"/>
      <c r="NH23" s="151"/>
      <c r="NI23" s="151"/>
      <c r="NJ23" s="151"/>
      <c r="NK23" s="151"/>
      <c r="NL23" s="151"/>
      <c r="NM23" s="151"/>
      <c r="NN23" s="151"/>
      <c r="NO23" s="151"/>
      <c r="NP23" s="151"/>
      <c r="NQ23" s="151"/>
      <c r="NR23" s="151"/>
      <c r="NS23" s="151"/>
      <c r="NT23" s="151"/>
      <c r="NU23" s="151"/>
      <c r="NV23" s="151"/>
      <c r="NW23" s="151"/>
      <c r="NX23" s="151"/>
      <c r="NY23" s="151"/>
      <c r="NZ23" s="151"/>
      <c r="OA23" s="151"/>
      <c r="OB23" s="151"/>
      <c r="OC23" s="151"/>
      <c r="OD23" s="151"/>
      <c r="OE23" s="151"/>
      <c r="OF23" s="151"/>
      <c r="OG23" s="151"/>
      <c r="OH23" s="151"/>
      <c r="OI23" s="151"/>
      <c r="OJ23" s="151"/>
      <c r="OK23" s="151"/>
      <c r="OL23" s="151"/>
      <c r="OM23" s="151"/>
      <c r="ON23" s="151"/>
      <c r="OO23" s="151"/>
      <c r="OP23" s="151"/>
      <c r="OQ23" s="151"/>
      <c r="OR23" s="151"/>
      <c r="OS23" s="151"/>
      <c r="OT23" s="151"/>
      <c r="OU23" s="151"/>
      <c r="OV23" s="151"/>
      <c r="OW23" s="151"/>
      <c r="OX23" s="151"/>
      <c r="OY23" s="151"/>
      <c r="OZ23" s="151"/>
      <c r="PA23" s="151"/>
      <c r="PB23" s="151"/>
      <c r="PC23" s="151"/>
      <c r="PD23" s="151"/>
      <c r="PE23" s="151"/>
      <c r="PF23" s="151"/>
      <c r="PG23" s="151"/>
      <c r="PH23" s="151"/>
      <c r="PI23" s="151"/>
      <c r="PJ23" s="151"/>
      <c r="PK23" s="151"/>
      <c r="PL23" s="151"/>
      <c r="PM23" s="151"/>
      <c r="PN23" s="151"/>
      <c r="PO23" s="151"/>
      <c r="PP23" s="151"/>
      <c r="PQ23" s="151"/>
      <c r="PR23" s="151"/>
      <c r="PS23" s="151"/>
      <c r="PT23" s="151"/>
      <c r="PU23" s="151"/>
      <c r="PV23" s="151"/>
      <c r="PW23" s="151"/>
      <c r="PX23" s="151"/>
      <c r="PY23" s="151"/>
      <c r="PZ23" s="151"/>
      <c r="QA23" s="151"/>
      <c r="QB23" s="151"/>
      <c r="QC23" s="151"/>
      <c r="QD23" s="151"/>
      <c r="QE23" s="151"/>
      <c r="QF23" s="151"/>
      <c r="QG23" s="151"/>
      <c r="QH23" s="151"/>
      <c r="QI23" s="151"/>
      <c r="QJ23" s="151"/>
      <c r="QK23" s="151"/>
      <c r="QL23" s="151"/>
      <c r="QM23" s="151"/>
      <c r="QN23" s="151"/>
      <c r="QO23" s="151"/>
      <c r="QP23" s="151"/>
      <c r="QQ23" s="151"/>
      <c r="QR23" s="151"/>
      <c r="QS23" s="151"/>
      <c r="QT23" s="151"/>
      <c r="QU23" s="151"/>
      <c r="QV23" s="151"/>
      <c r="QW23" s="151"/>
      <c r="QX23" s="151"/>
      <c r="QY23" s="151"/>
      <c r="QZ23" s="151"/>
      <c r="RA23" s="151"/>
      <c r="RB23" s="151"/>
      <c r="RC23" s="151"/>
      <c r="RD23" s="151"/>
      <c r="RE23" s="151"/>
      <c r="RF23" s="151"/>
      <c r="RG23" s="151"/>
      <c r="RH23" s="151"/>
      <c r="RI23" s="151"/>
      <c r="RJ23" s="151"/>
      <c r="RK23" s="151"/>
      <c r="RL23" s="151"/>
      <c r="RM23" s="151"/>
      <c r="RN23" s="151"/>
      <c r="RO23" s="151"/>
      <c r="RP23" s="151"/>
      <c r="RQ23" s="151"/>
      <c r="RR23" s="151"/>
      <c r="RS23" s="151"/>
      <c r="RT23" s="151"/>
      <c r="RU23" s="151"/>
      <c r="RV23" s="151"/>
      <c r="RW23" s="151"/>
      <c r="RX23" s="151"/>
      <c r="RY23" s="151"/>
      <c r="RZ23" s="151"/>
      <c r="SA23" s="151"/>
      <c r="SB23" s="151"/>
      <c r="SC23" s="151"/>
      <c r="SD23" s="151"/>
      <c r="SE23" s="151"/>
      <c r="SF23" s="151"/>
      <c r="SG23" s="151"/>
      <c r="SH23" s="151"/>
      <c r="SI23" s="151"/>
      <c r="SJ23" s="151"/>
      <c r="SK23" s="151"/>
      <c r="SL23" s="151"/>
      <c r="SM23" s="151"/>
      <c r="SN23" s="151"/>
      <c r="SO23" s="151"/>
      <c r="SP23" s="151"/>
      <c r="SQ23" s="151"/>
      <c r="SR23" s="151"/>
      <c r="SS23" s="151"/>
      <c r="ST23" s="151"/>
      <c r="SU23" s="151"/>
      <c r="SV23" s="151"/>
      <c r="SW23" s="151"/>
      <c r="SX23" s="151"/>
      <c r="SY23" s="151"/>
      <c r="SZ23" s="151"/>
      <c r="TA23" s="151"/>
      <c r="TB23" s="151"/>
      <c r="TC23" s="151"/>
      <c r="TD23" s="151"/>
      <c r="TE23" s="151"/>
      <c r="TF23" s="151"/>
      <c r="TG23" s="151"/>
      <c r="TH23" s="151"/>
      <c r="TI23" s="151"/>
      <c r="TJ23" s="151"/>
      <c r="TK23" s="151"/>
      <c r="TL23" s="151"/>
      <c r="TM23" s="151"/>
      <c r="TN23" s="151"/>
      <c r="TO23" s="151"/>
      <c r="TP23" s="151"/>
      <c r="TQ23" s="151"/>
      <c r="TR23" s="151"/>
      <c r="TS23" s="151"/>
      <c r="TT23" s="151"/>
      <c r="TU23" s="151"/>
      <c r="TV23" s="151"/>
      <c r="TW23" s="151"/>
      <c r="TX23" s="151"/>
      <c r="TY23" s="151"/>
      <c r="TZ23" s="151"/>
      <c r="UA23" s="151"/>
      <c r="UB23" s="151"/>
      <c r="UC23" s="151"/>
      <c r="UD23" s="151"/>
      <c r="UE23" s="151"/>
      <c r="UF23" s="151"/>
      <c r="UG23" s="151"/>
      <c r="UH23" s="151"/>
      <c r="UI23" s="151"/>
      <c r="UJ23" s="151"/>
      <c r="UK23" s="151"/>
      <c r="UL23" s="151"/>
      <c r="UM23" s="151"/>
      <c r="UN23" s="151"/>
      <c r="UO23" s="151"/>
      <c r="UP23" s="151"/>
      <c r="UQ23" s="151"/>
      <c r="UR23" s="151"/>
      <c r="US23" s="151"/>
      <c r="UT23" s="151"/>
      <c r="UU23" s="151"/>
      <c r="UV23" s="151"/>
      <c r="UW23" s="151"/>
      <c r="UX23" s="151"/>
      <c r="UY23" s="151"/>
      <c r="UZ23" s="151"/>
      <c r="VA23" s="151"/>
      <c r="VB23" s="151"/>
      <c r="VC23" s="151"/>
      <c r="VD23" s="151"/>
      <c r="VE23" s="151"/>
      <c r="VF23" s="151"/>
      <c r="VG23" s="151"/>
      <c r="VH23" s="151"/>
      <c r="VI23" s="151"/>
      <c r="VJ23" s="151"/>
      <c r="VK23" s="151"/>
      <c r="VL23" s="151"/>
      <c r="VM23" s="151"/>
      <c r="VN23" s="151"/>
      <c r="VO23" s="151"/>
      <c r="VP23" s="151"/>
      <c r="VQ23" s="151"/>
      <c r="VR23" s="151"/>
      <c r="VS23" s="151"/>
      <c r="VT23" s="151"/>
      <c r="VU23" s="151"/>
      <c r="VV23" s="151"/>
      <c r="VW23" s="151"/>
      <c r="VX23" s="151"/>
      <c r="VY23" s="151"/>
      <c r="VZ23" s="151"/>
      <c r="WA23" s="151"/>
      <c r="WB23" s="151"/>
      <c r="WC23" s="151"/>
      <c r="WD23" s="151"/>
      <c r="WE23" s="151"/>
      <c r="WF23" s="151"/>
      <c r="WG23" s="151"/>
      <c r="WH23" s="151"/>
      <c r="WI23" s="151"/>
      <c r="WJ23" s="151"/>
      <c r="WK23" s="151"/>
      <c r="WL23" s="151"/>
      <c r="WM23" s="151"/>
      <c r="WN23" s="151"/>
      <c r="WO23" s="151"/>
      <c r="WP23" s="151"/>
      <c r="WQ23" s="151"/>
      <c r="WR23" s="151"/>
      <c r="WS23" s="151"/>
      <c r="WT23" s="151"/>
      <c r="WU23" s="151"/>
      <c r="WV23" s="151"/>
      <c r="WW23" s="151"/>
      <c r="WX23" s="151"/>
      <c r="WY23" s="151"/>
      <c r="WZ23" s="151"/>
      <c r="XA23" s="151"/>
      <c r="XB23" s="151"/>
      <c r="XC23" s="151"/>
      <c r="XD23" s="151"/>
      <c r="XE23" s="151"/>
      <c r="XF23" s="151"/>
      <c r="XG23" s="151"/>
      <c r="XH23" s="151"/>
      <c r="XI23" s="151"/>
      <c r="XJ23" s="151"/>
      <c r="XK23" s="151"/>
      <c r="XL23" s="151"/>
      <c r="XM23" s="151"/>
      <c r="XN23" s="151"/>
      <c r="XO23" s="151"/>
      <c r="XP23" s="151"/>
      <c r="XQ23" s="151"/>
      <c r="XR23" s="151"/>
      <c r="XS23" s="151"/>
      <c r="XT23" s="151"/>
      <c r="XU23" s="151"/>
      <c r="XV23" s="151"/>
      <c r="XW23" s="151"/>
      <c r="XX23" s="151"/>
      <c r="XY23" s="151"/>
      <c r="XZ23" s="151"/>
      <c r="YA23" s="151"/>
      <c r="YB23" s="151"/>
      <c r="YC23" s="151"/>
      <c r="YD23" s="151"/>
      <c r="YE23" s="151"/>
      <c r="YF23" s="151"/>
      <c r="YG23" s="151"/>
      <c r="YH23" s="151"/>
      <c r="YI23" s="151"/>
      <c r="YJ23" s="151"/>
      <c r="YK23" s="151"/>
      <c r="YL23" s="151"/>
      <c r="YM23" s="151"/>
      <c r="YN23" s="151"/>
      <c r="YO23" s="151"/>
      <c r="YP23" s="151"/>
      <c r="YQ23" s="151"/>
      <c r="YR23" s="151"/>
      <c r="YS23" s="151"/>
      <c r="YT23" s="151"/>
      <c r="YU23" s="151"/>
      <c r="YV23" s="151"/>
      <c r="YW23" s="151"/>
      <c r="YX23" s="151"/>
      <c r="YY23" s="151"/>
      <c r="YZ23" s="151"/>
      <c r="ZA23" s="151"/>
      <c r="ZB23" s="151"/>
      <c r="ZC23" s="151"/>
      <c r="ZD23" s="151"/>
      <c r="ZE23" s="151"/>
      <c r="ZF23" s="151"/>
      <c r="ZG23" s="151"/>
      <c r="ZH23" s="151"/>
      <c r="ZI23" s="151"/>
      <c r="ZJ23" s="151"/>
      <c r="ZK23" s="151"/>
      <c r="ZL23" s="151"/>
      <c r="ZM23" s="151"/>
      <c r="ZN23" s="151"/>
      <c r="ZO23" s="151"/>
      <c r="ZP23" s="151"/>
      <c r="ZQ23" s="151"/>
      <c r="ZR23" s="151"/>
      <c r="ZS23" s="151"/>
      <c r="ZT23" s="151"/>
      <c r="ZU23" s="151"/>
      <c r="ZV23" s="151"/>
      <c r="ZW23" s="151"/>
      <c r="ZX23" s="151"/>
      <c r="ZY23" s="151"/>
      <c r="ZZ23" s="151"/>
      <c r="AAA23" s="151"/>
      <c r="AAB23" s="151"/>
      <c r="AAC23" s="151"/>
      <c r="AAD23" s="151"/>
      <c r="AAE23" s="151"/>
      <c r="AAF23" s="151"/>
      <c r="AAG23" s="151"/>
      <c r="AAH23" s="151"/>
      <c r="AAI23" s="151"/>
      <c r="AAJ23" s="151"/>
      <c r="AAK23" s="151"/>
      <c r="AAL23" s="151"/>
      <c r="AAM23" s="151"/>
      <c r="AAN23" s="151"/>
      <c r="AAO23" s="151"/>
      <c r="AAP23" s="151"/>
      <c r="AAQ23" s="151"/>
      <c r="AAR23" s="151"/>
      <c r="AAS23" s="151"/>
      <c r="AAT23" s="151"/>
      <c r="AAU23" s="151"/>
      <c r="AAV23" s="151"/>
      <c r="AAW23" s="151"/>
      <c r="AAX23" s="151"/>
      <c r="AAY23" s="151"/>
      <c r="AAZ23" s="151"/>
      <c r="ABA23" s="151"/>
      <c r="ABB23" s="151"/>
      <c r="ABC23" s="151"/>
      <c r="ABD23" s="151"/>
      <c r="ABE23" s="151"/>
      <c r="ABF23" s="151"/>
      <c r="ABG23" s="151"/>
      <c r="ABH23" s="151"/>
      <c r="ABI23" s="151"/>
      <c r="ABJ23" s="151"/>
      <c r="ABK23" s="151"/>
      <c r="ABL23" s="151"/>
      <c r="ABM23" s="151"/>
      <c r="ABN23" s="151"/>
      <c r="ABO23" s="151"/>
      <c r="ABP23" s="151"/>
      <c r="ABQ23" s="151"/>
      <c r="ABR23" s="151"/>
      <c r="ABS23" s="151"/>
      <c r="ABT23" s="151"/>
      <c r="ABU23" s="151"/>
      <c r="ABV23" s="151"/>
      <c r="ABW23" s="151"/>
      <c r="ABX23" s="151"/>
      <c r="ABY23" s="151"/>
      <c r="ABZ23" s="151"/>
      <c r="ACA23" s="151"/>
      <c r="ACB23" s="151"/>
      <c r="ACC23" s="151"/>
      <c r="ACD23" s="151"/>
      <c r="ACE23" s="151"/>
      <c r="ACF23" s="151"/>
      <c r="ACG23" s="151"/>
      <c r="ACH23" s="151"/>
      <c r="ACI23" s="151"/>
      <c r="ACJ23" s="151"/>
      <c r="ACK23" s="151"/>
      <c r="ACL23" s="151"/>
      <c r="ACM23" s="151"/>
      <c r="ACN23" s="151"/>
      <c r="ACO23" s="151"/>
      <c r="ACP23" s="151"/>
      <c r="ACQ23" s="151"/>
      <c r="ACR23" s="151"/>
      <c r="ACS23" s="151"/>
      <c r="ACT23" s="151"/>
      <c r="ACU23" s="151"/>
      <c r="ACV23" s="151"/>
      <c r="ACW23" s="151"/>
      <c r="ACX23" s="151"/>
      <c r="ACY23" s="151"/>
      <c r="ACZ23" s="151"/>
      <c r="ADA23" s="151"/>
      <c r="ADB23" s="151"/>
      <c r="ADC23" s="151"/>
      <c r="ADD23" s="151"/>
      <c r="ADE23" s="151"/>
      <c r="ADF23" s="151"/>
      <c r="ADG23" s="151"/>
      <c r="ADH23" s="151"/>
      <c r="ADI23" s="151"/>
      <c r="ADJ23" s="151"/>
      <c r="ADK23" s="151"/>
      <c r="ADL23" s="151"/>
      <c r="ADM23" s="151"/>
      <c r="ADN23" s="151"/>
      <c r="ADO23" s="151"/>
      <c r="ADP23" s="151"/>
      <c r="ADQ23" s="151"/>
      <c r="ADR23" s="151"/>
      <c r="ADS23" s="151"/>
      <c r="ADT23" s="151"/>
      <c r="ADU23" s="151"/>
      <c r="ADV23" s="151"/>
      <c r="ADW23" s="151"/>
      <c r="ADX23" s="151"/>
      <c r="ADY23" s="151"/>
      <c r="ADZ23" s="151"/>
      <c r="AEA23" s="151"/>
      <c r="AEB23" s="151"/>
      <c r="AEC23" s="151"/>
      <c r="AED23" s="151"/>
      <c r="AEE23" s="151"/>
      <c r="AEF23" s="151"/>
      <c r="AEG23" s="151"/>
      <c r="AEH23" s="151"/>
      <c r="AEI23" s="151"/>
      <c r="AEJ23" s="151"/>
      <c r="AEK23" s="151"/>
      <c r="AEL23" s="151"/>
      <c r="AEM23" s="151"/>
      <c r="AEN23" s="151"/>
      <c r="AEO23" s="151"/>
      <c r="AEP23" s="151"/>
      <c r="AEQ23" s="151"/>
      <c r="AER23" s="151"/>
      <c r="AES23" s="151"/>
      <c r="AET23" s="151"/>
      <c r="AEU23" s="151"/>
      <c r="AEV23" s="151"/>
      <c r="AEW23" s="151"/>
      <c r="AEX23" s="151"/>
      <c r="AEY23" s="151"/>
      <c r="AEZ23" s="151"/>
      <c r="AFA23" s="151"/>
      <c r="AFB23" s="151"/>
      <c r="AFC23" s="151"/>
      <c r="AFD23" s="151"/>
      <c r="AFE23" s="151"/>
      <c r="AFF23" s="151"/>
      <c r="AFG23" s="151"/>
      <c r="AFH23" s="151"/>
      <c r="AFI23" s="151"/>
      <c r="AFJ23" s="151"/>
      <c r="AFK23" s="151"/>
      <c r="AFL23" s="151"/>
      <c r="AFM23" s="151"/>
      <c r="AFN23" s="151"/>
      <c r="AFO23" s="151"/>
      <c r="AFP23" s="151"/>
      <c r="AFQ23" s="151"/>
      <c r="AFR23" s="151"/>
      <c r="AFS23" s="151"/>
      <c r="AFT23" s="151"/>
      <c r="AFU23" s="151"/>
      <c r="AFV23" s="151"/>
      <c r="AFW23" s="151"/>
      <c r="AFX23" s="151"/>
      <c r="AFY23" s="151"/>
      <c r="AFZ23" s="151"/>
      <c r="AGA23" s="151"/>
      <c r="AGB23" s="151"/>
      <c r="AGC23" s="151"/>
      <c r="AGD23" s="151"/>
      <c r="AGE23" s="151"/>
      <c r="AGF23" s="151"/>
      <c r="AGG23" s="151"/>
      <c r="AGH23" s="151"/>
      <c r="AGI23" s="151"/>
      <c r="AGJ23" s="151"/>
      <c r="AGK23" s="151"/>
      <c r="AGL23" s="151"/>
      <c r="AGM23" s="151"/>
      <c r="AGN23" s="151"/>
      <c r="AGO23" s="151"/>
      <c r="AGP23" s="151"/>
      <c r="AGQ23" s="151"/>
      <c r="AGR23" s="151"/>
      <c r="AGS23" s="151"/>
      <c r="AGT23" s="151"/>
      <c r="AGU23" s="151"/>
      <c r="AGV23" s="151"/>
      <c r="AGW23" s="151"/>
      <c r="AGX23" s="151"/>
      <c r="AGY23" s="151"/>
      <c r="AGZ23" s="151"/>
      <c r="AHA23" s="151"/>
      <c r="AHB23" s="151"/>
      <c r="AHC23" s="151"/>
      <c r="AHD23" s="151"/>
      <c r="AHE23" s="151"/>
      <c r="AHF23" s="151"/>
      <c r="AHG23" s="151"/>
      <c r="AHH23" s="151"/>
      <c r="AHI23" s="151"/>
      <c r="AHJ23" s="151"/>
      <c r="AHK23" s="151"/>
      <c r="AHL23" s="151"/>
      <c r="AHM23" s="151"/>
      <c r="AHN23" s="151"/>
      <c r="AHO23" s="151"/>
      <c r="AHP23" s="151"/>
      <c r="AHQ23" s="151"/>
      <c r="AHR23" s="151"/>
      <c r="AHS23" s="151"/>
      <c r="AHT23" s="151"/>
      <c r="AHU23" s="151"/>
      <c r="AHV23" s="151"/>
      <c r="AHW23" s="151"/>
      <c r="AHX23" s="151"/>
      <c r="AHY23" s="151"/>
      <c r="AHZ23" s="151"/>
      <c r="AIA23" s="151"/>
      <c r="AIB23" s="151"/>
      <c r="AIC23" s="151"/>
      <c r="AID23" s="151"/>
      <c r="AIE23" s="151"/>
      <c r="AIF23" s="151"/>
      <c r="AIG23" s="151"/>
      <c r="AIH23" s="151"/>
      <c r="AII23" s="151"/>
      <c r="AIJ23" s="151"/>
      <c r="AIK23" s="151"/>
      <c r="AIL23" s="151"/>
      <c r="AIM23" s="151"/>
      <c r="AIN23" s="151"/>
      <c r="AIO23" s="151"/>
      <c r="AIP23" s="151"/>
      <c r="AIQ23" s="151"/>
      <c r="AIR23" s="151"/>
      <c r="AIS23" s="151"/>
      <c r="AIT23" s="151"/>
      <c r="AIU23" s="151"/>
      <c r="AIV23" s="151"/>
      <c r="AIW23" s="151"/>
      <c r="AIX23" s="151"/>
      <c r="AIY23" s="151"/>
      <c r="AIZ23" s="151"/>
      <c r="AJA23" s="151"/>
      <c r="AJB23" s="151"/>
      <c r="AJC23" s="151"/>
      <c r="AJD23" s="151"/>
      <c r="AJE23" s="151"/>
      <c r="AJF23" s="151"/>
      <c r="AJG23" s="151"/>
      <c r="AJH23" s="151"/>
      <c r="AJI23" s="151"/>
      <c r="AJJ23" s="151"/>
      <c r="AJK23" s="151"/>
      <c r="AJL23" s="151"/>
      <c r="AJM23" s="151"/>
      <c r="AJN23" s="151"/>
      <c r="AJO23" s="151"/>
      <c r="AJP23" s="151"/>
      <c r="AJQ23" s="151"/>
      <c r="AJR23" s="151"/>
      <c r="AJS23" s="151"/>
      <c r="AJT23" s="151"/>
      <c r="AJU23" s="151"/>
      <c r="AJV23" s="151"/>
      <c r="AJW23" s="151"/>
      <c r="AJX23" s="151"/>
      <c r="AJY23" s="151"/>
      <c r="AJZ23" s="151"/>
      <c r="AKA23" s="151"/>
      <c r="AKB23" s="151"/>
      <c r="AKC23" s="151"/>
      <c r="AKD23" s="151"/>
      <c r="AKE23" s="151"/>
      <c r="AKF23" s="151"/>
      <c r="AKG23" s="151"/>
      <c r="AKH23" s="151"/>
      <c r="AKI23" s="151"/>
      <c r="AKJ23" s="151"/>
      <c r="AKK23" s="151"/>
      <c r="AKL23" s="151"/>
      <c r="AKM23" s="151"/>
      <c r="AKN23" s="151"/>
      <c r="AKO23" s="151"/>
      <c r="AKP23" s="151"/>
      <c r="AKQ23" s="151"/>
      <c r="AKR23" s="151"/>
      <c r="AKS23" s="151"/>
      <c r="AKT23" s="151"/>
      <c r="AKU23" s="151"/>
      <c r="AKV23" s="151"/>
      <c r="AKW23" s="151"/>
      <c r="AKX23" s="151"/>
      <c r="AKY23" s="151"/>
      <c r="AKZ23" s="151"/>
      <c r="ALA23" s="151"/>
      <c r="ALB23" s="151"/>
      <c r="ALC23" s="151"/>
      <c r="ALD23" s="151"/>
      <c r="ALE23" s="151"/>
      <c r="ALF23" s="151"/>
      <c r="ALG23" s="151"/>
      <c r="ALH23" s="151"/>
      <c r="ALI23" s="151"/>
      <c r="ALJ23" s="151"/>
      <c r="ALK23" s="151"/>
      <c r="ALL23" s="151"/>
      <c r="ALM23" s="151"/>
      <c r="ALN23" s="151"/>
      <c r="ALO23" s="151"/>
      <c r="ALP23" s="151"/>
      <c r="ALQ23" s="151"/>
      <c r="ALR23" s="151"/>
      <c r="ALS23" s="151"/>
      <c r="ALT23" s="151"/>
      <c r="ALU23" s="151"/>
      <c r="ALV23" s="151"/>
      <c r="ALW23" s="151"/>
      <c r="ALX23" s="151"/>
      <c r="ALY23" s="151"/>
      <c r="ALZ23" s="151"/>
      <c r="AMA23" s="151"/>
      <c r="AMB23" s="151"/>
      <c r="AMC23" s="151"/>
      <c r="AMD23" s="151"/>
      <c r="AME23" s="151"/>
      <c r="AMF23" s="151"/>
      <c r="AMG23" s="151"/>
      <c r="AMH23" s="151"/>
      <c r="AMI23" s="151"/>
      <c r="AMJ23" s="151"/>
    </row>
    <row r="26" spans="1:1025" ht="20.399999999999999">
      <c r="A26" s="953" t="str">
        <f>'faktiskās_izm_(202__.g)'!B6</f>
        <v xml:space="preserve">                       .gada faktiskās izmaksas (EUR)</v>
      </c>
      <c r="B26" s="954"/>
      <c r="C26" s="954"/>
      <c r="D26" s="954"/>
      <c r="E26" s="954"/>
    </row>
    <row r="27" spans="1:1025" ht="5.25" customHeight="1">
      <c r="A27" s="394"/>
      <c r="B27" s="395"/>
      <c r="C27" s="395"/>
      <c r="D27" s="395"/>
      <c r="E27" s="395"/>
    </row>
    <row r="28" spans="1:1025" s="75" customFormat="1" ht="26.4">
      <c r="A28" s="83" t="s">
        <v>57</v>
      </c>
      <c r="B28" s="84" t="s">
        <v>58</v>
      </c>
      <c r="C28" s="84" t="s">
        <v>59</v>
      </c>
      <c r="D28" s="84" t="s">
        <v>60</v>
      </c>
      <c r="E28" s="84" t="s">
        <v>61</v>
      </c>
      <c r="F28" s="79"/>
      <c r="G28" s="79"/>
      <c r="H28" s="6" t="s">
        <v>62</v>
      </c>
      <c r="I28" s="6" t="s">
        <v>63</v>
      </c>
      <c r="J28" s="6" t="s">
        <v>435</v>
      </c>
      <c r="K28" s="79"/>
      <c r="L28" s="84" t="s">
        <v>62</v>
      </c>
      <c r="M28" s="84" t="s">
        <v>63</v>
      </c>
      <c r="AMK28"/>
    </row>
    <row r="29" spans="1:1025" ht="17.25" customHeight="1">
      <c r="A29" s="91" t="s">
        <v>445</v>
      </c>
      <c r="B29" s="9">
        <f>'faktiskās_izm_(202__.g)'!C16</f>
        <v>0</v>
      </c>
      <c r="C29" s="9">
        <f>'faktiskās_izm_(202__.g)'!D16</f>
        <v>0</v>
      </c>
      <c r="D29" s="9">
        <f>'faktiskās_izm_(202__.g)'!E16</f>
        <v>0</v>
      </c>
      <c r="E29" s="9">
        <f>'faktiskās_izm_(202__.g)'!F16</f>
        <v>0</v>
      </c>
      <c r="F29" s="79"/>
      <c r="G29" s="79"/>
      <c r="H29" s="9">
        <f>B29+C29</f>
        <v>0</v>
      </c>
      <c r="I29" s="9">
        <f>D29+E29</f>
        <v>0</v>
      </c>
      <c r="J29" s="9">
        <f>H29+I29</f>
        <v>0</v>
      </c>
      <c r="K29" s="79"/>
      <c r="L29" s="391" t="e">
        <f>'faktiskās_izm_(202__.g)'!L16</f>
        <v>#DIV/0!</v>
      </c>
      <c r="M29" s="391" t="e">
        <f>'faktiskās_izm_(202__.g)'!M16</f>
        <v>#DIV/0!</v>
      </c>
    </row>
    <row r="30" spans="1:1025" s="390" customFormat="1" ht="17.25" customHeight="1">
      <c r="A30" s="91" t="s">
        <v>446</v>
      </c>
      <c r="B30" s="9">
        <f>SUM(B32:B40)</f>
        <v>0</v>
      </c>
      <c r="C30" s="9">
        <f>SUM(C32:C40)</f>
        <v>0</v>
      </c>
      <c r="D30" s="9">
        <f t="shared" ref="D30:E30" si="10">SUM(D32:D40)</f>
        <v>0</v>
      </c>
      <c r="E30" s="9">
        <f t="shared" si="10"/>
        <v>0</v>
      </c>
      <c r="F30" s="80"/>
      <c r="G30" s="80"/>
      <c r="H30" s="9">
        <f>B30+C30</f>
        <v>0</v>
      </c>
      <c r="I30" s="9">
        <f>D30+E30</f>
        <v>0</v>
      </c>
      <c r="J30" s="9">
        <f>H30+I30</f>
        <v>0</v>
      </c>
      <c r="K30" s="79"/>
      <c r="L30" s="391" t="e">
        <f>SUM(L32:L40)</f>
        <v>#DIV/0!</v>
      </c>
      <c r="M30" s="391" t="e">
        <f>SUM(M32:M40)</f>
        <v>#DIV/0!</v>
      </c>
      <c r="N30" s="151"/>
      <c r="O30" s="151"/>
      <c r="P30" s="151"/>
      <c r="Q30" s="151"/>
      <c r="R30" s="151"/>
      <c r="S30" s="151"/>
      <c r="T30" s="151"/>
      <c r="U30" s="151"/>
      <c r="V30" s="151"/>
      <c r="W30" s="151"/>
      <c r="X30" s="151"/>
      <c r="Y30" s="151"/>
      <c r="Z30" s="151"/>
      <c r="AA30" s="151"/>
      <c r="AB30" s="151"/>
      <c r="AC30" s="151"/>
      <c r="AD30" s="151"/>
      <c r="AE30" s="151"/>
      <c r="AF30" s="151"/>
      <c r="AG30" s="151"/>
      <c r="AH30" s="151"/>
      <c r="AI30" s="151"/>
      <c r="AJ30" s="151"/>
      <c r="AK30" s="151"/>
      <c r="AL30" s="151"/>
      <c r="AM30" s="151"/>
      <c r="AN30" s="151"/>
      <c r="AO30" s="151"/>
      <c r="AP30" s="151"/>
      <c r="AQ30" s="151"/>
      <c r="AR30" s="151"/>
      <c r="AS30" s="151"/>
      <c r="AT30" s="151"/>
      <c r="AU30" s="151"/>
      <c r="AV30" s="151"/>
      <c r="AW30" s="151"/>
      <c r="AX30" s="151"/>
      <c r="AY30" s="151"/>
      <c r="AZ30" s="151"/>
      <c r="BA30" s="151"/>
      <c r="BB30" s="151"/>
      <c r="BC30" s="151"/>
      <c r="BD30" s="151"/>
      <c r="BE30" s="151"/>
      <c r="BF30" s="151"/>
      <c r="BG30" s="151"/>
      <c r="BH30" s="151"/>
      <c r="BI30" s="151"/>
      <c r="BJ30" s="151"/>
      <c r="BK30" s="151"/>
      <c r="BL30" s="151"/>
      <c r="BM30" s="151"/>
      <c r="BN30" s="151"/>
      <c r="BO30" s="151"/>
      <c r="BP30" s="151"/>
      <c r="BQ30" s="151"/>
      <c r="BR30" s="151"/>
      <c r="BS30" s="151"/>
      <c r="BT30" s="151"/>
      <c r="BU30" s="151"/>
      <c r="BV30" s="151"/>
      <c r="BW30" s="151"/>
      <c r="BX30" s="151"/>
      <c r="BY30" s="151"/>
      <c r="BZ30" s="151"/>
      <c r="CA30" s="151"/>
      <c r="CB30" s="151"/>
      <c r="CC30" s="151"/>
      <c r="CD30" s="151"/>
      <c r="CE30" s="151"/>
      <c r="CF30" s="151"/>
      <c r="CG30" s="151"/>
      <c r="CH30" s="151"/>
      <c r="CI30" s="151"/>
      <c r="CJ30" s="151"/>
      <c r="CK30" s="151"/>
      <c r="CL30" s="151"/>
      <c r="CM30" s="151"/>
      <c r="CN30" s="151"/>
      <c r="CO30" s="151"/>
      <c r="CP30" s="151"/>
      <c r="CQ30" s="151"/>
      <c r="CR30" s="151"/>
      <c r="CS30" s="151"/>
      <c r="CT30" s="151"/>
      <c r="CU30" s="151"/>
      <c r="CV30" s="151"/>
      <c r="CW30" s="151"/>
      <c r="CX30" s="151"/>
      <c r="CY30" s="151"/>
      <c r="CZ30" s="151"/>
      <c r="DA30" s="151"/>
      <c r="DB30" s="151"/>
      <c r="DC30" s="151"/>
      <c r="DD30" s="151"/>
      <c r="DE30" s="151"/>
      <c r="DF30" s="151"/>
      <c r="DG30" s="151"/>
      <c r="DH30" s="151"/>
      <c r="DI30" s="151"/>
      <c r="DJ30" s="151"/>
      <c r="DK30" s="151"/>
      <c r="DL30" s="151"/>
      <c r="DM30" s="151"/>
      <c r="DN30" s="151"/>
      <c r="DO30" s="151"/>
      <c r="DP30" s="151"/>
      <c r="DQ30" s="151"/>
      <c r="DR30" s="151"/>
      <c r="DS30" s="151"/>
      <c r="DT30" s="151"/>
      <c r="DU30" s="151"/>
      <c r="DV30" s="151"/>
      <c r="DW30" s="151"/>
      <c r="DX30" s="151"/>
      <c r="DY30" s="151"/>
      <c r="DZ30" s="151"/>
      <c r="EA30" s="151"/>
      <c r="EB30" s="151"/>
      <c r="EC30" s="151"/>
      <c r="ED30" s="151"/>
      <c r="EE30" s="151"/>
      <c r="EF30" s="151"/>
      <c r="EG30" s="151"/>
      <c r="EH30" s="151"/>
      <c r="EI30" s="151"/>
      <c r="EJ30" s="151"/>
      <c r="EK30" s="151"/>
      <c r="EL30" s="151"/>
      <c r="EM30" s="151"/>
      <c r="EN30" s="151"/>
      <c r="EO30" s="151"/>
      <c r="EP30" s="151"/>
      <c r="EQ30" s="151"/>
      <c r="ER30" s="151"/>
      <c r="ES30" s="151"/>
      <c r="ET30" s="151"/>
      <c r="EU30" s="151"/>
      <c r="EV30" s="151"/>
      <c r="EW30" s="151"/>
      <c r="EX30" s="151"/>
      <c r="EY30" s="151"/>
      <c r="EZ30" s="151"/>
      <c r="FA30" s="151"/>
      <c r="FB30" s="151"/>
      <c r="FC30" s="151"/>
      <c r="FD30" s="151"/>
      <c r="FE30" s="151"/>
      <c r="FF30" s="151"/>
      <c r="FG30" s="151"/>
      <c r="FH30" s="151"/>
      <c r="FI30" s="151"/>
      <c r="FJ30" s="151"/>
      <c r="FK30" s="151"/>
      <c r="FL30" s="151"/>
      <c r="FM30" s="151"/>
      <c r="FN30" s="151"/>
      <c r="FO30" s="151"/>
      <c r="FP30" s="151"/>
      <c r="FQ30" s="151"/>
      <c r="FR30" s="151"/>
      <c r="FS30" s="151"/>
      <c r="FT30" s="151"/>
      <c r="FU30" s="151"/>
      <c r="FV30" s="151"/>
      <c r="FW30" s="151"/>
      <c r="FX30" s="151"/>
      <c r="FY30" s="151"/>
      <c r="FZ30" s="151"/>
      <c r="GA30" s="151"/>
      <c r="GB30" s="151"/>
      <c r="GC30" s="151"/>
      <c r="GD30" s="151"/>
      <c r="GE30" s="151"/>
      <c r="GF30" s="151"/>
      <c r="GG30" s="151"/>
      <c r="GH30" s="151"/>
      <c r="GI30" s="151"/>
      <c r="GJ30" s="151"/>
      <c r="GK30" s="151"/>
      <c r="GL30" s="151"/>
      <c r="GM30" s="151"/>
      <c r="GN30" s="151"/>
      <c r="GO30" s="151"/>
      <c r="GP30" s="151"/>
      <c r="GQ30" s="151"/>
      <c r="GR30" s="151"/>
      <c r="GS30" s="151"/>
      <c r="GT30" s="151"/>
      <c r="GU30" s="151"/>
      <c r="GV30" s="151"/>
      <c r="GW30" s="151"/>
      <c r="GX30" s="151"/>
      <c r="GY30" s="151"/>
      <c r="GZ30" s="151"/>
      <c r="HA30" s="151"/>
      <c r="HB30" s="151"/>
      <c r="HC30" s="151"/>
      <c r="HD30" s="151"/>
      <c r="HE30" s="151"/>
      <c r="HF30" s="151"/>
      <c r="HG30" s="151"/>
      <c r="HH30" s="151"/>
      <c r="HI30" s="151"/>
      <c r="HJ30" s="151"/>
      <c r="HK30" s="151"/>
      <c r="HL30" s="151"/>
      <c r="HM30" s="151"/>
      <c r="HN30" s="151"/>
      <c r="HO30" s="151"/>
      <c r="HP30" s="151"/>
      <c r="HQ30" s="151"/>
      <c r="HR30" s="151"/>
      <c r="HS30" s="151"/>
      <c r="HT30" s="151"/>
      <c r="HU30" s="151"/>
      <c r="HV30" s="151"/>
      <c r="HW30" s="151"/>
      <c r="HX30" s="151"/>
      <c r="HY30" s="151"/>
      <c r="HZ30" s="151"/>
      <c r="IA30" s="151"/>
      <c r="IB30" s="151"/>
      <c r="IC30" s="151"/>
      <c r="ID30" s="151"/>
      <c r="IE30" s="151"/>
      <c r="IF30" s="151"/>
      <c r="IG30" s="151"/>
      <c r="IH30" s="151"/>
      <c r="II30" s="151"/>
      <c r="IJ30" s="151"/>
      <c r="IK30" s="151"/>
      <c r="IL30" s="151"/>
      <c r="IM30" s="151"/>
      <c r="IN30" s="151"/>
      <c r="IO30" s="151"/>
      <c r="IP30" s="151"/>
      <c r="IQ30" s="151"/>
      <c r="IR30" s="151"/>
      <c r="IS30" s="151"/>
      <c r="IT30" s="151"/>
      <c r="IU30" s="151"/>
      <c r="IV30" s="151"/>
      <c r="IW30" s="151"/>
      <c r="IX30" s="151"/>
      <c r="IY30" s="151"/>
      <c r="IZ30" s="151"/>
      <c r="JA30" s="151"/>
      <c r="JB30" s="151"/>
      <c r="JC30" s="151"/>
      <c r="JD30" s="151"/>
      <c r="JE30" s="151"/>
      <c r="JF30" s="151"/>
      <c r="JG30" s="151"/>
      <c r="JH30" s="151"/>
      <c r="JI30" s="151"/>
      <c r="JJ30" s="151"/>
      <c r="JK30" s="151"/>
      <c r="JL30" s="151"/>
      <c r="JM30" s="151"/>
      <c r="JN30" s="151"/>
      <c r="JO30" s="151"/>
      <c r="JP30" s="151"/>
      <c r="JQ30" s="151"/>
      <c r="JR30" s="151"/>
      <c r="JS30" s="151"/>
      <c r="JT30" s="151"/>
      <c r="JU30" s="151"/>
      <c r="JV30" s="151"/>
      <c r="JW30" s="151"/>
      <c r="JX30" s="151"/>
      <c r="JY30" s="151"/>
      <c r="JZ30" s="151"/>
      <c r="KA30" s="151"/>
      <c r="KB30" s="151"/>
      <c r="KC30" s="151"/>
      <c r="KD30" s="151"/>
      <c r="KE30" s="151"/>
      <c r="KF30" s="151"/>
      <c r="KG30" s="151"/>
      <c r="KH30" s="151"/>
      <c r="KI30" s="151"/>
      <c r="KJ30" s="151"/>
      <c r="KK30" s="151"/>
      <c r="KL30" s="151"/>
      <c r="KM30" s="151"/>
      <c r="KN30" s="151"/>
      <c r="KO30" s="151"/>
      <c r="KP30" s="151"/>
      <c r="KQ30" s="151"/>
      <c r="KR30" s="151"/>
      <c r="KS30" s="151"/>
      <c r="KT30" s="151"/>
      <c r="KU30" s="151"/>
      <c r="KV30" s="151"/>
      <c r="KW30" s="151"/>
      <c r="KX30" s="151"/>
      <c r="KY30" s="151"/>
      <c r="KZ30" s="151"/>
      <c r="LA30" s="151"/>
      <c r="LB30" s="151"/>
      <c r="LC30" s="151"/>
      <c r="LD30" s="151"/>
      <c r="LE30" s="151"/>
      <c r="LF30" s="151"/>
      <c r="LG30" s="151"/>
      <c r="LH30" s="151"/>
      <c r="LI30" s="151"/>
      <c r="LJ30" s="151"/>
      <c r="LK30" s="151"/>
      <c r="LL30" s="151"/>
      <c r="LM30" s="151"/>
      <c r="LN30" s="151"/>
      <c r="LO30" s="151"/>
      <c r="LP30" s="151"/>
      <c r="LQ30" s="151"/>
      <c r="LR30" s="151"/>
      <c r="LS30" s="151"/>
      <c r="LT30" s="151"/>
      <c r="LU30" s="151"/>
      <c r="LV30" s="151"/>
      <c r="LW30" s="151"/>
      <c r="LX30" s="151"/>
      <c r="LY30" s="151"/>
      <c r="LZ30" s="151"/>
      <c r="MA30" s="151"/>
      <c r="MB30" s="151"/>
      <c r="MC30" s="151"/>
      <c r="MD30" s="151"/>
      <c r="ME30" s="151"/>
      <c r="MF30" s="151"/>
      <c r="MG30" s="151"/>
      <c r="MH30" s="151"/>
      <c r="MI30" s="151"/>
      <c r="MJ30" s="151"/>
      <c r="MK30" s="151"/>
      <c r="ML30" s="151"/>
      <c r="MM30" s="151"/>
      <c r="MN30" s="151"/>
      <c r="MO30" s="151"/>
      <c r="MP30" s="151"/>
      <c r="MQ30" s="151"/>
      <c r="MR30" s="151"/>
      <c r="MS30" s="151"/>
      <c r="MT30" s="151"/>
      <c r="MU30" s="151"/>
      <c r="MV30" s="151"/>
      <c r="MW30" s="151"/>
      <c r="MX30" s="151"/>
      <c r="MY30" s="151"/>
      <c r="MZ30" s="151"/>
      <c r="NA30" s="151"/>
      <c r="NB30" s="151"/>
      <c r="NC30" s="151"/>
      <c r="ND30" s="151"/>
      <c r="NE30" s="151"/>
      <c r="NF30" s="151"/>
      <c r="NG30" s="151"/>
      <c r="NH30" s="151"/>
      <c r="NI30" s="151"/>
      <c r="NJ30" s="151"/>
      <c r="NK30" s="151"/>
      <c r="NL30" s="151"/>
      <c r="NM30" s="151"/>
      <c r="NN30" s="151"/>
      <c r="NO30" s="151"/>
      <c r="NP30" s="151"/>
      <c r="NQ30" s="151"/>
      <c r="NR30" s="151"/>
      <c r="NS30" s="151"/>
      <c r="NT30" s="151"/>
      <c r="NU30" s="151"/>
      <c r="NV30" s="151"/>
      <c r="NW30" s="151"/>
      <c r="NX30" s="151"/>
      <c r="NY30" s="151"/>
      <c r="NZ30" s="151"/>
      <c r="OA30" s="151"/>
      <c r="OB30" s="151"/>
      <c r="OC30" s="151"/>
      <c r="OD30" s="151"/>
      <c r="OE30" s="151"/>
      <c r="OF30" s="151"/>
      <c r="OG30" s="151"/>
      <c r="OH30" s="151"/>
      <c r="OI30" s="151"/>
      <c r="OJ30" s="151"/>
      <c r="OK30" s="151"/>
      <c r="OL30" s="151"/>
      <c r="OM30" s="151"/>
      <c r="ON30" s="151"/>
      <c r="OO30" s="151"/>
      <c r="OP30" s="151"/>
      <c r="OQ30" s="151"/>
      <c r="OR30" s="151"/>
      <c r="OS30" s="151"/>
      <c r="OT30" s="151"/>
      <c r="OU30" s="151"/>
      <c r="OV30" s="151"/>
      <c r="OW30" s="151"/>
      <c r="OX30" s="151"/>
      <c r="OY30" s="151"/>
      <c r="OZ30" s="151"/>
      <c r="PA30" s="151"/>
      <c r="PB30" s="151"/>
      <c r="PC30" s="151"/>
      <c r="PD30" s="151"/>
      <c r="PE30" s="151"/>
      <c r="PF30" s="151"/>
      <c r="PG30" s="151"/>
      <c r="PH30" s="151"/>
      <c r="PI30" s="151"/>
      <c r="PJ30" s="151"/>
      <c r="PK30" s="151"/>
      <c r="PL30" s="151"/>
      <c r="PM30" s="151"/>
      <c r="PN30" s="151"/>
      <c r="PO30" s="151"/>
      <c r="PP30" s="151"/>
      <c r="PQ30" s="151"/>
      <c r="PR30" s="151"/>
      <c r="PS30" s="151"/>
      <c r="PT30" s="151"/>
      <c r="PU30" s="151"/>
      <c r="PV30" s="151"/>
      <c r="PW30" s="151"/>
      <c r="PX30" s="151"/>
      <c r="PY30" s="151"/>
      <c r="PZ30" s="151"/>
      <c r="QA30" s="151"/>
      <c r="QB30" s="151"/>
      <c r="QC30" s="151"/>
      <c r="QD30" s="151"/>
      <c r="QE30" s="151"/>
      <c r="QF30" s="151"/>
      <c r="QG30" s="151"/>
      <c r="QH30" s="151"/>
      <c r="QI30" s="151"/>
      <c r="QJ30" s="151"/>
      <c r="QK30" s="151"/>
      <c r="QL30" s="151"/>
      <c r="QM30" s="151"/>
      <c r="QN30" s="151"/>
      <c r="QO30" s="151"/>
      <c r="QP30" s="151"/>
      <c r="QQ30" s="151"/>
      <c r="QR30" s="151"/>
      <c r="QS30" s="151"/>
      <c r="QT30" s="151"/>
      <c r="QU30" s="151"/>
      <c r="QV30" s="151"/>
      <c r="QW30" s="151"/>
      <c r="QX30" s="151"/>
      <c r="QY30" s="151"/>
      <c r="QZ30" s="151"/>
      <c r="RA30" s="151"/>
      <c r="RB30" s="151"/>
      <c r="RC30" s="151"/>
      <c r="RD30" s="151"/>
      <c r="RE30" s="151"/>
      <c r="RF30" s="151"/>
      <c r="RG30" s="151"/>
      <c r="RH30" s="151"/>
      <c r="RI30" s="151"/>
      <c r="RJ30" s="151"/>
      <c r="RK30" s="151"/>
      <c r="RL30" s="151"/>
      <c r="RM30" s="151"/>
      <c r="RN30" s="151"/>
      <c r="RO30" s="151"/>
      <c r="RP30" s="151"/>
      <c r="RQ30" s="151"/>
      <c r="RR30" s="151"/>
      <c r="RS30" s="151"/>
      <c r="RT30" s="151"/>
      <c r="RU30" s="151"/>
      <c r="RV30" s="151"/>
      <c r="RW30" s="151"/>
      <c r="RX30" s="151"/>
      <c r="RY30" s="151"/>
      <c r="RZ30" s="151"/>
      <c r="SA30" s="151"/>
      <c r="SB30" s="151"/>
      <c r="SC30" s="151"/>
      <c r="SD30" s="151"/>
      <c r="SE30" s="151"/>
      <c r="SF30" s="151"/>
      <c r="SG30" s="151"/>
      <c r="SH30" s="151"/>
      <c r="SI30" s="151"/>
      <c r="SJ30" s="151"/>
      <c r="SK30" s="151"/>
      <c r="SL30" s="151"/>
      <c r="SM30" s="151"/>
      <c r="SN30" s="151"/>
      <c r="SO30" s="151"/>
      <c r="SP30" s="151"/>
      <c r="SQ30" s="151"/>
      <c r="SR30" s="151"/>
      <c r="SS30" s="151"/>
      <c r="ST30" s="151"/>
      <c r="SU30" s="151"/>
      <c r="SV30" s="151"/>
      <c r="SW30" s="151"/>
      <c r="SX30" s="151"/>
      <c r="SY30" s="151"/>
      <c r="SZ30" s="151"/>
      <c r="TA30" s="151"/>
      <c r="TB30" s="151"/>
      <c r="TC30" s="151"/>
      <c r="TD30" s="151"/>
      <c r="TE30" s="151"/>
      <c r="TF30" s="151"/>
      <c r="TG30" s="151"/>
      <c r="TH30" s="151"/>
      <c r="TI30" s="151"/>
      <c r="TJ30" s="151"/>
      <c r="TK30" s="151"/>
      <c r="TL30" s="151"/>
      <c r="TM30" s="151"/>
      <c r="TN30" s="151"/>
      <c r="TO30" s="151"/>
      <c r="TP30" s="151"/>
      <c r="TQ30" s="151"/>
      <c r="TR30" s="151"/>
      <c r="TS30" s="151"/>
      <c r="TT30" s="151"/>
      <c r="TU30" s="151"/>
      <c r="TV30" s="151"/>
      <c r="TW30" s="151"/>
      <c r="TX30" s="151"/>
      <c r="TY30" s="151"/>
      <c r="TZ30" s="151"/>
      <c r="UA30" s="151"/>
      <c r="UB30" s="151"/>
      <c r="UC30" s="151"/>
      <c r="UD30" s="151"/>
      <c r="UE30" s="151"/>
      <c r="UF30" s="151"/>
      <c r="UG30" s="151"/>
      <c r="UH30" s="151"/>
      <c r="UI30" s="151"/>
      <c r="UJ30" s="151"/>
      <c r="UK30" s="151"/>
      <c r="UL30" s="151"/>
      <c r="UM30" s="151"/>
      <c r="UN30" s="151"/>
      <c r="UO30" s="151"/>
      <c r="UP30" s="151"/>
      <c r="UQ30" s="151"/>
      <c r="UR30" s="151"/>
      <c r="US30" s="151"/>
      <c r="UT30" s="151"/>
      <c r="UU30" s="151"/>
      <c r="UV30" s="151"/>
      <c r="UW30" s="151"/>
      <c r="UX30" s="151"/>
      <c r="UY30" s="151"/>
      <c r="UZ30" s="151"/>
      <c r="VA30" s="151"/>
      <c r="VB30" s="151"/>
      <c r="VC30" s="151"/>
      <c r="VD30" s="151"/>
      <c r="VE30" s="151"/>
      <c r="VF30" s="151"/>
      <c r="VG30" s="151"/>
      <c r="VH30" s="151"/>
      <c r="VI30" s="151"/>
      <c r="VJ30" s="151"/>
      <c r="VK30" s="151"/>
      <c r="VL30" s="151"/>
      <c r="VM30" s="151"/>
      <c r="VN30" s="151"/>
      <c r="VO30" s="151"/>
      <c r="VP30" s="151"/>
      <c r="VQ30" s="151"/>
      <c r="VR30" s="151"/>
      <c r="VS30" s="151"/>
      <c r="VT30" s="151"/>
      <c r="VU30" s="151"/>
      <c r="VV30" s="151"/>
      <c r="VW30" s="151"/>
      <c r="VX30" s="151"/>
      <c r="VY30" s="151"/>
      <c r="VZ30" s="151"/>
      <c r="WA30" s="151"/>
      <c r="WB30" s="151"/>
      <c r="WC30" s="151"/>
      <c r="WD30" s="151"/>
      <c r="WE30" s="151"/>
      <c r="WF30" s="151"/>
      <c r="WG30" s="151"/>
      <c r="WH30" s="151"/>
      <c r="WI30" s="151"/>
      <c r="WJ30" s="151"/>
      <c r="WK30" s="151"/>
      <c r="WL30" s="151"/>
      <c r="WM30" s="151"/>
      <c r="WN30" s="151"/>
      <c r="WO30" s="151"/>
      <c r="WP30" s="151"/>
      <c r="WQ30" s="151"/>
      <c r="WR30" s="151"/>
      <c r="WS30" s="151"/>
      <c r="WT30" s="151"/>
      <c r="WU30" s="151"/>
      <c r="WV30" s="151"/>
      <c r="WW30" s="151"/>
      <c r="WX30" s="151"/>
      <c r="WY30" s="151"/>
      <c r="WZ30" s="151"/>
      <c r="XA30" s="151"/>
      <c r="XB30" s="151"/>
      <c r="XC30" s="151"/>
      <c r="XD30" s="151"/>
      <c r="XE30" s="151"/>
      <c r="XF30" s="151"/>
      <c r="XG30" s="151"/>
      <c r="XH30" s="151"/>
      <c r="XI30" s="151"/>
      <c r="XJ30" s="151"/>
      <c r="XK30" s="151"/>
      <c r="XL30" s="151"/>
      <c r="XM30" s="151"/>
      <c r="XN30" s="151"/>
      <c r="XO30" s="151"/>
      <c r="XP30" s="151"/>
      <c r="XQ30" s="151"/>
      <c r="XR30" s="151"/>
      <c r="XS30" s="151"/>
      <c r="XT30" s="151"/>
      <c r="XU30" s="151"/>
      <c r="XV30" s="151"/>
      <c r="XW30" s="151"/>
      <c r="XX30" s="151"/>
      <c r="XY30" s="151"/>
      <c r="XZ30" s="151"/>
      <c r="YA30" s="151"/>
      <c r="YB30" s="151"/>
      <c r="YC30" s="151"/>
      <c r="YD30" s="151"/>
      <c r="YE30" s="151"/>
      <c r="YF30" s="151"/>
      <c r="YG30" s="151"/>
      <c r="YH30" s="151"/>
      <c r="YI30" s="151"/>
      <c r="YJ30" s="151"/>
      <c r="YK30" s="151"/>
      <c r="YL30" s="151"/>
      <c r="YM30" s="151"/>
      <c r="YN30" s="151"/>
      <c r="YO30" s="151"/>
      <c r="YP30" s="151"/>
      <c r="YQ30" s="151"/>
      <c r="YR30" s="151"/>
      <c r="YS30" s="151"/>
      <c r="YT30" s="151"/>
      <c r="YU30" s="151"/>
      <c r="YV30" s="151"/>
      <c r="YW30" s="151"/>
      <c r="YX30" s="151"/>
      <c r="YY30" s="151"/>
      <c r="YZ30" s="151"/>
      <c r="ZA30" s="151"/>
      <c r="ZB30" s="151"/>
      <c r="ZC30" s="151"/>
      <c r="ZD30" s="151"/>
      <c r="ZE30" s="151"/>
      <c r="ZF30" s="151"/>
      <c r="ZG30" s="151"/>
      <c r="ZH30" s="151"/>
      <c r="ZI30" s="151"/>
      <c r="ZJ30" s="151"/>
      <c r="ZK30" s="151"/>
      <c r="ZL30" s="151"/>
      <c r="ZM30" s="151"/>
      <c r="ZN30" s="151"/>
      <c r="ZO30" s="151"/>
      <c r="ZP30" s="151"/>
      <c r="ZQ30" s="151"/>
      <c r="ZR30" s="151"/>
      <c r="ZS30" s="151"/>
      <c r="ZT30" s="151"/>
      <c r="ZU30" s="151"/>
      <c r="ZV30" s="151"/>
      <c r="ZW30" s="151"/>
      <c r="ZX30" s="151"/>
      <c r="ZY30" s="151"/>
      <c r="ZZ30" s="151"/>
      <c r="AAA30" s="151"/>
      <c r="AAB30" s="151"/>
      <c r="AAC30" s="151"/>
      <c r="AAD30" s="151"/>
      <c r="AAE30" s="151"/>
      <c r="AAF30" s="151"/>
      <c r="AAG30" s="151"/>
      <c r="AAH30" s="151"/>
      <c r="AAI30" s="151"/>
      <c r="AAJ30" s="151"/>
      <c r="AAK30" s="151"/>
      <c r="AAL30" s="151"/>
      <c r="AAM30" s="151"/>
      <c r="AAN30" s="151"/>
      <c r="AAO30" s="151"/>
      <c r="AAP30" s="151"/>
      <c r="AAQ30" s="151"/>
      <c r="AAR30" s="151"/>
      <c r="AAS30" s="151"/>
      <c r="AAT30" s="151"/>
      <c r="AAU30" s="151"/>
      <c r="AAV30" s="151"/>
      <c r="AAW30" s="151"/>
      <c r="AAX30" s="151"/>
      <c r="AAY30" s="151"/>
      <c r="AAZ30" s="151"/>
      <c r="ABA30" s="151"/>
      <c r="ABB30" s="151"/>
      <c r="ABC30" s="151"/>
      <c r="ABD30" s="151"/>
      <c r="ABE30" s="151"/>
      <c r="ABF30" s="151"/>
      <c r="ABG30" s="151"/>
      <c r="ABH30" s="151"/>
      <c r="ABI30" s="151"/>
      <c r="ABJ30" s="151"/>
      <c r="ABK30" s="151"/>
      <c r="ABL30" s="151"/>
      <c r="ABM30" s="151"/>
      <c r="ABN30" s="151"/>
      <c r="ABO30" s="151"/>
      <c r="ABP30" s="151"/>
      <c r="ABQ30" s="151"/>
      <c r="ABR30" s="151"/>
      <c r="ABS30" s="151"/>
      <c r="ABT30" s="151"/>
      <c r="ABU30" s="151"/>
      <c r="ABV30" s="151"/>
      <c r="ABW30" s="151"/>
      <c r="ABX30" s="151"/>
      <c r="ABY30" s="151"/>
      <c r="ABZ30" s="151"/>
      <c r="ACA30" s="151"/>
      <c r="ACB30" s="151"/>
      <c r="ACC30" s="151"/>
      <c r="ACD30" s="151"/>
      <c r="ACE30" s="151"/>
      <c r="ACF30" s="151"/>
      <c r="ACG30" s="151"/>
      <c r="ACH30" s="151"/>
      <c r="ACI30" s="151"/>
      <c r="ACJ30" s="151"/>
      <c r="ACK30" s="151"/>
      <c r="ACL30" s="151"/>
      <c r="ACM30" s="151"/>
      <c r="ACN30" s="151"/>
      <c r="ACO30" s="151"/>
      <c r="ACP30" s="151"/>
      <c r="ACQ30" s="151"/>
      <c r="ACR30" s="151"/>
      <c r="ACS30" s="151"/>
      <c r="ACT30" s="151"/>
      <c r="ACU30" s="151"/>
      <c r="ACV30" s="151"/>
      <c r="ACW30" s="151"/>
      <c r="ACX30" s="151"/>
      <c r="ACY30" s="151"/>
      <c r="ACZ30" s="151"/>
      <c r="ADA30" s="151"/>
      <c r="ADB30" s="151"/>
      <c r="ADC30" s="151"/>
      <c r="ADD30" s="151"/>
      <c r="ADE30" s="151"/>
      <c r="ADF30" s="151"/>
      <c r="ADG30" s="151"/>
      <c r="ADH30" s="151"/>
      <c r="ADI30" s="151"/>
      <c r="ADJ30" s="151"/>
      <c r="ADK30" s="151"/>
      <c r="ADL30" s="151"/>
      <c r="ADM30" s="151"/>
      <c r="ADN30" s="151"/>
      <c r="ADO30" s="151"/>
      <c r="ADP30" s="151"/>
      <c r="ADQ30" s="151"/>
      <c r="ADR30" s="151"/>
      <c r="ADS30" s="151"/>
      <c r="ADT30" s="151"/>
      <c r="ADU30" s="151"/>
      <c r="ADV30" s="151"/>
      <c r="ADW30" s="151"/>
      <c r="ADX30" s="151"/>
      <c r="ADY30" s="151"/>
      <c r="ADZ30" s="151"/>
      <c r="AEA30" s="151"/>
      <c r="AEB30" s="151"/>
      <c r="AEC30" s="151"/>
      <c r="AED30" s="151"/>
      <c r="AEE30" s="151"/>
      <c r="AEF30" s="151"/>
      <c r="AEG30" s="151"/>
      <c r="AEH30" s="151"/>
      <c r="AEI30" s="151"/>
      <c r="AEJ30" s="151"/>
      <c r="AEK30" s="151"/>
      <c r="AEL30" s="151"/>
      <c r="AEM30" s="151"/>
      <c r="AEN30" s="151"/>
      <c r="AEO30" s="151"/>
      <c r="AEP30" s="151"/>
      <c r="AEQ30" s="151"/>
      <c r="AER30" s="151"/>
      <c r="AES30" s="151"/>
      <c r="AET30" s="151"/>
      <c r="AEU30" s="151"/>
      <c r="AEV30" s="151"/>
      <c r="AEW30" s="151"/>
      <c r="AEX30" s="151"/>
      <c r="AEY30" s="151"/>
      <c r="AEZ30" s="151"/>
      <c r="AFA30" s="151"/>
      <c r="AFB30" s="151"/>
      <c r="AFC30" s="151"/>
      <c r="AFD30" s="151"/>
      <c r="AFE30" s="151"/>
      <c r="AFF30" s="151"/>
      <c r="AFG30" s="151"/>
      <c r="AFH30" s="151"/>
      <c r="AFI30" s="151"/>
      <c r="AFJ30" s="151"/>
      <c r="AFK30" s="151"/>
      <c r="AFL30" s="151"/>
      <c r="AFM30" s="151"/>
      <c r="AFN30" s="151"/>
      <c r="AFO30" s="151"/>
      <c r="AFP30" s="151"/>
      <c r="AFQ30" s="151"/>
      <c r="AFR30" s="151"/>
      <c r="AFS30" s="151"/>
      <c r="AFT30" s="151"/>
      <c r="AFU30" s="151"/>
      <c r="AFV30" s="151"/>
      <c r="AFW30" s="151"/>
      <c r="AFX30" s="151"/>
      <c r="AFY30" s="151"/>
      <c r="AFZ30" s="151"/>
      <c r="AGA30" s="151"/>
      <c r="AGB30" s="151"/>
      <c r="AGC30" s="151"/>
      <c r="AGD30" s="151"/>
      <c r="AGE30" s="151"/>
      <c r="AGF30" s="151"/>
      <c r="AGG30" s="151"/>
      <c r="AGH30" s="151"/>
      <c r="AGI30" s="151"/>
      <c r="AGJ30" s="151"/>
      <c r="AGK30" s="151"/>
      <c r="AGL30" s="151"/>
      <c r="AGM30" s="151"/>
      <c r="AGN30" s="151"/>
      <c r="AGO30" s="151"/>
      <c r="AGP30" s="151"/>
      <c r="AGQ30" s="151"/>
      <c r="AGR30" s="151"/>
      <c r="AGS30" s="151"/>
      <c r="AGT30" s="151"/>
      <c r="AGU30" s="151"/>
      <c r="AGV30" s="151"/>
      <c r="AGW30" s="151"/>
      <c r="AGX30" s="151"/>
      <c r="AGY30" s="151"/>
      <c r="AGZ30" s="151"/>
      <c r="AHA30" s="151"/>
      <c r="AHB30" s="151"/>
      <c r="AHC30" s="151"/>
      <c r="AHD30" s="151"/>
      <c r="AHE30" s="151"/>
      <c r="AHF30" s="151"/>
      <c r="AHG30" s="151"/>
      <c r="AHH30" s="151"/>
      <c r="AHI30" s="151"/>
      <c r="AHJ30" s="151"/>
      <c r="AHK30" s="151"/>
      <c r="AHL30" s="151"/>
      <c r="AHM30" s="151"/>
      <c r="AHN30" s="151"/>
      <c r="AHO30" s="151"/>
      <c r="AHP30" s="151"/>
      <c r="AHQ30" s="151"/>
      <c r="AHR30" s="151"/>
      <c r="AHS30" s="151"/>
      <c r="AHT30" s="151"/>
      <c r="AHU30" s="151"/>
      <c r="AHV30" s="151"/>
      <c r="AHW30" s="151"/>
      <c r="AHX30" s="151"/>
      <c r="AHY30" s="151"/>
      <c r="AHZ30" s="151"/>
      <c r="AIA30" s="151"/>
      <c r="AIB30" s="151"/>
      <c r="AIC30" s="151"/>
      <c r="AID30" s="151"/>
      <c r="AIE30" s="151"/>
      <c r="AIF30" s="151"/>
      <c r="AIG30" s="151"/>
      <c r="AIH30" s="151"/>
      <c r="AII30" s="151"/>
      <c r="AIJ30" s="151"/>
      <c r="AIK30" s="151"/>
      <c r="AIL30" s="151"/>
      <c r="AIM30" s="151"/>
      <c r="AIN30" s="151"/>
      <c r="AIO30" s="151"/>
      <c r="AIP30" s="151"/>
      <c r="AIQ30" s="151"/>
      <c r="AIR30" s="151"/>
      <c r="AIS30" s="151"/>
      <c r="AIT30" s="151"/>
      <c r="AIU30" s="151"/>
      <c r="AIV30" s="151"/>
      <c r="AIW30" s="151"/>
      <c r="AIX30" s="151"/>
      <c r="AIY30" s="151"/>
      <c r="AIZ30" s="151"/>
      <c r="AJA30" s="151"/>
      <c r="AJB30" s="151"/>
      <c r="AJC30" s="151"/>
      <c r="AJD30" s="151"/>
      <c r="AJE30" s="151"/>
      <c r="AJF30" s="151"/>
      <c r="AJG30" s="151"/>
      <c r="AJH30" s="151"/>
      <c r="AJI30" s="151"/>
      <c r="AJJ30" s="151"/>
      <c r="AJK30" s="151"/>
      <c r="AJL30" s="151"/>
      <c r="AJM30" s="151"/>
      <c r="AJN30" s="151"/>
      <c r="AJO30" s="151"/>
      <c r="AJP30" s="151"/>
      <c r="AJQ30" s="151"/>
      <c r="AJR30" s="151"/>
      <c r="AJS30" s="151"/>
      <c r="AJT30" s="151"/>
      <c r="AJU30" s="151"/>
      <c r="AJV30" s="151"/>
      <c r="AJW30" s="151"/>
      <c r="AJX30" s="151"/>
      <c r="AJY30" s="151"/>
      <c r="AJZ30" s="151"/>
      <c r="AKA30" s="151"/>
      <c r="AKB30" s="151"/>
      <c r="AKC30" s="151"/>
      <c r="AKD30" s="151"/>
      <c r="AKE30" s="151"/>
      <c r="AKF30" s="151"/>
      <c r="AKG30" s="151"/>
      <c r="AKH30" s="151"/>
      <c r="AKI30" s="151"/>
      <c r="AKJ30" s="151"/>
      <c r="AKK30" s="151"/>
      <c r="AKL30" s="151"/>
      <c r="AKM30" s="151"/>
      <c r="AKN30" s="151"/>
      <c r="AKO30" s="151"/>
      <c r="AKP30" s="151"/>
      <c r="AKQ30" s="151"/>
      <c r="AKR30" s="151"/>
      <c r="AKS30" s="151"/>
      <c r="AKT30" s="151"/>
      <c r="AKU30" s="151"/>
      <c r="AKV30" s="151"/>
      <c r="AKW30" s="151"/>
      <c r="AKX30" s="151"/>
      <c r="AKY30" s="151"/>
      <c r="AKZ30" s="151"/>
      <c r="ALA30" s="151"/>
      <c r="ALB30" s="151"/>
      <c r="ALC30" s="151"/>
      <c r="ALD30" s="151"/>
      <c r="ALE30" s="151"/>
      <c r="ALF30" s="151"/>
      <c r="ALG30" s="151"/>
      <c r="ALH30" s="151"/>
      <c r="ALI30" s="151"/>
      <c r="ALJ30" s="151"/>
      <c r="ALK30" s="151"/>
      <c r="ALL30" s="151"/>
      <c r="ALM30" s="151"/>
      <c r="ALN30" s="151"/>
      <c r="ALO30" s="151"/>
      <c r="ALP30" s="151"/>
      <c r="ALQ30" s="151"/>
      <c r="ALR30" s="151"/>
      <c r="ALS30" s="151"/>
      <c r="ALT30" s="151"/>
      <c r="ALU30" s="151"/>
      <c r="ALV30" s="151"/>
      <c r="ALW30" s="151"/>
      <c r="ALX30" s="151"/>
      <c r="ALY30" s="151"/>
      <c r="ALZ30" s="151"/>
      <c r="AMA30" s="151"/>
      <c r="AMB30" s="151"/>
      <c r="AMC30" s="151"/>
      <c r="AMD30" s="151"/>
      <c r="AME30" s="151"/>
      <c r="AMF30" s="151"/>
      <c r="AMG30" s="151"/>
      <c r="AMH30" s="151"/>
      <c r="AMI30" s="151"/>
      <c r="AMJ30" s="151"/>
    </row>
    <row r="31" spans="1:1025" s="390" customFormat="1" ht="17.25" customHeight="1">
      <c r="A31" s="389" t="s">
        <v>452</v>
      </c>
      <c r="B31" s="392" t="e">
        <f>B30/B29</f>
        <v>#DIV/0!</v>
      </c>
      <c r="C31" s="392" t="e">
        <f>C30/C29</f>
        <v>#DIV/0!</v>
      </c>
      <c r="D31" s="392" t="e">
        <f>D30/D29</f>
        <v>#DIV/0!</v>
      </c>
      <c r="E31" s="392" t="e">
        <f>E30/E29</f>
        <v>#DIV/0!</v>
      </c>
      <c r="F31" s="80"/>
      <c r="G31" s="80"/>
      <c r="H31" s="392" t="e">
        <f>H30/H29</f>
        <v>#DIV/0!</v>
      </c>
      <c r="I31" s="392" t="e">
        <f>I30/I29</f>
        <v>#DIV/0!</v>
      </c>
      <c r="J31" s="393" t="e">
        <f>J30/J29</f>
        <v>#DIV/0!</v>
      </c>
      <c r="K31" s="80"/>
      <c r="L31" s="392" t="e">
        <f>L30/L29</f>
        <v>#DIV/0!</v>
      </c>
      <c r="M31" s="392" t="e">
        <f>M30/M29</f>
        <v>#DIV/0!</v>
      </c>
      <c r="N31" s="151"/>
      <c r="O31" s="151"/>
      <c r="P31" s="151"/>
      <c r="Q31" s="151"/>
      <c r="R31" s="151"/>
      <c r="S31" s="151"/>
      <c r="T31" s="151"/>
      <c r="U31" s="151"/>
      <c r="V31" s="151"/>
      <c r="W31" s="151"/>
      <c r="X31" s="151"/>
      <c r="Y31" s="151"/>
      <c r="Z31" s="151"/>
      <c r="AA31" s="151"/>
      <c r="AB31" s="151"/>
      <c r="AC31" s="151"/>
      <c r="AD31" s="151"/>
      <c r="AE31" s="151"/>
      <c r="AF31" s="151"/>
      <c r="AG31" s="151"/>
      <c r="AH31" s="151"/>
      <c r="AI31" s="151"/>
      <c r="AJ31" s="151"/>
      <c r="AK31" s="151"/>
      <c r="AL31" s="151"/>
      <c r="AM31" s="151"/>
      <c r="AN31" s="151"/>
      <c r="AO31" s="151"/>
      <c r="AP31" s="151"/>
      <c r="AQ31" s="151"/>
      <c r="AR31" s="151"/>
      <c r="AS31" s="151"/>
      <c r="AT31" s="151"/>
      <c r="AU31" s="151"/>
      <c r="AV31" s="151"/>
      <c r="AW31" s="151"/>
      <c r="AX31" s="151"/>
      <c r="AY31" s="151"/>
      <c r="AZ31" s="151"/>
      <c r="BA31" s="151"/>
      <c r="BB31" s="151"/>
      <c r="BC31" s="151"/>
      <c r="BD31" s="151"/>
      <c r="BE31" s="151"/>
      <c r="BF31" s="151"/>
      <c r="BG31" s="151"/>
      <c r="BH31" s="151"/>
      <c r="BI31" s="151"/>
      <c r="BJ31" s="151"/>
      <c r="BK31" s="151"/>
      <c r="BL31" s="151"/>
      <c r="BM31" s="151"/>
      <c r="BN31" s="151"/>
      <c r="BO31" s="151"/>
      <c r="BP31" s="151"/>
      <c r="BQ31" s="151"/>
      <c r="BR31" s="151"/>
      <c r="BS31" s="151"/>
      <c r="BT31" s="151"/>
      <c r="BU31" s="151"/>
      <c r="BV31" s="151"/>
      <c r="BW31" s="151"/>
      <c r="BX31" s="151"/>
      <c r="BY31" s="151"/>
      <c r="BZ31" s="151"/>
      <c r="CA31" s="151"/>
      <c r="CB31" s="151"/>
      <c r="CC31" s="151"/>
      <c r="CD31" s="151"/>
      <c r="CE31" s="151"/>
      <c r="CF31" s="151"/>
      <c r="CG31" s="151"/>
      <c r="CH31" s="151"/>
      <c r="CI31" s="151"/>
      <c r="CJ31" s="151"/>
      <c r="CK31" s="151"/>
      <c r="CL31" s="151"/>
      <c r="CM31" s="151"/>
      <c r="CN31" s="151"/>
      <c r="CO31" s="151"/>
      <c r="CP31" s="151"/>
      <c r="CQ31" s="151"/>
      <c r="CR31" s="151"/>
      <c r="CS31" s="151"/>
      <c r="CT31" s="151"/>
      <c r="CU31" s="151"/>
      <c r="CV31" s="151"/>
      <c r="CW31" s="151"/>
      <c r="CX31" s="151"/>
      <c r="CY31" s="151"/>
      <c r="CZ31" s="151"/>
      <c r="DA31" s="151"/>
      <c r="DB31" s="151"/>
      <c r="DC31" s="151"/>
      <c r="DD31" s="151"/>
      <c r="DE31" s="151"/>
      <c r="DF31" s="151"/>
      <c r="DG31" s="151"/>
      <c r="DH31" s="151"/>
      <c r="DI31" s="151"/>
      <c r="DJ31" s="151"/>
      <c r="DK31" s="151"/>
      <c r="DL31" s="151"/>
      <c r="DM31" s="151"/>
      <c r="DN31" s="151"/>
      <c r="DO31" s="151"/>
      <c r="DP31" s="151"/>
      <c r="DQ31" s="151"/>
      <c r="DR31" s="151"/>
      <c r="DS31" s="151"/>
      <c r="DT31" s="151"/>
      <c r="DU31" s="151"/>
      <c r="DV31" s="151"/>
      <c r="DW31" s="151"/>
      <c r="DX31" s="151"/>
      <c r="DY31" s="151"/>
      <c r="DZ31" s="151"/>
      <c r="EA31" s="151"/>
      <c r="EB31" s="151"/>
      <c r="EC31" s="151"/>
      <c r="ED31" s="151"/>
      <c r="EE31" s="151"/>
      <c r="EF31" s="151"/>
      <c r="EG31" s="151"/>
      <c r="EH31" s="151"/>
      <c r="EI31" s="151"/>
      <c r="EJ31" s="151"/>
      <c r="EK31" s="151"/>
      <c r="EL31" s="151"/>
      <c r="EM31" s="151"/>
      <c r="EN31" s="151"/>
      <c r="EO31" s="151"/>
      <c r="EP31" s="151"/>
      <c r="EQ31" s="151"/>
      <c r="ER31" s="151"/>
      <c r="ES31" s="151"/>
      <c r="ET31" s="151"/>
      <c r="EU31" s="151"/>
      <c r="EV31" s="151"/>
      <c r="EW31" s="151"/>
      <c r="EX31" s="151"/>
      <c r="EY31" s="151"/>
      <c r="EZ31" s="151"/>
      <c r="FA31" s="151"/>
      <c r="FB31" s="151"/>
      <c r="FC31" s="151"/>
      <c r="FD31" s="151"/>
      <c r="FE31" s="151"/>
      <c r="FF31" s="151"/>
      <c r="FG31" s="151"/>
      <c r="FH31" s="151"/>
      <c r="FI31" s="151"/>
      <c r="FJ31" s="151"/>
      <c r="FK31" s="151"/>
      <c r="FL31" s="151"/>
      <c r="FM31" s="151"/>
      <c r="FN31" s="151"/>
      <c r="FO31" s="151"/>
      <c r="FP31" s="151"/>
      <c r="FQ31" s="151"/>
      <c r="FR31" s="151"/>
      <c r="FS31" s="151"/>
      <c r="FT31" s="151"/>
      <c r="FU31" s="151"/>
      <c r="FV31" s="151"/>
      <c r="FW31" s="151"/>
      <c r="FX31" s="151"/>
      <c r="FY31" s="151"/>
      <c r="FZ31" s="151"/>
      <c r="GA31" s="151"/>
      <c r="GB31" s="151"/>
      <c r="GC31" s="151"/>
      <c r="GD31" s="151"/>
      <c r="GE31" s="151"/>
      <c r="GF31" s="151"/>
      <c r="GG31" s="151"/>
      <c r="GH31" s="151"/>
      <c r="GI31" s="151"/>
      <c r="GJ31" s="151"/>
      <c r="GK31" s="151"/>
      <c r="GL31" s="151"/>
      <c r="GM31" s="151"/>
      <c r="GN31" s="151"/>
      <c r="GO31" s="151"/>
      <c r="GP31" s="151"/>
      <c r="GQ31" s="151"/>
      <c r="GR31" s="151"/>
      <c r="GS31" s="151"/>
      <c r="GT31" s="151"/>
      <c r="GU31" s="151"/>
      <c r="GV31" s="151"/>
      <c r="GW31" s="151"/>
      <c r="GX31" s="151"/>
      <c r="GY31" s="151"/>
      <c r="GZ31" s="151"/>
      <c r="HA31" s="151"/>
      <c r="HB31" s="151"/>
      <c r="HC31" s="151"/>
      <c r="HD31" s="151"/>
      <c r="HE31" s="151"/>
      <c r="HF31" s="151"/>
      <c r="HG31" s="151"/>
      <c r="HH31" s="151"/>
      <c r="HI31" s="151"/>
      <c r="HJ31" s="151"/>
      <c r="HK31" s="151"/>
      <c r="HL31" s="151"/>
      <c r="HM31" s="151"/>
      <c r="HN31" s="151"/>
      <c r="HO31" s="151"/>
      <c r="HP31" s="151"/>
      <c r="HQ31" s="151"/>
      <c r="HR31" s="151"/>
      <c r="HS31" s="151"/>
      <c r="HT31" s="151"/>
      <c r="HU31" s="151"/>
      <c r="HV31" s="151"/>
      <c r="HW31" s="151"/>
      <c r="HX31" s="151"/>
      <c r="HY31" s="151"/>
      <c r="HZ31" s="151"/>
      <c r="IA31" s="151"/>
      <c r="IB31" s="151"/>
      <c r="IC31" s="151"/>
      <c r="ID31" s="151"/>
      <c r="IE31" s="151"/>
      <c r="IF31" s="151"/>
      <c r="IG31" s="151"/>
      <c r="IH31" s="151"/>
      <c r="II31" s="151"/>
      <c r="IJ31" s="151"/>
      <c r="IK31" s="151"/>
      <c r="IL31" s="151"/>
      <c r="IM31" s="151"/>
      <c r="IN31" s="151"/>
      <c r="IO31" s="151"/>
      <c r="IP31" s="151"/>
      <c r="IQ31" s="151"/>
      <c r="IR31" s="151"/>
      <c r="IS31" s="151"/>
      <c r="IT31" s="151"/>
      <c r="IU31" s="151"/>
      <c r="IV31" s="151"/>
      <c r="IW31" s="151"/>
      <c r="IX31" s="151"/>
      <c r="IY31" s="151"/>
      <c r="IZ31" s="151"/>
      <c r="JA31" s="151"/>
      <c r="JB31" s="151"/>
      <c r="JC31" s="151"/>
      <c r="JD31" s="151"/>
      <c r="JE31" s="151"/>
      <c r="JF31" s="151"/>
      <c r="JG31" s="151"/>
      <c r="JH31" s="151"/>
      <c r="JI31" s="151"/>
      <c r="JJ31" s="151"/>
      <c r="JK31" s="151"/>
      <c r="JL31" s="151"/>
      <c r="JM31" s="151"/>
      <c r="JN31" s="151"/>
      <c r="JO31" s="151"/>
      <c r="JP31" s="151"/>
      <c r="JQ31" s="151"/>
      <c r="JR31" s="151"/>
      <c r="JS31" s="151"/>
      <c r="JT31" s="151"/>
      <c r="JU31" s="151"/>
      <c r="JV31" s="151"/>
      <c r="JW31" s="151"/>
      <c r="JX31" s="151"/>
      <c r="JY31" s="151"/>
      <c r="JZ31" s="151"/>
      <c r="KA31" s="151"/>
      <c r="KB31" s="151"/>
      <c r="KC31" s="151"/>
      <c r="KD31" s="151"/>
      <c r="KE31" s="151"/>
      <c r="KF31" s="151"/>
      <c r="KG31" s="151"/>
      <c r="KH31" s="151"/>
      <c r="KI31" s="151"/>
      <c r="KJ31" s="151"/>
      <c r="KK31" s="151"/>
      <c r="KL31" s="151"/>
      <c r="KM31" s="151"/>
      <c r="KN31" s="151"/>
      <c r="KO31" s="151"/>
      <c r="KP31" s="151"/>
      <c r="KQ31" s="151"/>
      <c r="KR31" s="151"/>
      <c r="KS31" s="151"/>
      <c r="KT31" s="151"/>
      <c r="KU31" s="151"/>
      <c r="KV31" s="151"/>
      <c r="KW31" s="151"/>
      <c r="KX31" s="151"/>
      <c r="KY31" s="151"/>
      <c r="KZ31" s="151"/>
      <c r="LA31" s="151"/>
      <c r="LB31" s="151"/>
      <c r="LC31" s="151"/>
      <c r="LD31" s="151"/>
      <c r="LE31" s="151"/>
      <c r="LF31" s="151"/>
      <c r="LG31" s="151"/>
      <c r="LH31" s="151"/>
      <c r="LI31" s="151"/>
      <c r="LJ31" s="151"/>
      <c r="LK31" s="151"/>
      <c r="LL31" s="151"/>
      <c r="LM31" s="151"/>
      <c r="LN31" s="151"/>
      <c r="LO31" s="151"/>
      <c r="LP31" s="151"/>
      <c r="LQ31" s="151"/>
      <c r="LR31" s="151"/>
      <c r="LS31" s="151"/>
      <c r="LT31" s="151"/>
      <c r="LU31" s="151"/>
      <c r="LV31" s="151"/>
      <c r="LW31" s="151"/>
      <c r="LX31" s="151"/>
      <c r="LY31" s="151"/>
      <c r="LZ31" s="151"/>
      <c r="MA31" s="151"/>
      <c r="MB31" s="151"/>
      <c r="MC31" s="151"/>
      <c r="MD31" s="151"/>
      <c r="ME31" s="151"/>
      <c r="MF31" s="151"/>
      <c r="MG31" s="151"/>
      <c r="MH31" s="151"/>
      <c r="MI31" s="151"/>
      <c r="MJ31" s="151"/>
      <c r="MK31" s="151"/>
      <c r="ML31" s="151"/>
      <c r="MM31" s="151"/>
      <c r="MN31" s="151"/>
      <c r="MO31" s="151"/>
      <c r="MP31" s="151"/>
      <c r="MQ31" s="151"/>
      <c r="MR31" s="151"/>
      <c r="MS31" s="151"/>
      <c r="MT31" s="151"/>
      <c r="MU31" s="151"/>
      <c r="MV31" s="151"/>
      <c r="MW31" s="151"/>
      <c r="MX31" s="151"/>
      <c r="MY31" s="151"/>
      <c r="MZ31" s="151"/>
      <c r="NA31" s="151"/>
      <c r="NB31" s="151"/>
      <c r="NC31" s="151"/>
      <c r="ND31" s="151"/>
      <c r="NE31" s="151"/>
      <c r="NF31" s="151"/>
      <c r="NG31" s="151"/>
      <c r="NH31" s="151"/>
      <c r="NI31" s="151"/>
      <c r="NJ31" s="151"/>
      <c r="NK31" s="151"/>
      <c r="NL31" s="151"/>
      <c r="NM31" s="151"/>
      <c r="NN31" s="151"/>
      <c r="NO31" s="151"/>
      <c r="NP31" s="151"/>
      <c r="NQ31" s="151"/>
      <c r="NR31" s="151"/>
      <c r="NS31" s="151"/>
      <c r="NT31" s="151"/>
      <c r="NU31" s="151"/>
      <c r="NV31" s="151"/>
      <c r="NW31" s="151"/>
      <c r="NX31" s="151"/>
      <c r="NY31" s="151"/>
      <c r="NZ31" s="151"/>
      <c r="OA31" s="151"/>
      <c r="OB31" s="151"/>
      <c r="OC31" s="151"/>
      <c r="OD31" s="151"/>
      <c r="OE31" s="151"/>
      <c r="OF31" s="151"/>
      <c r="OG31" s="151"/>
      <c r="OH31" s="151"/>
      <c r="OI31" s="151"/>
      <c r="OJ31" s="151"/>
      <c r="OK31" s="151"/>
      <c r="OL31" s="151"/>
      <c r="OM31" s="151"/>
      <c r="ON31" s="151"/>
      <c r="OO31" s="151"/>
      <c r="OP31" s="151"/>
      <c r="OQ31" s="151"/>
      <c r="OR31" s="151"/>
      <c r="OS31" s="151"/>
      <c r="OT31" s="151"/>
      <c r="OU31" s="151"/>
      <c r="OV31" s="151"/>
      <c r="OW31" s="151"/>
      <c r="OX31" s="151"/>
      <c r="OY31" s="151"/>
      <c r="OZ31" s="151"/>
      <c r="PA31" s="151"/>
      <c r="PB31" s="151"/>
      <c r="PC31" s="151"/>
      <c r="PD31" s="151"/>
      <c r="PE31" s="151"/>
      <c r="PF31" s="151"/>
      <c r="PG31" s="151"/>
      <c r="PH31" s="151"/>
      <c r="PI31" s="151"/>
      <c r="PJ31" s="151"/>
      <c r="PK31" s="151"/>
      <c r="PL31" s="151"/>
      <c r="PM31" s="151"/>
      <c r="PN31" s="151"/>
      <c r="PO31" s="151"/>
      <c r="PP31" s="151"/>
      <c r="PQ31" s="151"/>
      <c r="PR31" s="151"/>
      <c r="PS31" s="151"/>
      <c r="PT31" s="151"/>
      <c r="PU31" s="151"/>
      <c r="PV31" s="151"/>
      <c r="PW31" s="151"/>
      <c r="PX31" s="151"/>
      <c r="PY31" s="151"/>
      <c r="PZ31" s="151"/>
      <c r="QA31" s="151"/>
      <c r="QB31" s="151"/>
      <c r="QC31" s="151"/>
      <c r="QD31" s="151"/>
      <c r="QE31" s="151"/>
      <c r="QF31" s="151"/>
      <c r="QG31" s="151"/>
      <c r="QH31" s="151"/>
      <c r="QI31" s="151"/>
      <c r="QJ31" s="151"/>
      <c r="QK31" s="151"/>
      <c r="QL31" s="151"/>
      <c r="QM31" s="151"/>
      <c r="QN31" s="151"/>
      <c r="QO31" s="151"/>
      <c r="QP31" s="151"/>
      <c r="QQ31" s="151"/>
      <c r="QR31" s="151"/>
      <c r="QS31" s="151"/>
      <c r="QT31" s="151"/>
      <c r="QU31" s="151"/>
      <c r="QV31" s="151"/>
      <c r="QW31" s="151"/>
      <c r="QX31" s="151"/>
      <c r="QY31" s="151"/>
      <c r="QZ31" s="151"/>
      <c r="RA31" s="151"/>
      <c r="RB31" s="151"/>
      <c r="RC31" s="151"/>
      <c r="RD31" s="151"/>
      <c r="RE31" s="151"/>
      <c r="RF31" s="151"/>
      <c r="RG31" s="151"/>
      <c r="RH31" s="151"/>
      <c r="RI31" s="151"/>
      <c r="RJ31" s="151"/>
      <c r="RK31" s="151"/>
      <c r="RL31" s="151"/>
      <c r="RM31" s="151"/>
      <c r="RN31" s="151"/>
      <c r="RO31" s="151"/>
      <c r="RP31" s="151"/>
      <c r="RQ31" s="151"/>
      <c r="RR31" s="151"/>
      <c r="RS31" s="151"/>
      <c r="RT31" s="151"/>
      <c r="RU31" s="151"/>
      <c r="RV31" s="151"/>
      <c r="RW31" s="151"/>
      <c r="RX31" s="151"/>
      <c r="RY31" s="151"/>
      <c r="RZ31" s="151"/>
      <c r="SA31" s="151"/>
      <c r="SB31" s="151"/>
      <c r="SC31" s="151"/>
      <c r="SD31" s="151"/>
      <c r="SE31" s="151"/>
      <c r="SF31" s="151"/>
      <c r="SG31" s="151"/>
      <c r="SH31" s="151"/>
      <c r="SI31" s="151"/>
      <c r="SJ31" s="151"/>
      <c r="SK31" s="151"/>
      <c r="SL31" s="151"/>
      <c r="SM31" s="151"/>
      <c r="SN31" s="151"/>
      <c r="SO31" s="151"/>
      <c r="SP31" s="151"/>
      <c r="SQ31" s="151"/>
      <c r="SR31" s="151"/>
      <c r="SS31" s="151"/>
      <c r="ST31" s="151"/>
      <c r="SU31" s="151"/>
      <c r="SV31" s="151"/>
      <c r="SW31" s="151"/>
      <c r="SX31" s="151"/>
      <c r="SY31" s="151"/>
      <c r="SZ31" s="151"/>
      <c r="TA31" s="151"/>
      <c r="TB31" s="151"/>
      <c r="TC31" s="151"/>
      <c r="TD31" s="151"/>
      <c r="TE31" s="151"/>
      <c r="TF31" s="151"/>
      <c r="TG31" s="151"/>
      <c r="TH31" s="151"/>
      <c r="TI31" s="151"/>
      <c r="TJ31" s="151"/>
      <c r="TK31" s="151"/>
      <c r="TL31" s="151"/>
      <c r="TM31" s="151"/>
      <c r="TN31" s="151"/>
      <c r="TO31" s="151"/>
      <c r="TP31" s="151"/>
      <c r="TQ31" s="151"/>
      <c r="TR31" s="151"/>
      <c r="TS31" s="151"/>
      <c r="TT31" s="151"/>
      <c r="TU31" s="151"/>
      <c r="TV31" s="151"/>
      <c r="TW31" s="151"/>
      <c r="TX31" s="151"/>
      <c r="TY31" s="151"/>
      <c r="TZ31" s="151"/>
      <c r="UA31" s="151"/>
      <c r="UB31" s="151"/>
      <c r="UC31" s="151"/>
      <c r="UD31" s="151"/>
      <c r="UE31" s="151"/>
      <c r="UF31" s="151"/>
      <c r="UG31" s="151"/>
      <c r="UH31" s="151"/>
      <c r="UI31" s="151"/>
      <c r="UJ31" s="151"/>
      <c r="UK31" s="151"/>
      <c r="UL31" s="151"/>
      <c r="UM31" s="151"/>
      <c r="UN31" s="151"/>
      <c r="UO31" s="151"/>
      <c r="UP31" s="151"/>
      <c r="UQ31" s="151"/>
      <c r="UR31" s="151"/>
      <c r="US31" s="151"/>
      <c r="UT31" s="151"/>
      <c r="UU31" s="151"/>
      <c r="UV31" s="151"/>
      <c r="UW31" s="151"/>
      <c r="UX31" s="151"/>
      <c r="UY31" s="151"/>
      <c r="UZ31" s="151"/>
      <c r="VA31" s="151"/>
      <c r="VB31" s="151"/>
      <c r="VC31" s="151"/>
      <c r="VD31" s="151"/>
      <c r="VE31" s="151"/>
      <c r="VF31" s="151"/>
      <c r="VG31" s="151"/>
      <c r="VH31" s="151"/>
      <c r="VI31" s="151"/>
      <c r="VJ31" s="151"/>
      <c r="VK31" s="151"/>
      <c r="VL31" s="151"/>
      <c r="VM31" s="151"/>
      <c r="VN31" s="151"/>
      <c r="VO31" s="151"/>
      <c r="VP31" s="151"/>
      <c r="VQ31" s="151"/>
      <c r="VR31" s="151"/>
      <c r="VS31" s="151"/>
      <c r="VT31" s="151"/>
      <c r="VU31" s="151"/>
      <c r="VV31" s="151"/>
      <c r="VW31" s="151"/>
      <c r="VX31" s="151"/>
      <c r="VY31" s="151"/>
      <c r="VZ31" s="151"/>
      <c r="WA31" s="151"/>
      <c r="WB31" s="151"/>
      <c r="WC31" s="151"/>
      <c r="WD31" s="151"/>
      <c r="WE31" s="151"/>
      <c r="WF31" s="151"/>
      <c r="WG31" s="151"/>
      <c r="WH31" s="151"/>
      <c r="WI31" s="151"/>
      <c r="WJ31" s="151"/>
      <c r="WK31" s="151"/>
      <c r="WL31" s="151"/>
      <c r="WM31" s="151"/>
      <c r="WN31" s="151"/>
      <c r="WO31" s="151"/>
      <c r="WP31" s="151"/>
      <c r="WQ31" s="151"/>
      <c r="WR31" s="151"/>
      <c r="WS31" s="151"/>
      <c r="WT31" s="151"/>
      <c r="WU31" s="151"/>
      <c r="WV31" s="151"/>
      <c r="WW31" s="151"/>
      <c r="WX31" s="151"/>
      <c r="WY31" s="151"/>
      <c r="WZ31" s="151"/>
      <c r="XA31" s="151"/>
      <c r="XB31" s="151"/>
      <c r="XC31" s="151"/>
      <c r="XD31" s="151"/>
      <c r="XE31" s="151"/>
      <c r="XF31" s="151"/>
      <c r="XG31" s="151"/>
      <c r="XH31" s="151"/>
      <c r="XI31" s="151"/>
      <c r="XJ31" s="151"/>
      <c r="XK31" s="151"/>
      <c r="XL31" s="151"/>
      <c r="XM31" s="151"/>
      <c r="XN31" s="151"/>
      <c r="XO31" s="151"/>
      <c r="XP31" s="151"/>
      <c r="XQ31" s="151"/>
      <c r="XR31" s="151"/>
      <c r="XS31" s="151"/>
      <c r="XT31" s="151"/>
      <c r="XU31" s="151"/>
      <c r="XV31" s="151"/>
      <c r="XW31" s="151"/>
      <c r="XX31" s="151"/>
      <c r="XY31" s="151"/>
      <c r="XZ31" s="151"/>
      <c r="YA31" s="151"/>
      <c r="YB31" s="151"/>
      <c r="YC31" s="151"/>
      <c r="YD31" s="151"/>
      <c r="YE31" s="151"/>
      <c r="YF31" s="151"/>
      <c r="YG31" s="151"/>
      <c r="YH31" s="151"/>
      <c r="YI31" s="151"/>
      <c r="YJ31" s="151"/>
      <c r="YK31" s="151"/>
      <c r="YL31" s="151"/>
      <c r="YM31" s="151"/>
      <c r="YN31" s="151"/>
      <c r="YO31" s="151"/>
      <c r="YP31" s="151"/>
      <c r="YQ31" s="151"/>
      <c r="YR31" s="151"/>
      <c r="YS31" s="151"/>
      <c r="YT31" s="151"/>
      <c r="YU31" s="151"/>
      <c r="YV31" s="151"/>
      <c r="YW31" s="151"/>
      <c r="YX31" s="151"/>
      <c r="YY31" s="151"/>
      <c r="YZ31" s="151"/>
      <c r="ZA31" s="151"/>
      <c r="ZB31" s="151"/>
      <c r="ZC31" s="151"/>
      <c r="ZD31" s="151"/>
      <c r="ZE31" s="151"/>
      <c r="ZF31" s="151"/>
      <c r="ZG31" s="151"/>
      <c r="ZH31" s="151"/>
      <c r="ZI31" s="151"/>
      <c r="ZJ31" s="151"/>
      <c r="ZK31" s="151"/>
      <c r="ZL31" s="151"/>
      <c r="ZM31" s="151"/>
      <c r="ZN31" s="151"/>
      <c r="ZO31" s="151"/>
      <c r="ZP31" s="151"/>
      <c r="ZQ31" s="151"/>
      <c r="ZR31" s="151"/>
      <c r="ZS31" s="151"/>
      <c r="ZT31" s="151"/>
      <c r="ZU31" s="151"/>
      <c r="ZV31" s="151"/>
      <c r="ZW31" s="151"/>
      <c r="ZX31" s="151"/>
      <c r="ZY31" s="151"/>
      <c r="ZZ31" s="151"/>
      <c r="AAA31" s="151"/>
      <c r="AAB31" s="151"/>
      <c r="AAC31" s="151"/>
      <c r="AAD31" s="151"/>
      <c r="AAE31" s="151"/>
      <c r="AAF31" s="151"/>
      <c r="AAG31" s="151"/>
      <c r="AAH31" s="151"/>
      <c r="AAI31" s="151"/>
      <c r="AAJ31" s="151"/>
      <c r="AAK31" s="151"/>
      <c r="AAL31" s="151"/>
      <c r="AAM31" s="151"/>
      <c r="AAN31" s="151"/>
      <c r="AAO31" s="151"/>
      <c r="AAP31" s="151"/>
      <c r="AAQ31" s="151"/>
      <c r="AAR31" s="151"/>
      <c r="AAS31" s="151"/>
      <c r="AAT31" s="151"/>
      <c r="AAU31" s="151"/>
      <c r="AAV31" s="151"/>
      <c r="AAW31" s="151"/>
      <c r="AAX31" s="151"/>
      <c r="AAY31" s="151"/>
      <c r="AAZ31" s="151"/>
      <c r="ABA31" s="151"/>
      <c r="ABB31" s="151"/>
      <c r="ABC31" s="151"/>
      <c r="ABD31" s="151"/>
      <c r="ABE31" s="151"/>
      <c r="ABF31" s="151"/>
      <c r="ABG31" s="151"/>
      <c r="ABH31" s="151"/>
      <c r="ABI31" s="151"/>
      <c r="ABJ31" s="151"/>
      <c r="ABK31" s="151"/>
      <c r="ABL31" s="151"/>
      <c r="ABM31" s="151"/>
      <c r="ABN31" s="151"/>
      <c r="ABO31" s="151"/>
      <c r="ABP31" s="151"/>
      <c r="ABQ31" s="151"/>
      <c r="ABR31" s="151"/>
      <c r="ABS31" s="151"/>
      <c r="ABT31" s="151"/>
      <c r="ABU31" s="151"/>
      <c r="ABV31" s="151"/>
      <c r="ABW31" s="151"/>
      <c r="ABX31" s="151"/>
      <c r="ABY31" s="151"/>
      <c r="ABZ31" s="151"/>
      <c r="ACA31" s="151"/>
      <c r="ACB31" s="151"/>
      <c r="ACC31" s="151"/>
      <c r="ACD31" s="151"/>
      <c r="ACE31" s="151"/>
      <c r="ACF31" s="151"/>
      <c r="ACG31" s="151"/>
      <c r="ACH31" s="151"/>
      <c r="ACI31" s="151"/>
      <c r="ACJ31" s="151"/>
      <c r="ACK31" s="151"/>
      <c r="ACL31" s="151"/>
      <c r="ACM31" s="151"/>
      <c r="ACN31" s="151"/>
      <c r="ACO31" s="151"/>
      <c r="ACP31" s="151"/>
      <c r="ACQ31" s="151"/>
      <c r="ACR31" s="151"/>
      <c r="ACS31" s="151"/>
      <c r="ACT31" s="151"/>
      <c r="ACU31" s="151"/>
      <c r="ACV31" s="151"/>
      <c r="ACW31" s="151"/>
      <c r="ACX31" s="151"/>
      <c r="ACY31" s="151"/>
      <c r="ACZ31" s="151"/>
      <c r="ADA31" s="151"/>
      <c r="ADB31" s="151"/>
      <c r="ADC31" s="151"/>
      <c r="ADD31" s="151"/>
      <c r="ADE31" s="151"/>
      <c r="ADF31" s="151"/>
      <c r="ADG31" s="151"/>
      <c r="ADH31" s="151"/>
      <c r="ADI31" s="151"/>
      <c r="ADJ31" s="151"/>
      <c r="ADK31" s="151"/>
      <c r="ADL31" s="151"/>
      <c r="ADM31" s="151"/>
      <c r="ADN31" s="151"/>
      <c r="ADO31" s="151"/>
      <c r="ADP31" s="151"/>
      <c r="ADQ31" s="151"/>
      <c r="ADR31" s="151"/>
      <c r="ADS31" s="151"/>
      <c r="ADT31" s="151"/>
      <c r="ADU31" s="151"/>
      <c r="ADV31" s="151"/>
      <c r="ADW31" s="151"/>
      <c r="ADX31" s="151"/>
      <c r="ADY31" s="151"/>
      <c r="ADZ31" s="151"/>
      <c r="AEA31" s="151"/>
      <c r="AEB31" s="151"/>
      <c r="AEC31" s="151"/>
      <c r="AED31" s="151"/>
      <c r="AEE31" s="151"/>
      <c r="AEF31" s="151"/>
      <c r="AEG31" s="151"/>
      <c r="AEH31" s="151"/>
      <c r="AEI31" s="151"/>
      <c r="AEJ31" s="151"/>
      <c r="AEK31" s="151"/>
      <c r="AEL31" s="151"/>
      <c r="AEM31" s="151"/>
      <c r="AEN31" s="151"/>
      <c r="AEO31" s="151"/>
      <c r="AEP31" s="151"/>
      <c r="AEQ31" s="151"/>
      <c r="AER31" s="151"/>
      <c r="AES31" s="151"/>
      <c r="AET31" s="151"/>
      <c r="AEU31" s="151"/>
      <c r="AEV31" s="151"/>
      <c r="AEW31" s="151"/>
      <c r="AEX31" s="151"/>
      <c r="AEY31" s="151"/>
      <c r="AEZ31" s="151"/>
      <c r="AFA31" s="151"/>
      <c r="AFB31" s="151"/>
      <c r="AFC31" s="151"/>
      <c r="AFD31" s="151"/>
      <c r="AFE31" s="151"/>
      <c r="AFF31" s="151"/>
      <c r="AFG31" s="151"/>
      <c r="AFH31" s="151"/>
      <c r="AFI31" s="151"/>
      <c r="AFJ31" s="151"/>
      <c r="AFK31" s="151"/>
      <c r="AFL31" s="151"/>
      <c r="AFM31" s="151"/>
      <c r="AFN31" s="151"/>
      <c r="AFO31" s="151"/>
      <c r="AFP31" s="151"/>
      <c r="AFQ31" s="151"/>
      <c r="AFR31" s="151"/>
      <c r="AFS31" s="151"/>
      <c r="AFT31" s="151"/>
      <c r="AFU31" s="151"/>
      <c r="AFV31" s="151"/>
      <c r="AFW31" s="151"/>
      <c r="AFX31" s="151"/>
      <c r="AFY31" s="151"/>
      <c r="AFZ31" s="151"/>
      <c r="AGA31" s="151"/>
      <c r="AGB31" s="151"/>
      <c r="AGC31" s="151"/>
      <c r="AGD31" s="151"/>
      <c r="AGE31" s="151"/>
      <c r="AGF31" s="151"/>
      <c r="AGG31" s="151"/>
      <c r="AGH31" s="151"/>
      <c r="AGI31" s="151"/>
      <c r="AGJ31" s="151"/>
      <c r="AGK31" s="151"/>
      <c r="AGL31" s="151"/>
      <c r="AGM31" s="151"/>
      <c r="AGN31" s="151"/>
      <c r="AGO31" s="151"/>
      <c r="AGP31" s="151"/>
      <c r="AGQ31" s="151"/>
      <c r="AGR31" s="151"/>
      <c r="AGS31" s="151"/>
      <c r="AGT31" s="151"/>
      <c r="AGU31" s="151"/>
      <c r="AGV31" s="151"/>
      <c r="AGW31" s="151"/>
      <c r="AGX31" s="151"/>
      <c r="AGY31" s="151"/>
      <c r="AGZ31" s="151"/>
      <c r="AHA31" s="151"/>
      <c r="AHB31" s="151"/>
      <c r="AHC31" s="151"/>
      <c r="AHD31" s="151"/>
      <c r="AHE31" s="151"/>
      <c r="AHF31" s="151"/>
      <c r="AHG31" s="151"/>
      <c r="AHH31" s="151"/>
      <c r="AHI31" s="151"/>
      <c r="AHJ31" s="151"/>
      <c r="AHK31" s="151"/>
      <c r="AHL31" s="151"/>
      <c r="AHM31" s="151"/>
      <c r="AHN31" s="151"/>
      <c r="AHO31" s="151"/>
      <c r="AHP31" s="151"/>
      <c r="AHQ31" s="151"/>
      <c r="AHR31" s="151"/>
      <c r="AHS31" s="151"/>
      <c r="AHT31" s="151"/>
      <c r="AHU31" s="151"/>
      <c r="AHV31" s="151"/>
      <c r="AHW31" s="151"/>
      <c r="AHX31" s="151"/>
      <c r="AHY31" s="151"/>
      <c r="AHZ31" s="151"/>
      <c r="AIA31" s="151"/>
      <c r="AIB31" s="151"/>
      <c r="AIC31" s="151"/>
      <c r="AID31" s="151"/>
      <c r="AIE31" s="151"/>
      <c r="AIF31" s="151"/>
      <c r="AIG31" s="151"/>
      <c r="AIH31" s="151"/>
      <c r="AII31" s="151"/>
      <c r="AIJ31" s="151"/>
      <c r="AIK31" s="151"/>
      <c r="AIL31" s="151"/>
      <c r="AIM31" s="151"/>
      <c r="AIN31" s="151"/>
      <c r="AIO31" s="151"/>
      <c r="AIP31" s="151"/>
      <c r="AIQ31" s="151"/>
      <c r="AIR31" s="151"/>
      <c r="AIS31" s="151"/>
      <c r="AIT31" s="151"/>
      <c r="AIU31" s="151"/>
      <c r="AIV31" s="151"/>
      <c r="AIW31" s="151"/>
      <c r="AIX31" s="151"/>
      <c r="AIY31" s="151"/>
      <c r="AIZ31" s="151"/>
      <c r="AJA31" s="151"/>
      <c r="AJB31" s="151"/>
      <c r="AJC31" s="151"/>
      <c r="AJD31" s="151"/>
      <c r="AJE31" s="151"/>
      <c r="AJF31" s="151"/>
      <c r="AJG31" s="151"/>
      <c r="AJH31" s="151"/>
      <c r="AJI31" s="151"/>
      <c r="AJJ31" s="151"/>
      <c r="AJK31" s="151"/>
      <c r="AJL31" s="151"/>
      <c r="AJM31" s="151"/>
      <c r="AJN31" s="151"/>
      <c r="AJO31" s="151"/>
      <c r="AJP31" s="151"/>
      <c r="AJQ31" s="151"/>
      <c r="AJR31" s="151"/>
      <c r="AJS31" s="151"/>
      <c r="AJT31" s="151"/>
      <c r="AJU31" s="151"/>
      <c r="AJV31" s="151"/>
      <c r="AJW31" s="151"/>
      <c r="AJX31" s="151"/>
      <c r="AJY31" s="151"/>
      <c r="AJZ31" s="151"/>
      <c r="AKA31" s="151"/>
      <c r="AKB31" s="151"/>
      <c r="AKC31" s="151"/>
      <c r="AKD31" s="151"/>
      <c r="AKE31" s="151"/>
      <c r="AKF31" s="151"/>
      <c r="AKG31" s="151"/>
      <c r="AKH31" s="151"/>
      <c r="AKI31" s="151"/>
      <c r="AKJ31" s="151"/>
      <c r="AKK31" s="151"/>
      <c r="AKL31" s="151"/>
      <c r="AKM31" s="151"/>
      <c r="AKN31" s="151"/>
      <c r="AKO31" s="151"/>
      <c r="AKP31" s="151"/>
      <c r="AKQ31" s="151"/>
      <c r="AKR31" s="151"/>
      <c r="AKS31" s="151"/>
      <c r="AKT31" s="151"/>
      <c r="AKU31" s="151"/>
      <c r="AKV31" s="151"/>
      <c r="AKW31" s="151"/>
      <c r="AKX31" s="151"/>
      <c r="AKY31" s="151"/>
      <c r="AKZ31" s="151"/>
      <c r="ALA31" s="151"/>
      <c r="ALB31" s="151"/>
      <c r="ALC31" s="151"/>
      <c r="ALD31" s="151"/>
      <c r="ALE31" s="151"/>
      <c r="ALF31" s="151"/>
      <c r="ALG31" s="151"/>
      <c r="ALH31" s="151"/>
      <c r="ALI31" s="151"/>
      <c r="ALJ31" s="151"/>
      <c r="ALK31" s="151"/>
      <c r="ALL31" s="151"/>
      <c r="ALM31" s="151"/>
      <c r="ALN31" s="151"/>
      <c r="ALO31" s="151"/>
      <c r="ALP31" s="151"/>
      <c r="ALQ31" s="151"/>
      <c r="ALR31" s="151"/>
      <c r="ALS31" s="151"/>
      <c r="ALT31" s="151"/>
      <c r="ALU31" s="151"/>
      <c r="ALV31" s="151"/>
      <c r="ALW31" s="151"/>
      <c r="ALX31" s="151"/>
      <c r="ALY31" s="151"/>
      <c r="ALZ31" s="151"/>
      <c r="AMA31" s="151"/>
      <c r="AMB31" s="151"/>
      <c r="AMC31" s="151"/>
      <c r="AMD31" s="151"/>
      <c r="AME31" s="151"/>
      <c r="AMF31" s="151"/>
      <c r="AMG31" s="151"/>
      <c r="AMH31" s="151"/>
      <c r="AMI31" s="151"/>
      <c r="AMJ31" s="151"/>
    </row>
    <row r="32" spans="1:1025" s="75" customFormat="1" ht="17.25" hidden="1" customHeight="1" outlineLevel="1">
      <c r="A32" s="91" t="s">
        <v>436</v>
      </c>
      <c r="B32" s="9">
        <f>'faktiskās_izm_(202__.g)'!C27</f>
        <v>0</v>
      </c>
      <c r="C32" s="9">
        <f>'faktiskās_izm_(202__.g)'!D27</f>
        <v>0</v>
      </c>
      <c r="D32" s="9">
        <f>'faktiskās_izm_(202__.g)'!E27</f>
        <v>0</v>
      </c>
      <c r="E32" s="9">
        <f>'faktiskās_izm_(202__.g)'!F27</f>
        <v>0</v>
      </c>
      <c r="F32" s="79"/>
      <c r="G32" s="79"/>
      <c r="H32" s="17">
        <f t="shared" ref="H32:H40" si="11">B32+C32</f>
        <v>0</v>
      </c>
      <c r="I32" s="17">
        <f t="shared" ref="I32:I40" si="12">D32+E32</f>
        <v>0</v>
      </c>
      <c r="J32" s="17">
        <f>H32+I32</f>
        <v>0</v>
      </c>
      <c r="K32" s="79"/>
      <c r="L32" s="391" t="e">
        <f>'faktiskās_izm_(202__.g)'!L27</f>
        <v>#DIV/0!</v>
      </c>
      <c r="M32" s="391" t="e">
        <f>'faktiskās_izm_(202__.g)'!M27</f>
        <v>#DIV/0!</v>
      </c>
    </row>
    <row r="33" spans="1:1024" s="75" customFormat="1" ht="17.25" hidden="1" customHeight="1" outlineLevel="1">
      <c r="A33" s="91" t="s">
        <v>437</v>
      </c>
      <c r="B33" s="9">
        <f>'faktiskās_izm_(202__.g)'!C30</f>
        <v>0</v>
      </c>
      <c r="C33" s="9">
        <f>'faktiskās_izm_(202__.g)'!D30</f>
        <v>0</v>
      </c>
      <c r="D33" s="9">
        <f>'faktiskās_izm_(202__.g)'!E30</f>
        <v>0</v>
      </c>
      <c r="E33" s="9">
        <f>'faktiskās_izm_(202__.g)'!F30</f>
        <v>0</v>
      </c>
      <c r="F33" s="79"/>
      <c r="G33" s="79"/>
      <c r="H33" s="17">
        <f t="shared" si="11"/>
        <v>0</v>
      </c>
      <c r="I33" s="17">
        <f t="shared" si="12"/>
        <v>0</v>
      </c>
      <c r="J33" s="17">
        <f t="shared" ref="J33:J40" si="13">H33+I33</f>
        <v>0</v>
      </c>
      <c r="K33" s="79"/>
      <c r="L33" s="391" t="e">
        <f>'faktiskās_izm_(202__.g)'!L30</f>
        <v>#DIV/0!</v>
      </c>
      <c r="M33" s="391" t="e">
        <f>'faktiskās_izm_(202__.g)'!M30</f>
        <v>#DIV/0!</v>
      </c>
    </row>
    <row r="34" spans="1:1024" ht="17.25" hidden="1" customHeight="1" outlineLevel="1">
      <c r="A34" s="91" t="s">
        <v>438</v>
      </c>
      <c r="B34" s="9">
        <f>'faktiskās_izm_(202__.g)'!C33</f>
        <v>0</v>
      </c>
      <c r="C34" s="9">
        <f>'faktiskās_izm_(202__.g)'!D33</f>
        <v>0</v>
      </c>
      <c r="D34" s="9">
        <f>'faktiskās_izm_(202__.g)'!E33</f>
        <v>0</v>
      </c>
      <c r="E34" s="9">
        <f>'faktiskās_izm_(202__.g)'!F33</f>
        <v>0</v>
      </c>
      <c r="F34" s="79"/>
      <c r="G34" s="79"/>
      <c r="H34" s="17">
        <f t="shared" si="11"/>
        <v>0</v>
      </c>
      <c r="I34" s="17">
        <f t="shared" si="12"/>
        <v>0</v>
      </c>
      <c r="J34" s="17">
        <f t="shared" si="13"/>
        <v>0</v>
      </c>
      <c r="K34" s="79"/>
      <c r="L34" s="391" t="e">
        <f>'faktiskās_izm_(202__.g)'!L33</f>
        <v>#DIV/0!</v>
      </c>
      <c r="M34" s="391" t="e">
        <f>'faktiskās_izm_(202__.g)'!M33</f>
        <v>#DIV/0!</v>
      </c>
    </row>
    <row r="35" spans="1:1024" ht="17.25" hidden="1" customHeight="1" outlineLevel="1">
      <c r="A35" s="91" t="s">
        <v>439</v>
      </c>
      <c r="B35" s="9">
        <f>'faktiskās_izm_(202__.g)'!C34</f>
        <v>0</v>
      </c>
      <c r="C35" s="9">
        <f>'faktiskās_izm_(202__.g)'!D34</f>
        <v>0</v>
      </c>
      <c r="D35" s="9">
        <f>'faktiskās_izm_(202__.g)'!E34</f>
        <v>0</v>
      </c>
      <c r="E35" s="9">
        <f>'faktiskās_izm_(202__.g)'!F34</f>
        <v>0</v>
      </c>
      <c r="F35" s="79"/>
      <c r="G35" s="79"/>
      <c r="H35" s="17">
        <f t="shared" si="11"/>
        <v>0</v>
      </c>
      <c r="I35" s="17">
        <f t="shared" si="12"/>
        <v>0</v>
      </c>
      <c r="J35" s="17">
        <f t="shared" si="13"/>
        <v>0</v>
      </c>
      <c r="K35" s="79"/>
      <c r="L35" s="391" t="e">
        <f>'faktiskās_izm_(202__.g)'!L34</f>
        <v>#DIV/0!</v>
      </c>
      <c r="M35" s="391" t="e">
        <f>'faktiskās_izm_(202__.g)'!M34</f>
        <v>#DIV/0!</v>
      </c>
    </row>
    <row r="36" spans="1:1024" ht="17.25" hidden="1" customHeight="1" outlineLevel="1">
      <c r="A36" s="91" t="s">
        <v>440</v>
      </c>
      <c r="B36" s="9">
        <f>'faktiskās_izm_(202__.g)'!C35</f>
        <v>0</v>
      </c>
      <c r="C36" s="9">
        <f>'faktiskās_izm_(202__.g)'!D35</f>
        <v>0</v>
      </c>
      <c r="D36" s="9">
        <f>'faktiskās_izm_(202__.g)'!E35</f>
        <v>0</v>
      </c>
      <c r="E36" s="9">
        <f>'faktiskās_izm_(202__.g)'!F35</f>
        <v>0</v>
      </c>
      <c r="F36" s="79"/>
      <c r="G36" s="79"/>
      <c r="H36" s="17">
        <f t="shared" si="11"/>
        <v>0</v>
      </c>
      <c r="I36" s="17">
        <f t="shared" si="12"/>
        <v>0</v>
      </c>
      <c r="J36" s="17">
        <f t="shared" si="13"/>
        <v>0</v>
      </c>
      <c r="K36" s="79"/>
      <c r="L36" s="391" t="e">
        <f>'faktiskās_izm_(202__.g)'!L35</f>
        <v>#DIV/0!</v>
      </c>
      <c r="M36" s="391" t="e">
        <f>'faktiskās_izm_(202__.g)'!M35</f>
        <v>#DIV/0!</v>
      </c>
    </row>
    <row r="37" spans="1:1024" ht="17.25" hidden="1" customHeight="1" outlineLevel="1">
      <c r="A37" s="91" t="s">
        <v>441</v>
      </c>
      <c r="B37" s="9">
        <f>'faktiskās_izm_(202__.g)'!C36</f>
        <v>0</v>
      </c>
      <c r="C37" s="9">
        <f>'faktiskās_izm_(202__.g)'!D36</f>
        <v>0</v>
      </c>
      <c r="D37" s="9">
        <f>'faktiskās_izm_(202__.g)'!E36</f>
        <v>0</v>
      </c>
      <c r="E37" s="9">
        <f>'faktiskās_izm_(202__.g)'!F36</f>
        <v>0</v>
      </c>
      <c r="F37" s="79"/>
      <c r="G37" s="79"/>
      <c r="H37" s="17">
        <f t="shared" si="11"/>
        <v>0</v>
      </c>
      <c r="I37" s="17">
        <f t="shared" si="12"/>
        <v>0</v>
      </c>
      <c r="J37" s="17">
        <f t="shared" si="13"/>
        <v>0</v>
      </c>
      <c r="K37" s="79"/>
      <c r="L37" s="391" t="e">
        <f>'faktiskās_izm_(202__.g)'!L36</f>
        <v>#DIV/0!</v>
      </c>
      <c r="M37" s="391" t="e">
        <f>'faktiskās_izm_(202__.g)'!M36</f>
        <v>#DIV/0!</v>
      </c>
    </row>
    <row r="38" spans="1:1024" ht="17.25" hidden="1" customHeight="1" outlineLevel="1">
      <c r="A38" s="91" t="s">
        <v>442</v>
      </c>
      <c r="B38" s="9">
        <f>'faktiskās_izm_(202__.g)'!C37</f>
        <v>0</v>
      </c>
      <c r="C38" s="9">
        <f>'faktiskās_izm_(202__.g)'!D37</f>
        <v>0</v>
      </c>
      <c r="D38" s="9">
        <f>'faktiskās_izm_(202__.g)'!E37</f>
        <v>0</v>
      </c>
      <c r="E38" s="9">
        <f>'faktiskās_izm_(202__.g)'!F37</f>
        <v>0</v>
      </c>
      <c r="F38" s="79"/>
      <c r="G38" s="79"/>
      <c r="H38" s="17">
        <f t="shared" si="11"/>
        <v>0</v>
      </c>
      <c r="I38" s="17">
        <f t="shared" si="12"/>
        <v>0</v>
      </c>
      <c r="J38" s="17">
        <f t="shared" si="13"/>
        <v>0</v>
      </c>
      <c r="K38" s="79"/>
      <c r="L38" s="391" t="e">
        <f>'faktiskās_izm_(202__.g)'!L37</f>
        <v>#DIV/0!</v>
      </c>
      <c r="M38" s="391" t="e">
        <f>'faktiskās_izm_(202__.g)'!M37</f>
        <v>#DIV/0!</v>
      </c>
    </row>
    <row r="39" spans="1:1024" ht="17.25" hidden="1" customHeight="1" outlineLevel="1">
      <c r="A39" s="91" t="s">
        <v>443</v>
      </c>
      <c r="B39" s="9">
        <f>'faktiskās_izm_(202__.g)'!C39</f>
        <v>0</v>
      </c>
      <c r="C39" s="9">
        <f>'faktiskās_izm_(202__.g)'!D39</f>
        <v>0</v>
      </c>
      <c r="D39" s="9">
        <f>'faktiskās_izm_(202__.g)'!E39</f>
        <v>0</v>
      </c>
      <c r="E39" s="9">
        <f>'faktiskās_izm_(202__.g)'!F39</f>
        <v>0</v>
      </c>
      <c r="F39" s="79"/>
      <c r="G39" s="79"/>
      <c r="H39" s="17">
        <f t="shared" si="11"/>
        <v>0</v>
      </c>
      <c r="I39" s="17">
        <f t="shared" si="12"/>
        <v>0</v>
      </c>
      <c r="J39" s="17">
        <f t="shared" si="13"/>
        <v>0</v>
      </c>
      <c r="K39" s="79"/>
      <c r="L39" s="391" t="e">
        <f>'faktiskās_izm_(202__.g)'!L39</f>
        <v>#DIV/0!</v>
      </c>
      <c r="M39" s="391" t="e">
        <f>'faktiskās_izm_(202__.g)'!M39</f>
        <v>#DIV/0!</v>
      </c>
    </row>
    <row r="40" spans="1:1024" ht="17.25" hidden="1" customHeight="1" outlineLevel="1">
      <c r="A40" s="113" t="s">
        <v>444</v>
      </c>
      <c r="B40" s="9">
        <f>'faktiskās_izm_(202__.g)'!C43</f>
        <v>0</v>
      </c>
      <c r="C40" s="9">
        <f>'faktiskās_izm_(202__.g)'!D43</f>
        <v>0</v>
      </c>
      <c r="D40" s="9">
        <f>'faktiskās_izm_(202__.g)'!E43</f>
        <v>0</v>
      </c>
      <c r="E40" s="9">
        <f>'faktiskās_izm_(202__.g)'!F43</f>
        <v>0</v>
      </c>
      <c r="F40" s="79"/>
      <c r="G40" s="79"/>
      <c r="H40" s="17">
        <f t="shared" si="11"/>
        <v>0</v>
      </c>
      <c r="I40" s="17">
        <f t="shared" si="12"/>
        <v>0</v>
      </c>
      <c r="J40" s="17">
        <f t="shared" si="13"/>
        <v>0</v>
      </c>
      <c r="K40" s="79"/>
      <c r="L40" s="391" t="e">
        <f>'faktiskās_izm_(202__.g)'!L43</f>
        <v>#DIV/0!</v>
      </c>
      <c r="M40" s="391" t="e">
        <f>'faktiskās_izm_(202__.g)'!M43</f>
        <v>#DIV/0!</v>
      </c>
    </row>
    <row r="41" spans="1:1024" collapsed="1"/>
    <row r="42" spans="1:1024" ht="17.25" customHeight="1">
      <c r="A42" s="91" t="s">
        <v>447</v>
      </c>
      <c r="B42" s="9">
        <f>'faktiskās_izm_(202__.g)'!C42</f>
        <v>0</v>
      </c>
      <c r="C42" s="9">
        <f>'faktiskās_izm_(202__.g)'!D42</f>
        <v>0</v>
      </c>
      <c r="D42" s="9">
        <f>'faktiskās_izm_(202__.g)'!E42</f>
        <v>0</v>
      </c>
      <c r="E42" s="9">
        <f>'faktiskās_izm_(202__.g)'!F42</f>
        <v>0</v>
      </c>
      <c r="F42" s="79"/>
      <c r="G42" s="79"/>
      <c r="H42" s="9">
        <f t="shared" ref="H42" si="14">B42+C42</f>
        <v>0</v>
      </c>
      <c r="I42" s="9">
        <f t="shared" ref="I42" si="15">D42+E42</f>
        <v>0</v>
      </c>
      <c r="J42" s="9">
        <f t="shared" ref="J42" si="16">H42+I42</f>
        <v>0</v>
      </c>
      <c r="K42" s="79"/>
      <c r="L42" s="391" t="e">
        <f>'faktiskās_izm_(202__.g)'!L42</f>
        <v>#DIV/0!</v>
      </c>
      <c r="M42" s="391" t="e">
        <f>'faktiskās_izm_(202__.g)'!M42</f>
        <v>#DIV/0!</v>
      </c>
    </row>
    <row r="43" spans="1:1024" s="390" customFormat="1" ht="17.25" customHeight="1">
      <c r="A43" s="389" t="s">
        <v>453</v>
      </c>
      <c r="B43" s="392" t="e">
        <f>B42/B29</f>
        <v>#DIV/0!</v>
      </c>
      <c r="C43" s="392" t="e">
        <f t="shared" ref="C43" si="17">C42/C29</f>
        <v>#DIV/0!</v>
      </c>
      <c r="D43" s="392" t="e">
        <f t="shared" ref="D43" si="18">D42/D29</f>
        <v>#DIV/0!</v>
      </c>
      <c r="E43" s="392" t="e">
        <f t="shared" ref="E43" si="19">E42/E29</f>
        <v>#DIV/0!</v>
      </c>
      <c r="F43" s="80"/>
      <c r="G43" s="80"/>
      <c r="H43" s="392" t="e">
        <f t="shared" ref="H43" si="20">H42/H29</f>
        <v>#DIV/0!</v>
      </c>
      <c r="I43" s="392" t="e">
        <f t="shared" ref="I43" si="21">I42/I29</f>
        <v>#DIV/0!</v>
      </c>
      <c r="J43" s="393" t="e">
        <f t="shared" ref="J43" si="22">J42/J29</f>
        <v>#DIV/0!</v>
      </c>
      <c r="K43" s="80"/>
      <c r="L43" s="392" t="e">
        <f t="shared" ref="L43" si="23">L42/L29</f>
        <v>#DIV/0!</v>
      </c>
      <c r="M43" s="392" t="e">
        <f t="shared" ref="M43" si="24">M42/M29</f>
        <v>#DIV/0!</v>
      </c>
      <c r="N43" s="151"/>
      <c r="O43" s="151"/>
      <c r="P43" s="151"/>
      <c r="Q43" s="151"/>
      <c r="R43" s="151"/>
      <c r="S43" s="151"/>
      <c r="T43" s="151"/>
      <c r="U43" s="151"/>
      <c r="V43" s="151"/>
      <c r="W43" s="151"/>
      <c r="X43" s="151"/>
      <c r="Y43" s="151"/>
      <c r="Z43" s="151"/>
      <c r="AA43" s="151"/>
      <c r="AB43" s="151"/>
      <c r="AC43" s="151"/>
      <c r="AD43" s="151"/>
      <c r="AE43" s="151"/>
      <c r="AF43" s="151"/>
      <c r="AG43" s="151"/>
      <c r="AH43" s="151"/>
      <c r="AI43" s="151"/>
      <c r="AJ43" s="151"/>
      <c r="AK43" s="151"/>
      <c r="AL43" s="151"/>
      <c r="AM43" s="151"/>
      <c r="AN43" s="151"/>
      <c r="AO43" s="151"/>
      <c r="AP43" s="151"/>
      <c r="AQ43" s="151"/>
      <c r="AR43" s="151"/>
      <c r="AS43" s="151"/>
      <c r="AT43" s="151"/>
      <c r="AU43" s="151"/>
      <c r="AV43" s="151"/>
      <c r="AW43" s="151"/>
      <c r="AX43" s="151"/>
      <c r="AY43" s="151"/>
      <c r="AZ43" s="151"/>
      <c r="BA43" s="151"/>
      <c r="BB43" s="151"/>
      <c r="BC43" s="151"/>
      <c r="BD43" s="151"/>
      <c r="BE43" s="151"/>
      <c r="BF43" s="151"/>
      <c r="BG43" s="151"/>
      <c r="BH43" s="151"/>
      <c r="BI43" s="151"/>
      <c r="BJ43" s="151"/>
      <c r="BK43" s="151"/>
      <c r="BL43" s="151"/>
      <c r="BM43" s="151"/>
      <c r="BN43" s="151"/>
      <c r="BO43" s="151"/>
      <c r="BP43" s="151"/>
      <c r="BQ43" s="151"/>
      <c r="BR43" s="151"/>
      <c r="BS43" s="151"/>
      <c r="BT43" s="151"/>
      <c r="BU43" s="151"/>
      <c r="BV43" s="151"/>
      <c r="BW43" s="151"/>
      <c r="BX43" s="151"/>
      <c r="BY43" s="151"/>
      <c r="BZ43" s="151"/>
      <c r="CA43" s="151"/>
      <c r="CB43" s="151"/>
      <c r="CC43" s="151"/>
      <c r="CD43" s="151"/>
      <c r="CE43" s="151"/>
      <c r="CF43" s="151"/>
      <c r="CG43" s="151"/>
      <c r="CH43" s="151"/>
      <c r="CI43" s="151"/>
      <c r="CJ43" s="151"/>
      <c r="CK43" s="151"/>
      <c r="CL43" s="151"/>
      <c r="CM43" s="151"/>
      <c r="CN43" s="151"/>
      <c r="CO43" s="151"/>
      <c r="CP43" s="151"/>
      <c r="CQ43" s="151"/>
      <c r="CR43" s="151"/>
      <c r="CS43" s="151"/>
      <c r="CT43" s="151"/>
      <c r="CU43" s="151"/>
      <c r="CV43" s="151"/>
      <c r="CW43" s="151"/>
      <c r="CX43" s="151"/>
      <c r="CY43" s="151"/>
      <c r="CZ43" s="151"/>
      <c r="DA43" s="151"/>
      <c r="DB43" s="151"/>
      <c r="DC43" s="151"/>
      <c r="DD43" s="151"/>
      <c r="DE43" s="151"/>
      <c r="DF43" s="151"/>
      <c r="DG43" s="151"/>
      <c r="DH43" s="151"/>
      <c r="DI43" s="151"/>
      <c r="DJ43" s="151"/>
      <c r="DK43" s="151"/>
      <c r="DL43" s="151"/>
      <c r="DM43" s="151"/>
      <c r="DN43" s="151"/>
      <c r="DO43" s="151"/>
      <c r="DP43" s="151"/>
      <c r="DQ43" s="151"/>
      <c r="DR43" s="151"/>
      <c r="DS43" s="151"/>
      <c r="DT43" s="151"/>
      <c r="DU43" s="151"/>
      <c r="DV43" s="151"/>
      <c r="DW43" s="151"/>
      <c r="DX43" s="151"/>
      <c r="DY43" s="151"/>
      <c r="DZ43" s="151"/>
      <c r="EA43" s="151"/>
      <c r="EB43" s="151"/>
      <c r="EC43" s="151"/>
      <c r="ED43" s="151"/>
      <c r="EE43" s="151"/>
      <c r="EF43" s="151"/>
      <c r="EG43" s="151"/>
      <c r="EH43" s="151"/>
      <c r="EI43" s="151"/>
      <c r="EJ43" s="151"/>
      <c r="EK43" s="151"/>
      <c r="EL43" s="151"/>
      <c r="EM43" s="151"/>
      <c r="EN43" s="151"/>
      <c r="EO43" s="151"/>
      <c r="EP43" s="151"/>
      <c r="EQ43" s="151"/>
      <c r="ER43" s="151"/>
      <c r="ES43" s="151"/>
      <c r="ET43" s="151"/>
      <c r="EU43" s="151"/>
      <c r="EV43" s="151"/>
      <c r="EW43" s="151"/>
      <c r="EX43" s="151"/>
      <c r="EY43" s="151"/>
      <c r="EZ43" s="151"/>
      <c r="FA43" s="151"/>
      <c r="FB43" s="151"/>
      <c r="FC43" s="151"/>
      <c r="FD43" s="151"/>
      <c r="FE43" s="151"/>
      <c r="FF43" s="151"/>
      <c r="FG43" s="151"/>
      <c r="FH43" s="151"/>
      <c r="FI43" s="151"/>
      <c r="FJ43" s="151"/>
      <c r="FK43" s="151"/>
      <c r="FL43" s="151"/>
      <c r="FM43" s="151"/>
      <c r="FN43" s="151"/>
      <c r="FO43" s="151"/>
      <c r="FP43" s="151"/>
      <c r="FQ43" s="151"/>
      <c r="FR43" s="151"/>
      <c r="FS43" s="151"/>
      <c r="FT43" s="151"/>
      <c r="FU43" s="151"/>
      <c r="FV43" s="151"/>
      <c r="FW43" s="151"/>
      <c r="FX43" s="151"/>
      <c r="FY43" s="151"/>
      <c r="FZ43" s="151"/>
      <c r="GA43" s="151"/>
      <c r="GB43" s="151"/>
      <c r="GC43" s="151"/>
      <c r="GD43" s="151"/>
      <c r="GE43" s="151"/>
      <c r="GF43" s="151"/>
      <c r="GG43" s="151"/>
      <c r="GH43" s="151"/>
      <c r="GI43" s="151"/>
      <c r="GJ43" s="151"/>
      <c r="GK43" s="151"/>
      <c r="GL43" s="151"/>
      <c r="GM43" s="151"/>
      <c r="GN43" s="151"/>
      <c r="GO43" s="151"/>
      <c r="GP43" s="151"/>
      <c r="GQ43" s="151"/>
      <c r="GR43" s="151"/>
      <c r="GS43" s="151"/>
      <c r="GT43" s="151"/>
      <c r="GU43" s="151"/>
      <c r="GV43" s="151"/>
      <c r="GW43" s="151"/>
      <c r="GX43" s="151"/>
      <c r="GY43" s="151"/>
      <c r="GZ43" s="151"/>
      <c r="HA43" s="151"/>
      <c r="HB43" s="151"/>
      <c r="HC43" s="151"/>
      <c r="HD43" s="151"/>
      <c r="HE43" s="151"/>
      <c r="HF43" s="151"/>
      <c r="HG43" s="151"/>
      <c r="HH43" s="151"/>
      <c r="HI43" s="151"/>
      <c r="HJ43" s="151"/>
      <c r="HK43" s="151"/>
      <c r="HL43" s="151"/>
      <c r="HM43" s="151"/>
      <c r="HN43" s="151"/>
      <c r="HO43" s="151"/>
      <c r="HP43" s="151"/>
      <c r="HQ43" s="151"/>
      <c r="HR43" s="151"/>
      <c r="HS43" s="151"/>
      <c r="HT43" s="151"/>
      <c r="HU43" s="151"/>
      <c r="HV43" s="151"/>
      <c r="HW43" s="151"/>
      <c r="HX43" s="151"/>
      <c r="HY43" s="151"/>
      <c r="HZ43" s="151"/>
      <c r="IA43" s="151"/>
      <c r="IB43" s="151"/>
      <c r="IC43" s="151"/>
      <c r="ID43" s="151"/>
      <c r="IE43" s="151"/>
      <c r="IF43" s="151"/>
      <c r="IG43" s="151"/>
      <c r="IH43" s="151"/>
      <c r="II43" s="151"/>
      <c r="IJ43" s="151"/>
      <c r="IK43" s="151"/>
      <c r="IL43" s="151"/>
      <c r="IM43" s="151"/>
      <c r="IN43" s="151"/>
      <c r="IO43" s="151"/>
      <c r="IP43" s="151"/>
      <c r="IQ43" s="151"/>
      <c r="IR43" s="151"/>
      <c r="IS43" s="151"/>
      <c r="IT43" s="151"/>
      <c r="IU43" s="151"/>
      <c r="IV43" s="151"/>
      <c r="IW43" s="151"/>
      <c r="IX43" s="151"/>
      <c r="IY43" s="151"/>
      <c r="IZ43" s="151"/>
      <c r="JA43" s="151"/>
      <c r="JB43" s="151"/>
      <c r="JC43" s="151"/>
      <c r="JD43" s="151"/>
      <c r="JE43" s="151"/>
      <c r="JF43" s="151"/>
      <c r="JG43" s="151"/>
      <c r="JH43" s="151"/>
      <c r="JI43" s="151"/>
      <c r="JJ43" s="151"/>
      <c r="JK43" s="151"/>
      <c r="JL43" s="151"/>
      <c r="JM43" s="151"/>
      <c r="JN43" s="151"/>
      <c r="JO43" s="151"/>
      <c r="JP43" s="151"/>
      <c r="JQ43" s="151"/>
      <c r="JR43" s="151"/>
      <c r="JS43" s="151"/>
      <c r="JT43" s="151"/>
      <c r="JU43" s="151"/>
      <c r="JV43" s="151"/>
      <c r="JW43" s="151"/>
      <c r="JX43" s="151"/>
      <c r="JY43" s="151"/>
      <c r="JZ43" s="151"/>
      <c r="KA43" s="151"/>
      <c r="KB43" s="151"/>
      <c r="KC43" s="151"/>
      <c r="KD43" s="151"/>
      <c r="KE43" s="151"/>
      <c r="KF43" s="151"/>
      <c r="KG43" s="151"/>
      <c r="KH43" s="151"/>
      <c r="KI43" s="151"/>
      <c r="KJ43" s="151"/>
      <c r="KK43" s="151"/>
      <c r="KL43" s="151"/>
      <c r="KM43" s="151"/>
      <c r="KN43" s="151"/>
      <c r="KO43" s="151"/>
      <c r="KP43" s="151"/>
      <c r="KQ43" s="151"/>
      <c r="KR43" s="151"/>
      <c r="KS43" s="151"/>
      <c r="KT43" s="151"/>
      <c r="KU43" s="151"/>
      <c r="KV43" s="151"/>
      <c r="KW43" s="151"/>
      <c r="KX43" s="151"/>
      <c r="KY43" s="151"/>
      <c r="KZ43" s="151"/>
      <c r="LA43" s="151"/>
      <c r="LB43" s="151"/>
      <c r="LC43" s="151"/>
      <c r="LD43" s="151"/>
      <c r="LE43" s="151"/>
      <c r="LF43" s="151"/>
      <c r="LG43" s="151"/>
      <c r="LH43" s="151"/>
      <c r="LI43" s="151"/>
      <c r="LJ43" s="151"/>
      <c r="LK43" s="151"/>
      <c r="LL43" s="151"/>
      <c r="LM43" s="151"/>
      <c r="LN43" s="151"/>
      <c r="LO43" s="151"/>
      <c r="LP43" s="151"/>
      <c r="LQ43" s="151"/>
      <c r="LR43" s="151"/>
      <c r="LS43" s="151"/>
      <c r="LT43" s="151"/>
      <c r="LU43" s="151"/>
      <c r="LV43" s="151"/>
      <c r="LW43" s="151"/>
      <c r="LX43" s="151"/>
      <c r="LY43" s="151"/>
      <c r="LZ43" s="151"/>
      <c r="MA43" s="151"/>
      <c r="MB43" s="151"/>
      <c r="MC43" s="151"/>
      <c r="MD43" s="151"/>
      <c r="ME43" s="151"/>
      <c r="MF43" s="151"/>
      <c r="MG43" s="151"/>
      <c r="MH43" s="151"/>
      <c r="MI43" s="151"/>
      <c r="MJ43" s="151"/>
      <c r="MK43" s="151"/>
      <c r="ML43" s="151"/>
      <c r="MM43" s="151"/>
      <c r="MN43" s="151"/>
      <c r="MO43" s="151"/>
      <c r="MP43" s="151"/>
      <c r="MQ43" s="151"/>
      <c r="MR43" s="151"/>
      <c r="MS43" s="151"/>
      <c r="MT43" s="151"/>
      <c r="MU43" s="151"/>
      <c r="MV43" s="151"/>
      <c r="MW43" s="151"/>
      <c r="MX43" s="151"/>
      <c r="MY43" s="151"/>
      <c r="MZ43" s="151"/>
      <c r="NA43" s="151"/>
      <c r="NB43" s="151"/>
      <c r="NC43" s="151"/>
      <c r="ND43" s="151"/>
      <c r="NE43" s="151"/>
      <c r="NF43" s="151"/>
      <c r="NG43" s="151"/>
      <c r="NH43" s="151"/>
      <c r="NI43" s="151"/>
      <c r="NJ43" s="151"/>
      <c r="NK43" s="151"/>
      <c r="NL43" s="151"/>
      <c r="NM43" s="151"/>
      <c r="NN43" s="151"/>
      <c r="NO43" s="151"/>
      <c r="NP43" s="151"/>
      <c r="NQ43" s="151"/>
      <c r="NR43" s="151"/>
      <c r="NS43" s="151"/>
      <c r="NT43" s="151"/>
      <c r="NU43" s="151"/>
      <c r="NV43" s="151"/>
      <c r="NW43" s="151"/>
      <c r="NX43" s="151"/>
      <c r="NY43" s="151"/>
      <c r="NZ43" s="151"/>
      <c r="OA43" s="151"/>
      <c r="OB43" s="151"/>
      <c r="OC43" s="151"/>
      <c r="OD43" s="151"/>
      <c r="OE43" s="151"/>
      <c r="OF43" s="151"/>
      <c r="OG43" s="151"/>
      <c r="OH43" s="151"/>
      <c r="OI43" s="151"/>
      <c r="OJ43" s="151"/>
      <c r="OK43" s="151"/>
      <c r="OL43" s="151"/>
      <c r="OM43" s="151"/>
      <c r="ON43" s="151"/>
      <c r="OO43" s="151"/>
      <c r="OP43" s="151"/>
      <c r="OQ43" s="151"/>
      <c r="OR43" s="151"/>
      <c r="OS43" s="151"/>
      <c r="OT43" s="151"/>
      <c r="OU43" s="151"/>
      <c r="OV43" s="151"/>
      <c r="OW43" s="151"/>
      <c r="OX43" s="151"/>
      <c r="OY43" s="151"/>
      <c r="OZ43" s="151"/>
      <c r="PA43" s="151"/>
      <c r="PB43" s="151"/>
      <c r="PC43" s="151"/>
      <c r="PD43" s="151"/>
      <c r="PE43" s="151"/>
      <c r="PF43" s="151"/>
      <c r="PG43" s="151"/>
      <c r="PH43" s="151"/>
      <c r="PI43" s="151"/>
      <c r="PJ43" s="151"/>
      <c r="PK43" s="151"/>
      <c r="PL43" s="151"/>
      <c r="PM43" s="151"/>
      <c r="PN43" s="151"/>
      <c r="PO43" s="151"/>
      <c r="PP43" s="151"/>
      <c r="PQ43" s="151"/>
      <c r="PR43" s="151"/>
      <c r="PS43" s="151"/>
      <c r="PT43" s="151"/>
      <c r="PU43" s="151"/>
      <c r="PV43" s="151"/>
      <c r="PW43" s="151"/>
      <c r="PX43" s="151"/>
      <c r="PY43" s="151"/>
      <c r="PZ43" s="151"/>
      <c r="QA43" s="151"/>
      <c r="QB43" s="151"/>
      <c r="QC43" s="151"/>
      <c r="QD43" s="151"/>
      <c r="QE43" s="151"/>
      <c r="QF43" s="151"/>
      <c r="QG43" s="151"/>
      <c r="QH43" s="151"/>
      <c r="QI43" s="151"/>
      <c r="QJ43" s="151"/>
      <c r="QK43" s="151"/>
      <c r="QL43" s="151"/>
      <c r="QM43" s="151"/>
      <c r="QN43" s="151"/>
      <c r="QO43" s="151"/>
      <c r="QP43" s="151"/>
      <c r="QQ43" s="151"/>
      <c r="QR43" s="151"/>
      <c r="QS43" s="151"/>
      <c r="QT43" s="151"/>
      <c r="QU43" s="151"/>
      <c r="QV43" s="151"/>
      <c r="QW43" s="151"/>
      <c r="QX43" s="151"/>
      <c r="QY43" s="151"/>
      <c r="QZ43" s="151"/>
      <c r="RA43" s="151"/>
      <c r="RB43" s="151"/>
      <c r="RC43" s="151"/>
      <c r="RD43" s="151"/>
      <c r="RE43" s="151"/>
      <c r="RF43" s="151"/>
      <c r="RG43" s="151"/>
      <c r="RH43" s="151"/>
      <c r="RI43" s="151"/>
      <c r="RJ43" s="151"/>
      <c r="RK43" s="151"/>
      <c r="RL43" s="151"/>
      <c r="RM43" s="151"/>
      <c r="RN43" s="151"/>
      <c r="RO43" s="151"/>
      <c r="RP43" s="151"/>
      <c r="RQ43" s="151"/>
      <c r="RR43" s="151"/>
      <c r="RS43" s="151"/>
      <c r="RT43" s="151"/>
      <c r="RU43" s="151"/>
      <c r="RV43" s="151"/>
      <c r="RW43" s="151"/>
      <c r="RX43" s="151"/>
      <c r="RY43" s="151"/>
      <c r="RZ43" s="151"/>
      <c r="SA43" s="151"/>
      <c r="SB43" s="151"/>
      <c r="SC43" s="151"/>
      <c r="SD43" s="151"/>
      <c r="SE43" s="151"/>
      <c r="SF43" s="151"/>
      <c r="SG43" s="151"/>
      <c r="SH43" s="151"/>
      <c r="SI43" s="151"/>
      <c r="SJ43" s="151"/>
      <c r="SK43" s="151"/>
      <c r="SL43" s="151"/>
      <c r="SM43" s="151"/>
      <c r="SN43" s="151"/>
      <c r="SO43" s="151"/>
      <c r="SP43" s="151"/>
      <c r="SQ43" s="151"/>
      <c r="SR43" s="151"/>
      <c r="SS43" s="151"/>
      <c r="ST43" s="151"/>
      <c r="SU43" s="151"/>
      <c r="SV43" s="151"/>
      <c r="SW43" s="151"/>
      <c r="SX43" s="151"/>
      <c r="SY43" s="151"/>
      <c r="SZ43" s="151"/>
      <c r="TA43" s="151"/>
      <c r="TB43" s="151"/>
      <c r="TC43" s="151"/>
      <c r="TD43" s="151"/>
      <c r="TE43" s="151"/>
      <c r="TF43" s="151"/>
      <c r="TG43" s="151"/>
      <c r="TH43" s="151"/>
      <c r="TI43" s="151"/>
      <c r="TJ43" s="151"/>
      <c r="TK43" s="151"/>
      <c r="TL43" s="151"/>
      <c r="TM43" s="151"/>
      <c r="TN43" s="151"/>
      <c r="TO43" s="151"/>
      <c r="TP43" s="151"/>
      <c r="TQ43" s="151"/>
      <c r="TR43" s="151"/>
      <c r="TS43" s="151"/>
      <c r="TT43" s="151"/>
      <c r="TU43" s="151"/>
      <c r="TV43" s="151"/>
      <c r="TW43" s="151"/>
      <c r="TX43" s="151"/>
      <c r="TY43" s="151"/>
      <c r="TZ43" s="151"/>
      <c r="UA43" s="151"/>
      <c r="UB43" s="151"/>
      <c r="UC43" s="151"/>
      <c r="UD43" s="151"/>
      <c r="UE43" s="151"/>
      <c r="UF43" s="151"/>
      <c r="UG43" s="151"/>
      <c r="UH43" s="151"/>
      <c r="UI43" s="151"/>
      <c r="UJ43" s="151"/>
      <c r="UK43" s="151"/>
      <c r="UL43" s="151"/>
      <c r="UM43" s="151"/>
      <c r="UN43" s="151"/>
      <c r="UO43" s="151"/>
      <c r="UP43" s="151"/>
      <c r="UQ43" s="151"/>
      <c r="UR43" s="151"/>
      <c r="US43" s="151"/>
      <c r="UT43" s="151"/>
      <c r="UU43" s="151"/>
      <c r="UV43" s="151"/>
      <c r="UW43" s="151"/>
      <c r="UX43" s="151"/>
      <c r="UY43" s="151"/>
      <c r="UZ43" s="151"/>
      <c r="VA43" s="151"/>
      <c r="VB43" s="151"/>
      <c r="VC43" s="151"/>
      <c r="VD43" s="151"/>
      <c r="VE43" s="151"/>
      <c r="VF43" s="151"/>
      <c r="VG43" s="151"/>
      <c r="VH43" s="151"/>
      <c r="VI43" s="151"/>
      <c r="VJ43" s="151"/>
      <c r="VK43" s="151"/>
      <c r="VL43" s="151"/>
      <c r="VM43" s="151"/>
      <c r="VN43" s="151"/>
      <c r="VO43" s="151"/>
      <c r="VP43" s="151"/>
      <c r="VQ43" s="151"/>
      <c r="VR43" s="151"/>
      <c r="VS43" s="151"/>
      <c r="VT43" s="151"/>
      <c r="VU43" s="151"/>
      <c r="VV43" s="151"/>
      <c r="VW43" s="151"/>
      <c r="VX43" s="151"/>
      <c r="VY43" s="151"/>
      <c r="VZ43" s="151"/>
      <c r="WA43" s="151"/>
      <c r="WB43" s="151"/>
      <c r="WC43" s="151"/>
      <c r="WD43" s="151"/>
      <c r="WE43" s="151"/>
      <c r="WF43" s="151"/>
      <c r="WG43" s="151"/>
      <c r="WH43" s="151"/>
      <c r="WI43" s="151"/>
      <c r="WJ43" s="151"/>
      <c r="WK43" s="151"/>
      <c r="WL43" s="151"/>
      <c r="WM43" s="151"/>
      <c r="WN43" s="151"/>
      <c r="WO43" s="151"/>
      <c r="WP43" s="151"/>
      <c r="WQ43" s="151"/>
      <c r="WR43" s="151"/>
      <c r="WS43" s="151"/>
      <c r="WT43" s="151"/>
      <c r="WU43" s="151"/>
      <c r="WV43" s="151"/>
      <c r="WW43" s="151"/>
      <c r="WX43" s="151"/>
      <c r="WY43" s="151"/>
      <c r="WZ43" s="151"/>
      <c r="XA43" s="151"/>
      <c r="XB43" s="151"/>
      <c r="XC43" s="151"/>
      <c r="XD43" s="151"/>
      <c r="XE43" s="151"/>
      <c r="XF43" s="151"/>
      <c r="XG43" s="151"/>
      <c r="XH43" s="151"/>
      <c r="XI43" s="151"/>
      <c r="XJ43" s="151"/>
      <c r="XK43" s="151"/>
      <c r="XL43" s="151"/>
      <c r="XM43" s="151"/>
      <c r="XN43" s="151"/>
      <c r="XO43" s="151"/>
      <c r="XP43" s="151"/>
      <c r="XQ43" s="151"/>
      <c r="XR43" s="151"/>
      <c r="XS43" s="151"/>
      <c r="XT43" s="151"/>
      <c r="XU43" s="151"/>
      <c r="XV43" s="151"/>
      <c r="XW43" s="151"/>
      <c r="XX43" s="151"/>
      <c r="XY43" s="151"/>
      <c r="XZ43" s="151"/>
      <c r="YA43" s="151"/>
      <c r="YB43" s="151"/>
      <c r="YC43" s="151"/>
      <c r="YD43" s="151"/>
      <c r="YE43" s="151"/>
      <c r="YF43" s="151"/>
      <c r="YG43" s="151"/>
      <c r="YH43" s="151"/>
      <c r="YI43" s="151"/>
      <c r="YJ43" s="151"/>
      <c r="YK43" s="151"/>
      <c r="YL43" s="151"/>
      <c r="YM43" s="151"/>
      <c r="YN43" s="151"/>
      <c r="YO43" s="151"/>
      <c r="YP43" s="151"/>
      <c r="YQ43" s="151"/>
      <c r="YR43" s="151"/>
      <c r="YS43" s="151"/>
      <c r="YT43" s="151"/>
      <c r="YU43" s="151"/>
      <c r="YV43" s="151"/>
      <c r="YW43" s="151"/>
      <c r="YX43" s="151"/>
      <c r="YY43" s="151"/>
      <c r="YZ43" s="151"/>
      <c r="ZA43" s="151"/>
      <c r="ZB43" s="151"/>
      <c r="ZC43" s="151"/>
      <c r="ZD43" s="151"/>
      <c r="ZE43" s="151"/>
      <c r="ZF43" s="151"/>
      <c r="ZG43" s="151"/>
      <c r="ZH43" s="151"/>
      <c r="ZI43" s="151"/>
      <c r="ZJ43" s="151"/>
      <c r="ZK43" s="151"/>
      <c r="ZL43" s="151"/>
      <c r="ZM43" s="151"/>
      <c r="ZN43" s="151"/>
      <c r="ZO43" s="151"/>
      <c r="ZP43" s="151"/>
      <c r="ZQ43" s="151"/>
      <c r="ZR43" s="151"/>
      <c r="ZS43" s="151"/>
      <c r="ZT43" s="151"/>
      <c r="ZU43" s="151"/>
      <c r="ZV43" s="151"/>
      <c r="ZW43" s="151"/>
      <c r="ZX43" s="151"/>
      <c r="ZY43" s="151"/>
      <c r="ZZ43" s="151"/>
      <c r="AAA43" s="151"/>
      <c r="AAB43" s="151"/>
      <c r="AAC43" s="151"/>
      <c r="AAD43" s="151"/>
      <c r="AAE43" s="151"/>
      <c r="AAF43" s="151"/>
      <c r="AAG43" s="151"/>
      <c r="AAH43" s="151"/>
      <c r="AAI43" s="151"/>
      <c r="AAJ43" s="151"/>
      <c r="AAK43" s="151"/>
      <c r="AAL43" s="151"/>
      <c r="AAM43" s="151"/>
      <c r="AAN43" s="151"/>
      <c r="AAO43" s="151"/>
      <c r="AAP43" s="151"/>
      <c r="AAQ43" s="151"/>
      <c r="AAR43" s="151"/>
      <c r="AAS43" s="151"/>
      <c r="AAT43" s="151"/>
      <c r="AAU43" s="151"/>
      <c r="AAV43" s="151"/>
      <c r="AAW43" s="151"/>
      <c r="AAX43" s="151"/>
      <c r="AAY43" s="151"/>
      <c r="AAZ43" s="151"/>
      <c r="ABA43" s="151"/>
      <c r="ABB43" s="151"/>
      <c r="ABC43" s="151"/>
      <c r="ABD43" s="151"/>
      <c r="ABE43" s="151"/>
      <c r="ABF43" s="151"/>
      <c r="ABG43" s="151"/>
      <c r="ABH43" s="151"/>
      <c r="ABI43" s="151"/>
      <c r="ABJ43" s="151"/>
      <c r="ABK43" s="151"/>
      <c r="ABL43" s="151"/>
      <c r="ABM43" s="151"/>
      <c r="ABN43" s="151"/>
      <c r="ABO43" s="151"/>
      <c r="ABP43" s="151"/>
      <c r="ABQ43" s="151"/>
      <c r="ABR43" s="151"/>
      <c r="ABS43" s="151"/>
      <c r="ABT43" s="151"/>
      <c r="ABU43" s="151"/>
      <c r="ABV43" s="151"/>
      <c r="ABW43" s="151"/>
      <c r="ABX43" s="151"/>
      <c r="ABY43" s="151"/>
      <c r="ABZ43" s="151"/>
      <c r="ACA43" s="151"/>
      <c r="ACB43" s="151"/>
      <c r="ACC43" s="151"/>
      <c r="ACD43" s="151"/>
      <c r="ACE43" s="151"/>
      <c r="ACF43" s="151"/>
      <c r="ACG43" s="151"/>
      <c r="ACH43" s="151"/>
      <c r="ACI43" s="151"/>
      <c r="ACJ43" s="151"/>
      <c r="ACK43" s="151"/>
      <c r="ACL43" s="151"/>
      <c r="ACM43" s="151"/>
      <c r="ACN43" s="151"/>
      <c r="ACO43" s="151"/>
      <c r="ACP43" s="151"/>
      <c r="ACQ43" s="151"/>
      <c r="ACR43" s="151"/>
      <c r="ACS43" s="151"/>
      <c r="ACT43" s="151"/>
      <c r="ACU43" s="151"/>
      <c r="ACV43" s="151"/>
      <c r="ACW43" s="151"/>
      <c r="ACX43" s="151"/>
      <c r="ACY43" s="151"/>
      <c r="ACZ43" s="151"/>
      <c r="ADA43" s="151"/>
      <c r="ADB43" s="151"/>
      <c r="ADC43" s="151"/>
      <c r="ADD43" s="151"/>
      <c r="ADE43" s="151"/>
      <c r="ADF43" s="151"/>
      <c r="ADG43" s="151"/>
      <c r="ADH43" s="151"/>
      <c r="ADI43" s="151"/>
      <c r="ADJ43" s="151"/>
      <c r="ADK43" s="151"/>
      <c r="ADL43" s="151"/>
      <c r="ADM43" s="151"/>
      <c r="ADN43" s="151"/>
      <c r="ADO43" s="151"/>
      <c r="ADP43" s="151"/>
      <c r="ADQ43" s="151"/>
      <c r="ADR43" s="151"/>
      <c r="ADS43" s="151"/>
      <c r="ADT43" s="151"/>
      <c r="ADU43" s="151"/>
      <c r="ADV43" s="151"/>
      <c r="ADW43" s="151"/>
      <c r="ADX43" s="151"/>
      <c r="ADY43" s="151"/>
      <c r="ADZ43" s="151"/>
      <c r="AEA43" s="151"/>
      <c r="AEB43" s="151"/>
      <c r="AEC43" s="151"/>
      <c r="AED43" s="151"/>
      <c r="AEE43" s="151"/>
      <c r="AEF43" s="151"/>
      <c r="AEG43" s="151"/>
      <c r="AEH43" s="151"/>
      <c r="AEI43" s="151"/>
      <c r="AEJ43" s="151"/>
      <c r="AEK43" s="151"/>
      <c r="AEL43" s="151"/>
      <c r="AEM43" s="151"/>
      <c r="AEN43" s="151"/>
      <c r="AEO43" s="151"/>
      <c r="AEP43" s="151"/>
      <c r="AEQ43" s="151"/>
      <c r="AER43" s="151"/>
      <c r="AES43" s="151"/>
      <c r="AET43" s="151"/>
      <c r="AEU43" s="151"/>
      <c r="AEV43" s="151"/>
      <c r="AEW43" s="151"/>
      <c r="AEX43" s="151"/>
      <c r="AEY43" s="151"/>
      <c r="AEZ43" s="151"/>
      <c r="AFA43" s="151"/>
      <c r="AFB43" s="151"/>
      <c r="AFC43" s="151"/>
      <c r="AFD43" s="151"/>
      <c r="AFE43" s="151"/>
      <c r="AFF43" s="151"/>
      <c r="AFG43" s="151"/>
      <c r="AFH43" s="151"/>
      <c r="AFI43" s="151"/>
      <c r="AFJ43" s="151"/>
      <c r="AFK43" s="151"/>
      <c r="AFL43" s="151"/>
      <c r="AFM43" s="151"/>
      <c r="AFN43" s="151"/>
      <c r="AFO43" s="151"/>
      <c r="AFP43" s="151"/>
      <c r="AFQ43" s="151"/>
      <c r="AFR43" s="151"/>
      <c r="AFS43" s="151"/>
      <c r="AFT43" s="151"/>
      <c r="AFU43" s="151"/>
      <c r="AFV43" s="151"/>
      <c r="AFW43" s="151"/>
      <c r="AFX43" s="151"/>
      <c r="AFY43" s="151"/>
      <c r="AFZ43" s="151"/>
      <c r="AGA43" s="151"/>
      <c r="AGB43" s="151"/>
      <c r="AGC43" s="151"/>
      <c r="AGD43" s="151"/>
      <c r="AGE43" s="151"/>
      <c r="AGF43" s="151"/>
      <c r="AGG43" s="151"/>
      <c r="AGH43" s="151"/>
      <c r="AGI43" s="151"/>
      <c r="AGJ43" s="151"/>
      <c r="AGK43" s="151"/>
      <c r="AGL43" s="151"/>
      <c r="AGM43" s="151"/>
      <c r="AGN43" s="151"/>
      <c r="AGO43" s="151"/>
      <c r="AGP43" s="151"/>
      <c r="AGQ43" s="151"/>
      <c r="AGR43" s="151"/>
      <c r="AGS43" s="151"/>
      <c r="AGT43" s="151"/>
      <c r="AGU43" s="151"/>
      <c r="AGV43" s="151"/>
      <c r="AGW43" s="151"/>
      <c r="AGX43" s="151"/>
      <c r="AGY43" s="151"/>
      <c r="AGZ43" s="151"/>
      <c r="AHA43" s="151"/>
      <c r="AHB43" s="151"/>
      <c r="AHC43" s="151"/>
      <c r="AHD43" s="151"/>
      <c r="AHE43" s="151"/>
      <c r="AHF43" s="151"/>
      <c r="AHG43" s="151"/>
      <c r="AHH43" s="151"/>
      <c r="AHI43" s="151"/>
      <c r="AHJ43" s="151"/>
      <c r="AHK43" s="151"/>
      <c r="AHL43" s="151"/>
      <c r="AHM43" s="151"/>
      <c r="AHN43" s="151"/>
      <c r="AHO43" s="151"/>
      <c r="AHP43" s="151"/>
      <c r="AHQ43" s="151"/>
      <c r="AHR43" s="151"/>
      <c r="AHS43" s="151"/>
      <c r="AHT43" s="151"/>
      <c r="AHU43" s="151"/>
      <c r="AHV43" s="151"/>
      <c r="AHW43" s="151"/>
      <c r="AHX43" s="151"/>
      <c r="AHY43" s="151"/>
      <c r="AHZ43" s="151"/>
      <c r="AIA43" s="151"/>
      <c r="AIB43" s="151"/>
      <c r="AIC43" s="151"/>
      <c r="AID43" s="151"/>
      <c r="AIE43" s="151"/>
      <c r="AIF43" s="151"/>
      <c r="AIG43" s="151"/>
      <c r="AIH43" s="151"/>
      <c r="AII43" s="151"/>
      <c r="AIJ43" s="151"/>
      <c r="AIK43" s="151"/>
      <c r="AIL43" s="151"/>
      <c r="AIM43" s="151"/>
      <c r="AIN43" s="151"/>
      <c r="AIO43" s="151"/>
      <c r="AIP43" s="151"/>
      <c r="AIQ43" s="151"/>
      <c r="AIR43" s="151"/>
      <c r="AIS43" s="151"/>
      <c r="AIT43" s="151"/>
      <c r="AIU43" s="151"/>
      <c r="AIV43" s="151"/>
      <c r="AIW43" s="151"/>
      <c r="AIX43" s="151"/>
      <c r="AIY43" s="151"/>
      <c r="AIZ43" s="151"/>
      <c r="AJA43" s="151"/>
      <c r="AJB43" s="151"/>
      <c r="AJC43" s="151"/>
      <c r="AJD43" s="151"/>
      <c r="AJE43" s="151"/>
      <c r="AJF43" s="151"/>
      <c r="AJG43" s="151"/>
      <c r="AJH43" s="151"/>
      <c r="AJI43" s="151"/>
      <c r="AJJ43" s="151"/>
      <c r="AJK43" s="151"/>
      <c r="AJL43" s="151"/>
      <c r="AJM43" s="151"/>
      <c r="AJN43" s="151"/>
      <c r="AJO43" s="151"/>
      <c r="AJP43" s="151"/>
      <c r="AJQ43" s="151"/>
      <c r="AJR43" s="151"/>
      <c r="AJS43" s="151"/>
      <c r="AJT43" s="151"/>
      <c r="AJU43" s="151"/>
      <c r="AJV43" s="151"/>
      <c r="AJW43" s="151"/>
      <c r="AJX43" s="151"/>
      <c r="AJY43" s="151"/>
      <c r="AJZ43" s="151"/>
      <c r="AKA43" s="151"/>
      <c r="AKB43" s="151"/>
      <c r="AKC43" s="151"/>
      <c r="AKD43" s="151"/>
      <c r="AKE43" s="151"/>
      <c r="AKF43" s="151"/>
      <c r="AKG43" s="151"/>
      <c r="AKH43" s="151"/>
      <c r="AKI43" s="151"/>
      <c r="AKJ43" s="151"/>
      <c r="AKK43" s="151"/>
      <c r="AKL43" s="151"/>
      <c r="AKM43" s="151"/>
      <c r="AKN43" s="151"/>
      <c r="AKO43" s="151"/>
      <c r="AKP43" s="151"/>
      <c r="AKQ43" s="151"/>
      <c r="AKR43" s="151"/>
      <c r="AKS43" s="151"/>
      <c r="AKT43" s="151"/>
      <c r="AKU43" s="151"/>
      <c r="AKV43" s="151"/>
      <c r="AKW43" s="151"/>
      <c r="AKX43" s="151"/>
      <c r="AKY43" s="151"/>
      <c r="AKZ43" s="151"/>
      <c r="ALA43" s="151"/>
      <c r="ALB43" s="151"/>
      <c r="ALC43" s="151"/>
      <c r="ALD43" s="151"/>
      <c r="ALE43" s="151"/>
      <c r="ALF43" s="151"/>
      <c r="ALG43" s="151"/>
      <c r="ALH43" s="151"/>
      <c r="ALI43" s="151"/>
      <c r="ALJ43" s="151"/>
      <c r="ALK43" s="151"/>
      <c r="ALL43" s="151"/>
      <c r="ALM43" s="151"/>
      <c r="ALN43" s="151"/>
      <c r="ALO43" s="151"/>
      <c r="ALP43" s="151"/>
      <c r="ALQ43" s="151"/>
      <c r="ALR43" s="151"/>
      <c r="ALS43" s="151"/>
      <c r="ALT43" s="151"/>
      <c r="ALU43" s="151"/>
      <c r="ALV43" s="151"/>
      <c r="ALW43" s="151"/>
      <c r="ALX43" s="151"/>
      <c r="ALY43" s="151"/>
      <c r="ALZ43" s="151"/>
      <c r="AMA43" s="151"/>
      <c r="AMB43" s="151"/>
      <c r="AMC43" s="151"/>
      <c r="AMD43" s="151"/>
      <c r="AME43" s="151"/>
      <c r="AMF43" s="151"/>
      <c r="AMG43" s="151"/>
      <c r="AMH43" s="151"/>
      <c r="AMI43" s="151"/>
      <c r="AMJ43" s="151"/>
    </row>
    <row r="46" spans="1:1024" ht="127.5" customHeight="1">
      <c r="A46" s="938" t="s">
        <v>523</v>
      </c>
      <c r="B46" s="938"/>
      <c r="C46" s="938"/>
      <c r="D46" s="938"/>
      <c r="E46" s="938"/>
      <c r="F46" s="938"/>
      <c r="G46" s="938"/>
      <c r="H46" s="938"/>
      <c r="I46" s="938"/>
      <c r="J46" s="217"/>
      <c r="K46" s="216"/>
      <c r="L46" s="217"/>
      <c r="M46" s="216"/>
      <c r="N46" s="217"/>
      <c r="O46" s="216"/>
      <c r="P46" s="217"/>
      <c r="Q46" s="217"/>
      <c r="R46" s="217"/>
      <c r="S46" s="217"/>
      <c r="T46" s="217"/>
      <c r="U46" s="217"/>
      <c r="V46" s="217"/>
      <c r="W46" s="217"/>
      <c r="X46" s="217"/>
      <c r="Y46" s="217"/>
      <c r="Z46" s="217"/>
      <c r="AA46" s="217"/>
      <c r="AB46" s="217"/>
      <c r="AC46" s="217"/>
      <c r="AD46" s="217"/>
      <c r="AE46" s="217"/>
      <c r="AF46" s="217"/>
      <c r="AG46" s="217"/>
      <c r="AH46" s="217"/>
      <c r="AI46" s="217"/>
      <c r="AJ46" s="217"/>
      <c r="AK46" s="217"/>
      <c r="AL46" s="217"/>
      <c r="AM46" s="217"/>
      <c r="AN46" s="217"/>
      <c r="AO46" s="217"/>
      <c r="AP46" s="217"/>
      <c r="AQ46" s="217"/>
      <c r="AR46" s="217"/>
      <c r="AS46" s="217"/>
      <c r="AT46" s="217"/>
      <c r="AU46" s="217"/>
      <c r="AV46" s="217"/>
      <c r="AW46" s="217"/>
      <c r="AX46" s="217"/>
      <c r="AY46" s="217"/>
      <c r="AZ46" s="217"/>
      <c r="BA46" s="217"/>
      <c r="BB46" s="217"/>
      <c r="BC46" s="217"/>
      <c r="BD46" s="217"/>
      <c r="BE46" s="217"/>
      <c r="BF46" s="217"/>
      <c r="BG46" s="217"/>
      <c r="BH46" s="217"/>
      <c r="BI46" s="217"/>
      <c r="BJ46" s="217"/>
      <c r="BK46" s="217"/>
      <c r="BL46" s="217"/>
      <c r="BM46" s="217"/>
      <c r="BN46" s="217"/>
      <c r="BO46" s="217"/>
      <c r="BP46" s="217"/>
      <c r="BQ46" s="217"/>
      <c r="BR46" s="217"/>
      <c r="BS46" s="217"/>
      <c r="BT46" s="217"/>
      <c r="BU46" s="217"/>
      <c r="BV46" s="217"/>
      <c r="BW46" s="217"/>
      <c r="BX46" s="217"/>
      <c r="BY46" s="217"/>
      <c r="BZ46" s="217"/>
      <c r="CA46" s="217"/>
      <c r="CB46" s="217"/>
      <c r="CC46" s="217"/>
      <c r="CD46" s="217"/>
      <c r="CE46" s="217"/>
      <c r="CF46" s="217"/>
      <c r="CG46" s="217"/>
      <c r="CH46" s="217"/>
      <c r="CI46" s="217"/>
      <c r="CJ46" s="217"/>
      <c r="CK46" s="217"/>
      <c r="CL46" s="217"/>
      <c r="CM46" s="217"/>
      <c r="CN46" s="217"/>
      <c r="CO46" s="217"/>
      <c r="CP46" s="217"/>
      <c r="CQ46" s="217"/>
      <c r="CR46" s="217"/>
      <c r="CS46" s="217"/>
      <c r="CT46" s="217"/>
      <c r="CU46" s="217"/>
      <c r="CV46" s="217"/>
      <c r="CW46" s="217"/>
      <c r="CX46" s="217"/>
      <c r="CY46" s="217"/>
      <c r="CZ46" s="217"/>
      <c r="DA46" s="217"/>
      <c r="DB46" s="217"/>
      <c r="DC46" s="217"/>
      <c r="DD46" s="217"/>
      <c r="DE46" s="217"/>
      <c r="DF46" s="217"/>
      <c r="DG46" s="217"/>
      <c r="DH46" s="217"/>
      <c r="DI46" s="217"/>
      <c r="DJ46" s="217"/>
      <c r="DK46" s="217"/>
      <c r="DL46" s="217"/>
      <c r="DM46" s="217"/>
      <c r="DN46" s="217"/>
      <c r="DO46" s="217"/>
      <c r="DP46" s="217"/>
      <c r="DQ46" s="217"/>
      <c r="DR46" s="217"/>
      <c r="DS46" s="217"/>
      <c r="DT46" s="217"/>
      <c r="DU46" s="217"/>
      <c r="DV46" s="217"/>
      <c r="DW46" s="217"/>
      <c r="DX46" s="217"/>
      <c r="DY46" s="217"/>
      <c r="DZ46" s="217"/>
      <c r="EA46" s="217"/>
      <c r="EB46" s="217"/>
      <c r="EC46" s="217"/>
      <c r="ED46" s="217"/>
      <c r="EE46" s="217"/>
      <c r="EF46" s="217"/>
      <c r="EG46" s="217"/>
      <c r="EH46" s="217"/>
      <c r="EI46" s="217"/>
      <c r="EJ46" s="217"/>
      <c r="EK46" s="217"/>
      <c r="EL46" s="217"/>
      <c r="EM46" s="217"/>
      <c r="EN46" s="217"/>
      <c r="EO46" s="217"/>
      <c r="EP46" s="217"/>
      <c r="EQ46" s="217"/>
      <c r="ER46" s="217"/>
      <c r="ES46" s="217"/>
      <c r="ET46" s="217"/>
      <c r="EU46" s="217"/>
      <c r="EV46" s="217"/>
      <c r="EW46" s="217"/>
      <c r="EX46" s="217"/>
      <c r="EY46" s="217"/>
      <c r="EZ46" s="217"/>
      <c r="FA46" s="217"/>
      <c r="FB46" s="217"/>
      <c r="FC46" s="217"/>
      <c r="FD46" s="217"/>
      <c r="FE46" s="217"/>
      <c r="FF46" s="217"/>
      <c r="FG46" s="217"/>
      <c r="FH46" s="217"/>
      <c r="FI46" s="217"/>
      <c r="FJ46" s="217"/>
      <c r="FK46" s="217"/>
      <c r="FL46" s="217"/>
      <c r="FM46" s="217"/>
      <c r="FN46" s="217"/>
      <c r="FO46" s="217"/>
      <c r="FP46" s="217"/>
      <c r="FQ46" s="217"/>
      <c r="FR46" s="217"/>
      <c r="FS46" s="217"/>
      <c r="FT46" s="217"/>
      <c r="FU46" s="217"/>
      <c r="FV46" s="217"/>
      <c r="FW46" s="217"/>
      <c r="FX46" s="217"/>
      <c r="FY46" s="217"/>
      <c r="FZ46" s="217"/>
      <c r="GA46" s="217"/>
      <c r="GB46" s="217"/>
      <c r="GC46" s="217"/>
      <c r="GD46" s="217"/>
      <c r="GE46" s="217"/>
      <c r="GF46" s="217"/>
      <c r="GG46" s="217"/>
      <c r="GH46" s="217"/>
      <c r="GI46" s="217"/>
      <c r="GJ46" s="217"/>
      <c r="GK46" s="217"/>
      <c r="GL46" s="217"/>
      <c r="GM46" s="217"/>
      <c r="GN46" s="217"/>
      <c r="GO46" s="217"/>
      <c r="GP46" s="217"/>
      <c r="GQ46" s="217"/>
      <c r="GR46" s="217"/>
      <c r="GS46" s="217"/>
      <c r="GT46" s="217"/>
      <c r="GU46" s="217"/>
      <c r="GV46" s="217"/>
      <c r="GW46" s="217"/>
      <c r="GX46" s="217"/>
      <c r="GY46" s="217"/>
      <c r="GZ46" s="217"/>
      <c r="HA46" s="217"/>
      <c r="HB46" s="217"/>
      <c r="HC46" s="217"/>
      <c r="HD46" s="217"/>
      <c r="HE46" s="217"/>
      <c r="HF46" s="217"/>
      <c r="HG46" s="217"/>
      <c r="HH46" s="217"/>
      <c r="HI46" s="217"/>
      <c r="HJ46" s="217"/>
      <c r="HK46" s="217"/>
      <c r="HL46" s="217"/>
      <c r="HM46" s="217"/>
      <c r="HN46" s="217"/>
      <c r="HO46" s="217"/>
      <c r="HP46" s="217"/>
      <c r="HQ46" s="217"/>
      <c r="HR46" s="217"/>
      <c r="HS46" s="217"/>
      <c r="HT46" s="217"/>
      <c r="HU46" s="217"/>
      <c r="HV46" s="217"/>
      <c r="HW46" s="217"/>
      <c r="HX46" s="217"/>
      <c r="HY46" s="217"/>
      <c r="HZ46" s="217"/>
      <c r="IA46" s="217"/>
      <c r="IB46" s="217"/>
      <c r="IC46" s="217"/>
      <c r="ID46" s="217"/>
      <c r="IE46" s="217"/>
      <c r="IF46" s="217"/>
      <c r="IG46" s="217"/>
      <c r="IH46" s="217"/>
      <c r="II46" s="217"/>
      <c r="IJ46" s="217"/>
      <c r="IK46" s="217"/>
      <c r="IL46" s="217"/>
      <c r="IM46" s="217"/>
      <c r="IN46" s="217"/>
      <c r="IO46" s="217"/>
      <c r="IP46" s="217"/>
      <c r="IQ46" s="217"/>
      <c r="IR46" s="217"/>
      <c r="IS46" s="217"/>
      <c r="IT46" s="217"/>
      <c r="IU46" s="217"/>
      <c r="IV46" s="217"/>
      <c r="IW46" s="217"/>
      <c r="IX46" s="217"/>
      <c r="IY46" s="217"/>
      <c r="IZ46" s="217"/>
      <c r="JA46" s="217"/>
      <c r="JB46" s="217"/>
      <c r="JC46" s="217"/>
      <c r="JD46" s="217"/>
      <c r="JE46" s="217"/>
      <c r="JF46" s="217"/>
      <c r="JG46" s="217"/>
      <c r="JH46" s="217"/>
      <c r="JI46" s="217"/>
      <c r="JJ46" s="217"/>
      <c r="JK46" s="217"/>
      <c r="JL46" s="217"/>
      <c r="JM46" s="217"/>
      <c r="JN46" s="217"/>
      <c r="JO46" s="217"/>
      <c r="JP46" s="217"/>
      <c r="JQ46" s="217"/>
      <c r="JR46" s="217"/>
      <c r="JS46" s="217"/>
      <c r="JT46" s="217"/>
      <c r="JU46" s="217"/>
      <c r="JV46" s="217"/>
      <c r="JW46" s="217"/>
      <c r="JX46" s="217"/>
      <c r="JY46" s="217"/>
      <c r="JZ46" s="217"/>
      <c r="KA46" s="217"/>
      <c r="KB46" s="217"/>
      <c r="KC46" s="217"/>
      <c r="KD46" s="217"/>
      <c r="KE46" s="217"/>
      <c r="KF46" s="217"/>
      <c r="KG46" s="217"/>
      <c r="KH46" s="217"/>
      <c r="KI46" s="217"/>
      <c r="KJ46" s="217"/>
      <c r="KK46" s="217"/>
      <c r="KL46" s="217"/>
      <c r="KM46" s="217"/>
      <c r="KN46" s="217"/>
      <c r="KO46" s="217"/>
      <c r="KP46" s="217"/>
      <c r="KQ46" s="217"/>
      <c r="KR46" s="217"/>
      <c r="KS46" s="217"/>
      <c r="KT46" s="217"/>
      <c r="KU46" s="217"/>
      <c r="KV46" s="217"/>
      <c r="KW46" s="217"/>
      <c r="KX46" s="217"/>
      <c r="KY46" s="217"/>
      <c r="KZ46" s="217"/>
      <c r="LA46" s="217"/>
      <c r="LB46" s="217"/>
      <c r="LC46" s="217"/>
      <c r="LD46" s="217"/>
      <c r="LE46" s="217"/>
      <c r="LF46" s="217"/>
      <c r="LG46" s="217"/>
      <c r="LH46" s="217"/>
      <c r="LI46" s="217"/>
      <c r="LJ46" s="217"/>
      <c r="LK46" s="217"/>
      <c r="LL46" s="217"/>
      <c r="LM46" s="217"/>
      <c r="LN46" s="217"/>
      <c r="LO46" s="217"/>
      <c r="LP46" s="217"/>
      <c r="LQ46" s="217"/>
      <c r="LR46" s="217"/>
      <c r="LS46" s="217"/>
      <c r="LT46" s="217"/>
      <c r="LU46" s="217"/>
      <c r="LV46" s="217"/>
      <c r="LW46" s="217"/>
      <c r="LX46" s="217"/>
      <c r="LY46" s="217"/>
      <c r="LZ46" s="217"/>
      <c r="MA46" s="217"/>
      <c r="MB46" s="217"/>
      <c r="MC46" s="217"/>
      <c r="MD46" s="217"/>
      <c r="ME46" s="217"/>
      <c r="MF46" s="217"/>
      <c r="MG46" s="217"/>
      <c r="MH46" s="217"/>
      <c r="MI46" s="217"/>
      <c r="MJ46" s="217"/>
      <c r="MK46" s="217"/>
      <c r="ML46" s="217"/>
      <c r="MM46" s="217"/>
      <c r="MN46" s="217"/>
      <c r="MO46" s="217"/>
      <c r="MP46" s="217"/>
      <c r="MQ46" s="217"/>
      <c r="MR46" s="217"/>
      <c r="MS46" s="217"/>
      <c r="MT46" s="217"/>
      <c r="MU46" s="217"/>
      <c r="MV46" s="217"/>
      <c r="MW46" s="217"/>
      <c r="MX46" s="217"/>
      <c r="MY46" s="217"/>
      <c r="MZ46" s="217"/>
      <c r="NA46" s="217"/>
      <c r="NB46" s="217"/>
      <c r="NC46" s="217"/>
      <c r="ND46" s="217"/>
      <c r="NE46" s="217"/>
      <c r="NF46" s="217"/>
      <c r="NG46" s="217"/>
      <c r="NH46" s="217"/>
      <c r="NI46" s="217"/>
      <c r="NJ46" s="217"/>
      <c r="NK46" s="217"/>
      <c r="NL46" s="217"/>
      <c r="NM46" s="217"/>
      <c r="NN46" s="217"/>
      <c r="NO46" s="217"/>
      <c r="NP46" s="217"/>
      <c r="NQ46" s="217"/>
      <c r="NR46" s="217"/>
      <c r="NS46" s="217"/>
      <c r="NT46" s="217"/>
      <c r="NU46" s="217"/>
      <c r="NV46" s="217"/>
      <c r="NW46" s="217"/>
      <c r="NX46" s="217"/>
      <c r="NY46" s="217"/>
      <c r="NZ46" s="217"/>
      <c r="OA46" s="217"/>
      <c r="OB46" s="217"/>
      <c r="OC46" s="217"/>
      <c r="OD46" s="217"/>
      <c r="OE46" s="217"/>
      <c r="OF46" s="217"/>
      <c r="OG46" s="217"/>
      <c r="OH46" s="217"/>
      <c r="OI46" s="217"/>
      <c r="OJ46" s="217"/>
      <c r="OK46" s="217"/>
      <c r="OL46" s="217"/>
      <c r="OM46" s="217"/>
      <c r="ON46" s="217"/>
      <c r="OO46" s="217"/>
      <c r="OP46" s="217"/>
      <c r="OQ46" s="217"/>
      <c r="OR46" s="217"/>
      <c r="OS46" s="217"/>
      <c r="OT46" s="217"/>
      <c r="OU46" s="217"/>
      <c r="OV46" s="217"/>
      <c r="OW46" s="217"/>
      <c r="OX46" s="217"/>
      <c r="OY46" s="217"/>
      <c r="OZ46" s="217"/>
      <c r="PA46" s="217"/>
      <c r="PB46" s="217"/>
      <c r="PC46" s="217"/>
      <c r="PD46" s="217"/>
      <c r="PE46" s="217"/>
      <c r="PF46" s="217"/>
      <c r="PG46" s="217"/>
      <c r="PH46" s="217"/>
      <c r="PI46" s="217"/>
      <c r="PJ46" s="217"/>
      <c r="PK46" s="217"/>
      <c r="PL46" s="217"/>
      <c r="PM46" s="217"/>
      <c r="PN46" s="217"/>
      <c r="PO46" s="217"/>
      <c r="PP46" s="217"/>
      <c r="PQ46" s="217"/>
      <c r="PR46" s="217"/>
      <c r="PS46" s="217"/>
      <c r="PT46" s="217"/>
      <c r="PU46" s="217"/>
      <c r="PV46" s="217"/>
      <c r="PW46" s="217"/>
      <c r="PX46" s="217"/>
      <c r="PY46" s="217"/>
      <c r="PZ46" s="217"/>
      <c r="QA46" s="217"/>
      <c r="QB46" s="217"/>
      <c r="QC46" s="217"/>
      <c r="QD46" s="217"/>
      <c r="QE46" s="217"/>
      <c r="QF46" s="217"/>
      <c r="QG46" s="217"/>
      <c r="QH46" s="217"/>
      <c r="QI46" s="217"/>
      <c r="QJ46" s="217"/>
      <c r="QK46" s="217"/>
      <c r="QL46" s="217"/>
      <c r="QM46" s="217"/>
      <c r="QN46" s="217"/>
      <c r="QO46" s="217"/>
      <c r="QP46" s="217"/>
      <c r="QQ46" s="217"/>
      <c r="QR46" s="217"/>
      <c r="QS46" s="217"/>
      <c r="QT46" s="217"/>
      <c r="QU46" s="217"/>
      <c r="QV46" s="217"/>
      <c r="QW46" s="217"/>
      <c r="QX46" s="217"/>
      <c r="QY46" s="217"/>
      <c r="QZ46" s="217"/>
      <c r="RA46" s="217"/>
      <c r="RB46" s="217"/>
      <c r="RC46" s="217"/>
      <c r="RD46" s="217"/>
      <c r="RE46" s="217"/>
      <c r="RF46" s="217"/>
      <c r="RG46" s="217"/>
      <c r="RH46" s="217"/>
      <c r="RI46" s="217"/>
      <c r="RJ46" s="217"/>
      <c r="RK46" s="217"/>
      <c r="RL46" s="217"/>
      <c r="RM46" s="217"/>
      <c r="RN46" s="217"/>
      <c r="RO46" s="217"/>
      <c r="RP46" s="217"/>
      <c r="RQ46" s="217"/>
      <c r="RR46" s="217"/>
      <c r="RS46" s="217"/>
      <c r="RT46" s="217"/>
      <c r="RU46" s="217"/>
      <c r="RV46" s="217"/>
      <c r="RW46" s="217"/>
      <c r="RX46" s="217"/>
      <c r="RY46" s="217"/>
      <c r="RZ46" s="217"/>
      <c r="SA46" s="217"/>
      <c r="SB46" s="217"/>
      <c r="SC46" s="217"/>
      <c r="SD46" s="217"/>
      <c r="SE46" s="217"/>
      <c r="SF46" s="217"/>
      <c r="SG46" s="217"/>
      <c r="SH46" s="217"/>
      <c r="SI46" s="217"/>
      <c r="SJ46" s="217"/>
      <c r="SK46" s="217"/>
      <c r="SL46" s="217"/>
      <c r="SM46" s="217"/>
      <c r="SN46" s="217"/>
      <c r="SO46" s="217"/>
      <c r="SP46" s="217"/>
      <c r="SQ46" s="217"/>
      <c r="SR46" s="217"/>
      <c r="SS46" s="217"/>
      <c r="ST46" s="217"/>
      <c r="SU46" s="217"/>
      <c r="SV46" s="217"/>
      <c r="SW46" s="217"/>
      <c r="SX46" s="217"/>
      <c r="SY46" s="217"/>
      <c r="SZ46" s="217"/>
      <c r="TA46" s="217"/>
      <c r="TB46" s="217"/>
      <c r="TC46" s="217"/>
      <c r="TD46" s="217"/>
      <c r="TE46" s="217"/>
      <c r="TF46" s="217"/>
      <c r="TG46" s="217"/>
      <c r="TH46" s="217"/>
      <c r="TI46" s="217"/>
      <c r="TJ46" s="217"/>
      <c r="TK46" s="217"/>
      <c r="TL46" s="217"/>
      <c r="TM46" s="217"/>
      <c r="TN46" s="217"/>
      <c r="TO46" s="217"/>
      <c r="TP46" s="217"/>
      <c r="TQ46" s="217"/>
      <c r="TR46" s="217"/>
      <c r="TS46" s="217"/>
      <c r="TT46" s="217"/>
      <c r="TU46" s="217"/>
      <c r="TV46" s="217"/>
      <c r="TW46" s="217"/>
      <c r="TX46" s="217"/>
      <c r="TY46" s="217"/>
      <c r="TZ46" s="217"/>
      <c r="UA46" s="217"/>
      <c r="UB46" s="217"/>
      <c r="UC46" s="217"/>
      <c r="UD46" s="217"/>
      <c r="UE46" s="217"/>
      <c r="UF46" s="217"/>
      <c r="UG46" s="217"/>
      <c r="UH46" s="217"/>
      <c r="UI46" s="217"/>
      <c r="UJ46" s="217"/>
      <c r="UK46" s="217"/>
      <c r="UL46" s="217"/>
      <c r="UM46" s="217"/>
      <c r="UN46" s="217"/>
      <c r="UO46" s="217"/>
      <c r="UP46" s="217"/>
      <c r="UQ46" s="217"/>
      <c r="UR46" s="217"/>
      <c r="US46" s="217"/>
      <c r="UT46" s="217"/>
      <c r="UU46" s="217"/>
      <c r="UV46" s="217"/>
      <c r="UW46" s="217"/>
      <c r="UX46" s="217"/>
      <c r="UY46" s="217"/>
      <c r="UZ46" s="217"/>
      <c r="VA46" s="217"/>
      <c r="VB46" s="217"/>
      <c r="VC46" s="217"/>
      <c r="VD46" s="217"/>
      <c r="VE46" s="217"/>
      <c r="VF46" s="217"/>
      <c r="VG46" s="217"/>
      <c r="VH46" s="217"/>
      <c r="VI46" s="217"/>
      <c r="VJ46" s="217"/>
      <c r="VK46" s="217"/>
      <c r="VL46" s="217"/>
      <c r="VM46" s="217"/>
      <c r="VN46" s="217"/>
      <c r="VO46" s="217"/>
      <c r="VP46" s="217"/>
      <c r="VQ46" s="217"/>
      <c r="VR46" s="217"/>
      <c r="VS46" s="217"/>
      <c r="VT46" s="217"/>
      <c r="VU46" s="217"/>
      <c r="VV46" s="217"/>
      <c r="VW46" s="217"/>
      <c r="VX46" s="217"/>
      <c r="VY46" s="217"/>
      <c r="VZ46" s="217"/>
      <c r="WA46" s="217"/>
      <c r="WB46" s="217"/>
      <c r="WC46" s="217"/>
      <c r="WD46" s="217"/>
      <c r="WE46" s="217"/>
      <c r="WF46" s="217"/>
      <c r="WG46" s="217"/>
      <c r="WH46" s="217"/>
      <c r="WI46" s="217"/>
      <c r="WJ46" s="217"/>
      <c r="WK46" s="217"/>
      <c r="WL46" s="217"/>
      <c r="WM46" s="217"/>
      <c r="WN46" s="217"/>
      <c r="WO46" s="217"/>
      <c r="WP46" s="217"/>
      <c r="WQ46" s="217"/>
      <c r="WR46" s="217"/>
      <c r="WS46" s="217"/>
      <c r="WT46" s="217"/>
      <c r="WU46" s="217"/>
      <c r="WV46" s="217"/>
      <c r="WW46" s="217"/>
      <c r="WX46" s="217"/>
      <c r="WY46" s="217"/>
      <c r="WZ46" s="217"/>
      <c r="XA46" s="217"/>
      <c r="XB46" s="217"/>
      <c r="XC46" s="217"/>
      <c r="XD46" s="217"/>
      <c r="XE46" s="217"/>
      <c r="XF46" s="217"/>
      <c r="XG46" s="217"/>
      <c r="XH46" s="217"/>
      <c r="XI46" s="217"/>
      <c r="XJ46" s="217"/>
      <c r="XK46" s="217"/>
      <c r="XL46" s="217"/>
      <c r="XM46" s="217"/>
      <c r="XN46" s="217"/>
      <c r="XO46" s="217"/>
      <c r="XP46" s="217"/>
      <c r="XQ46" s="217"/>
      <c r="XR46" s="217"/>
      <c r="XS46" s="217"/>
      <c r="XT46" s="217"/>
      <c r="XU46" s="217"/>
      <c r="XV46" s="217"/>
      <c r="XW46" s="217"/>
      <c r="XX46" s="217"/>
      <c r="XY46" s="217"/>
      <c r="XZ46" s="217"/>
      <c r="YA46" s="217"/>
      <c r="YB46" s="217"/>
      <c r="YC46" s="217"/>
      <c r="YD46" s="217"/>
      <c r="YE46" s="217"/>
      <c r="YF46" s="217"/>
      <c r="YG46" s="217"/>
      <c r="YH46" s="217"/>
      <c r="YI46" s="217"/>
      <c r="YJ46" s="217"/>
      <c r="YK46" s="217"/>
      <c r="YL46" s="217"/>
      <c r="YM46" s="217"/>
      <c r="YN46" s="217"/>
      <c r="YO46" s="217"/>
      <c r="YP46" s="217"/>
      <c r="YQ46" s="217"/>
      <c r="YR46" s="217"/>
      <c r="YS46" s="217"/>
      <c r="YT46" s="217"/>
      <c r="YU46" s="217"/>
      <c r="YV46" s="217"/>
      <c r="YW46" s="217"/>
      <c r="YX46" s="217"/>
      <c r="YY46" s="217"/>
      <c r="YZ46" s="217"/>
      <c r="ZA46" s="217"/>
      <c r="ZB46" s="217"/>
      <c r="ZC46" s="217"/>
      <c r="ZD46" s="217"/>
      <c r="ZE46" s="217"/>
      <c r="ZF46" s="217"/>
      <c r="ZG46" s="217"/>
      <c r="ZH46" s="217"/>
      <c r="ZI46" s="217"/>
      <c r="ZJ46" s="217"/>
      <c r="ZK46" s="217"/>
      <c r="ZL46" s="217"/>
      <c r="ZM46" s="217"/>
      <c r="ZN46" s="217"/>
      <c r="ZO46" s="217"/>
      <c r="ZP46" s="217"/>
      <c r="ZQ46" s="217"/>
      <c r="ZR46" s="217"/>
      <c r="ZS46" s="217"/>
      <c r="ZT46" s="217"/>
      <c r="ZU46" s="217"/>
      <c r="ZV46" s="217"/>
      <c r="ZW46" s="217"/>
      <c r="ZX46" s="217"/>
      <c r="ZY46" s="217"/>
      <c r="ZZ46" s="217"/>
      <c r="AAA46" s="217"/>
      <c r="AAB46" s="217"/>
      <c r="AAC46" s="217"/>
      <c r="AAD46" s="217"/>
      <c r="AAE46" s="217"/>
      <c r="AAF46" s="217"/>
      <c r="AAG46" s="217"/>
      <c r="AAH46" s="217"/>
      <c r="AAI46" s="217"/>
      <c r="AAJ46" s="217"/>
      <c r="AAK46" s="217"/>
      <c r="AAL46" s="217"/>
      <c r="AAM46" s="217"/>
      <c r="AAN46" s="217"/>
      <c r="AAO46" s="217"/>
      <c r="AAP46" s="217"/>
      <c r="AAQ46" s="217"/>
      <c r="AAR46" s="217"/>
      <c r="AAS46" s="217"/>
      <c r="AAT46" s="217"/>
      <c r="AAU46" s="217"/>
      <c r="AAV46" s="217"/>
      <c r="AAW46" s="217"/>
      <c r="AAX46" s="217"/>
      <c r="AAY46" s="217"/>
      <c r="AAZ46" s="217"/>
      <c r="ABA46" s="217"/>
      <c r="ABB46" s="217"/>
      <c r="ABC46" s="217"/>
      <c r="ABD46" s="217"/>
      <c r="ABE46" s="217"/>
      <c r="ABF46" s="217"/>
      <c r="ABG46" s="217"/>
      <c r="ABH46" s="217"/>
      <c r="ABI46" s="217"/>
      <c r="ABJ46" s="217"/>
      <c r="ABK46" s="217"/>
      <c r="ABL46" s="217"/>
      <c r="ABM46" s="217"/>
      <c r="ABN46" s="217"/>
      <c r="ABO46" s="217"/>
      <c r="ABP46" s="217"/>
      <c r="ABQ46" s="217"/>
      <c r="ABR46" s="217"/>
      <c r="ABS46" s="217"/>
      <c r="ABT46" s="217"/>
      <c r="ABU46" s="217"/>
      <c r="ABV46" s="217"/>
      <c r="ABW46" s="217"/>
      <c r="ABX46" s="217"/>
      <c r="ABY46" s="217"/>
      <c r="ABZ46" s="217"/>
      <c r="ACA46" s="217"/>
      <c r="ACB46" s="217"/>
      <c r="ACC46" s="217"/>
      <c r="ACD46" s="217"/>
      <c r="ACE46" s="217"/>
      <c r="ACF46" s="217"/>
      <c r="ACG46" s="217"/>
      <c r="ACH46" s="217"/>
      <c r="ACI46" s="217"/>
      <c r="ACJ46" s="217"/>
      <c r="ACK46" s="217"/>
      <c r="ACL46" s="217"/>
      <c r="ACM46" s="217"/>
      <c r="ACN46" s="217"/>
      <c r="ACO46" s="217"/>
      <c r="ACP46" s="217"/>
      <c r="ACQ46" s="217"/>
      <c r="ACR46" s="217"/>
      <c r="ACS46" s="217"/>
      <c r="ACT46" s="217"/>
      <c r="ACU46" s="217"/>
      <c r="ACV46" s="217"/>
      <c r="ACW46" s="217"/>
      <c r="ACX46" s="217"/>
      <c r="ACY46" s="217"/>
      <c r="ACZ46" s="217"/>
      <c r="ADA46" s="217"/>
      <c r="ADB46" s="217"/>
      <c r="ADC46" s="217"/>
      <c r="ADD46" s="217"/>
      <c r="ADE46" s="217"/>
      <c r="ADF46" s="217"/>
      <c r="ADG46" s="217"/>
      <c r="ADH46" s="217"/>
      <c r="ADI46" s="217"/>
      <c r="ADJ46" s="217"/>
      <c r="ADK46" s="217"/>
      <c r="ADL46" s="217"/>
      <c r="ADM46" s="217"/>
      <c r="ADN46" s="217"/>
      <c r="ADO46" s="217"/>
      <c r="ADP46" s="217"/>
      <c r="ADQ46" s="217"/>
      <c r="ADR46" s="217"/>
      <c r="ADS46" s="217"/>
      <c r="ADT46" s="217"/>
      <c r="ADU46" s="217"/>
      <c r="ADV46" s="217"/>
      <c r="ADW46" s="217"/>
      <c r="ADX46" s="217"/>
      <c r="ADY46" s="217"/>
      <c r="ADZ46" s="217"/>
      <c r="AEA46" s="217"/>
      <c r="AEB46" s="217"/>
      <c r="AEC46" s="217"/>
      <c r="AED46" s="217"/>
      <c r="AEE46" s="217"/>
      <c r="AEF46" s="217"/>
      <c r="AEG46" s="217"/>
      <c r="AEH46" s="217"/>
      <c r="AEI46" s="217"/>
      <c r="AEJ46" s="217"/>
      <c r="AEK46" s="217"/>
      <c r="AEL46" s="217"/>
      <c r="AEM46" s="217"/>
      <c r="AEN46" s="217"/>
      <c r="AEO46" s="217"/>
      <c r="AEP46" s="217"/>
      <c r="AEQ46" s="217"/>
      <c r="AER46" s="217"/>
      <c r="AES46" s="217"/>
      <c r="AET46" s="217"/>
      <c r="AEU46" s="217"/>
      <c r="AEV46" s="217"/>
      <c r="AEW46" s="217"/>
      <c r="AEX46" s="217"/>
      <c r="AEY46" s="217"/>
      <c r="AEZ46" s="217"/>
      <c r="AFA46" s="217"/>
      <c r="AFB46" s="217"/>
      <c r="AFC46" s="217"/>
      <c r="AFD46" s="217"/>
      <c r="AFE46" s="217"/>
      <c r="AFF46" s="217"/>
      <c r="AFG46" s="217"/>
      <c r="AFH46" s="217"/>
      <c r="AFI46" s="217"/>
      <c r="AFJ46" s="217"/>
      <c r="AFK46" s="217"/>
      <c r="AFL46" s="217"/>
      <c r="AFM46" s="217"/>
      <c r="AFN46" s="217"/>
      <c r="AFO46" s="217"/>
      <c r="AFP46" s="217"/>
      <c r="AFQ46" s="217"/>
      <c r="AFR46" s="217"/>
      <c r="AFS46" s="217"/>
      <c r="AFT46" s="217"/>
      <c r="AFU46" s="217"/>
      <c r="AFV46" s="217"/>
      <c r="AFW46" s="217"/>
      <c r="AFX46" s="217"/>
      <c r="AFY46" s="217"/>
      <c r="AFZ46" s="217"/>
      <c r="AGA46" s="217"/>
      <c r="AGB46" s="217"/>
      <c r="AGC46" s="217"/>
      <c r="AGD46" s="217"/>
      <c r="AGE46" s="217"/>
      <c r="AGF46" s="217"/>
      <c r="AGG46" s="217"/>
      <c r="AGH46" s="217"/>
      <c r="AGI46" s="217"/>
      <c r="AGJ46" s="217"/>
      <c r="AGK46" s="217"/>
      <c r="AGL46" s="217"/>
      <c r="AGM46" s="217"/>
      <c r="AGN46" s="217"/>
      <c r="AGO46" s="217"/>
      <c r="AGP46" s="217"/>
      <c r="AGQ46" s="217"/>
      <c r="AGR46" s="217"/>
      <c r="AGS46" s="217"/>
      <c r="AGT46" s="217"/>
      <c r="AGU46" s="217"/>
      <c r="AGV46" s="217"/>
      <c r="AGW46" s="217"/>
      <c r="AGX46" s="217"/>
      <c r="AGY46" s="217"/>
      <c r="AGZ46" s="217"/>
      <c r="AHA46" s="217"/>
      <c r="AHB46" s="217"/>
      <c r="AHC46" s="217"/>
      <c r="AHD46" s="217"/>
      <c r="AHE46" s="217"/>
      <c r="AHF46" s="217"/>
      <c r="AHG46" s="217"/>
      <c r="AHH46" s="217"/>
      <c r="AHI46" s="217"/>
      <c r="AHJ46" s="217"/>
      <c r="AHK46" s="217"/>
      <c r="AHL46" s="217"/>
      <c r="AHM46" s="217"/>
      <c r="AHN46" s="217"/>
      <c r="AHO46" s="217"/>
      <c r="AHP46" s="217"/>
      <c r="AHQ46" s="217"/>
      <c r="AHR46" s="217"/>
      <c r="AHS46" s="217"/>
      <c r="AHT46" s="217"/>
      <c r="AHU46" s="217"/>
      <c r="AHV46" s="217"/>
      <c r="AHW46" s="217"/>
      <c r="AHX46" s="217"/>
      <c r="AHY46" s="217"/>
      <c r="AHZ46" s="217"/>
      <c r="AIA46" s="217"/>
      <c r="AIB46" s="217"/>
      <c r="AIC46" s="217"/>
      <c r="AID46" s="217"/>
      <c r="AIE46" s="217"/>
      <c r="AIF46" s="217"/>
      <c r="AIG46" s="217"/>
      <c r="AIH46" s="217"/>
      <c r="AII46" s="217"/>
      <c r="AIJ46" s="217"/>
      <c r="AIK46" s="217"/>
      <c r="AIL46" s="217"/>
      <c r="AIM46" s="217"/>
      <c r="AIN46" s="217"/>
      <c r="AIO46" s="217"/>
      <c r="AIP46" s="217"/>
      <c r="AIQ46" s="217"/>
      <c r="AIR46" s="217"/>
      <c r="AIS46" s="217"/>
      <c r="AIT46" s="217"/>
      <c r="AIU46" s="217"/>
      <c r="AIV46" s="217"/>
      <c r="AIW46" s="217"/>
      <c r="AIX46" s="217"/>
      <c r="AIY46" s="217"/>
      <c r="AIZ46" s="217"/>
      <c r="AJA46" s="217"/>
      <c r="AJB46" s="217"/>
      <c r="AJC46" s="217"/>
      <c r="AJD46" s="217"/>
      <c r="AJE46" s="217"/>
      <c r="AJF46" s="217"/>
      <c r="AJG46" s="217"/>
      <c r="AJH46" s="217"/>
      <c r="AJI46" s="217"/>
      <c r="AJJ46" s="217"/>
      <c r="AJK46" s="217"/>
      <c r="AJL46" s="217"/>
      <c r="AJM46" s="217"/>
      <c r="AJN46" s="217"/>
      <c r="AJO46" s="217"/>
      <c r="AJP46" s="217"/>
      <c r="AJQ46" s="217"/>
      <c r="AJR46" s="217"/>
      <c r="AJS46" s="217"/>
      <c r="AJT46" s="217"/>
      <c r="AJU46" s="217"/>
      <c r="AJV46" s="217"/>
      <c r="AJW46" s="217"/>
      <c r="AJX46" s="217"/>
      <c r="AJY46" s="217"/>
      <c r="AJZ46" s="217"/>
      <c r="AKA46" s="217"/>
      <c r="AKB46" s="217"/>
      <c r="AKC46" s="217"/>
      <c r="AKD46" s="217"/>
      <c r="AKE46" s="217"/>
      <c r="AKF46" s="217"/>
      <c r="AKG46" s="217"/>
      <c r="AKH46" s="217"/>
      <c r="AKI46" s="217"/>
      <c r="AKJ46" s="217"/>
      <c r="AKK46" s="217"/>
      <c r="AKL46" s="217"/>
      <c r="AKM46" s="217"/>
      <c r="AKN46" s="217"/>
      <c r="AKO46" s="217"/>
      <c r="AKP46" s="217"/>
      <c r="AKQ46" s="217"/>
      <c r="AKR46" s="217"/>
      <c r="AKS46" s="217"/>
      <c r="AKT46" s="217"/>
      <c r="AKU46" s="217"/>
      <c r="AKV46" s="217"/>
      <c r="AKW46" s="217"/>
      <c r="AKX46" s="217"/>
      <c r="AKY46" s="217"/>
      <c r="AKZ46" s="217"/>
      <c r="ALA46" s="217"/>
      <c r="ALB46" s="217"/>
      <c r="ALC46" s="217"/>
      <c r="ALD46" s="217"/>
      <c r="ALE46" s="217"/>
      <c r="ALF46" s="217"/>
      <c r="ALG46" s="217"/>
      <c r="ALH46" s="217"/>
      <c r="ALI46" s="217"/>
      <c r="ALJ46" s="217"/>
      <c r="ALK46" s="217"/>
      <c r="ALL46" s="217"/>
      <c r="ALM46" s="217"/>
      <c r="ALN46" s="217"/>
      <c r="ALO46" s="217"/>
      <c r="ALP46" s="217"/>
      <c r="ALQ46" s="217"/>
      <c r="ALR46" s="217"/>
      <c r="ALS46" s="217"/>
      <c r="ALT46" s="217"/>
      <c r="ALU46" s="217"/>
      <c r="ALV46" s="217"/>
      <c r="ALW46" s="217"/>
      <c r="ALX46" s="217"/>
      <c r="ALY46" s="217"/>
      <c r="ALZ46" s="217"/>
      <c r="AMA46" s="217"/>
      <c r="AMB46" s="217"/>
      <c r="AMC46" s="217"/>
      <c r="AMD46" s="217"/>
      <c r="AME46" s="217"/>
      <c r="AMF46" s="217"/>
      <c r="AMG46" s="217"/>
      <c r="AMH46" s="217"/>
      <c r="AMI46" s="217"/>
      <c r="AMJ46" s="217"/>
    </row>
  </sheetData>
  <sheetProtection algorithmName="SHA-512" hashValue="6ZFcCvdTTbFABLHlxjRsuZlCjmQeOEOmWYgpbcp+m4sjXiD9xuZtHvQTFL/XTMHAMRtpJvdtCRLAynReUy34rw==" saltValue="ycKc0kbA/c8im8ykJsyiBQ==" spinCount="100000" sheet="1" formatCells="0" formatColumns="0" formatRows="0" autoFilter="0"/>
  <mergeCells count="5">
    <mergeCell ref="H6:J6"/>
    <mergeCell ref="A26:E26"/>
    <mergeCell ref="A46:I46"/>
    <mergeCell ref="A6:E6"/>
    <mergeCell ref="L6:M6"/>
  </mergeCells>
  <conditionalFormatting sqref="J11">
    <cfRule type="cellIs" dxfId="27" priority="4" operator="greaterThan">
      <formula>0.03</formula>
    </cfRule>
  </conditionalFormatting>
  <conditionalFormatting sqref="J23">
    <cfRule type="cellIs" dxfId="26" priority="3" operator="greaterThan">
      <formula>0.03</formula>
    </cfRule>
  </conditionalFormatting>
  <conditionalFormatting sqref="J31">
    <cfRule type="cellIs" dxfId="25" priority="2" operator="greaterThan">
      <formula>0.03</formula>
    </cfRule>
  </conditionalFormatting>
  <conditionalFormatting sqref="J43">
    <cfRule type="cellIs" dxfId="24" priority="1" operator="greaterThan">
      <formula>0.03</formula>
    </cfRule>
  </conditionalFormatting>
  <pageMargins left="0.74791666666666701" right="0.196527777777778" top="0.59027777777777801" bottom="0.39374999999999999" header="0.51180555555555496" footer="0.51180555555555496"/>
  <pageSetup paperSize="9" scale="54" firstPageNumber="0" orientation="landscape" horizontalDpi="300" verticalDpi="3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apa14">
    <tabColor rgb="FFE6B9B8"/>
    <pageSetUpPr fitToPage="1"/>
  </sheetPr>
  <dimension ref="A1:AMK44"/>
  <sheetViews>
    <sheetView zoomScale="90" zoomScaleNormal="90" workbookViewId="0">
      <selection activeCell="C7" sqref="C7"/>
    </sheetView>
  </sheetViews>
  <sheetFormatPr defaultRowHeight="13.2" outlineLevelCol="1"/>
  <cols>
    <col min="1" max="1" width="3.33203125" style="24" customWidth="1"/>
    <col min="2" max="2" width="51.44140625" style="24" customWidth="1"/>
    <col min="3" max="3" width="13.44140625" style="23" customWidth="1"/>
    <col min="4" max="4" width="14" style="23" customWidth="1"/>
    <col min="5" max="5" width="3.44140625" style="24" customWidth="1"/>
    <col min="6" max="6" width="33.33203125" style="24" customWidth="1"/>
    <col min="7" max="7" width="24.33203125" style="24" customWidth="1"/>
    <col min="8" max="8" width="27.88671875" style="24" customWidth="1"/>
    <col min="9" max="9" width="30.5546875" style="24" customWidth="1"/>
    <col min="10" max="10" width="4.44140625" style="24" customWidth="1"/>
    <col min="11" max="11" width="41.6640625" style="24" hidden="1" customWidth="1" outlineLevel="1"/>
    <col min="12" max="12" width="16.33203125" style="24" hidden="1" customWidth="1" outlineLevel="1"/>
    <col min="13" max="13" width="20.109375" style="24" hidden="1" customWidth="1" outlineLevel="1"/>
    <col min="14" max="14" width="30.44140625" style="24" hidden="1" customWidth="1" outlineLevel="1"/>
    <col min="15" max="15" width="9.109375" style="24" customWidth="1" collapsed="1"/>
    <col min="16" max="1025" width="9.109375" style="24" customWidth="1"/>
  </cols>
  <sheetData>
    <row r="1" spans="2:1025">
      <c r="B1" s="31"/>
      <c r="C1" s="41"/>
      <c r="D1" s="41"/>
      <c r="E1" s="31"/>
      <c r="F1" s="31"/>
      <c r="G1" s="31"/>
      <c r="H1" s="31"/>
      <c r="I1" s="31"/>
      <c r="J1" s="31"/>
      <c r="K1" s="31"/>
      <c r="L1" s="31"/>
      <c r="M1" s="31"/>
      <c r="N1" s="31"/>
    </row>
    <row r="2" spans="2:1025" ht="33" customHeight="1">
      <c r="B2" s="955" t="s">
        <v>144</v>
      </c>
      <c r="C2" s="956"/>
      <c r="D2" s="957"/>
      <c r="E2" s="31"/>
      <c r="F2" s="31"/>
      <c r="G2" s="31"/>
      <c r="H2" s="31"/>
      <c r="I2" s="31"/>
      <c r="J2" s="31"/>
      <c r="K2" s="31"/>
      <c r="L2" s="31"/>
      <c r="M2" s="31"/>
      <c r="N2" s="31"/>
      <c r="AMH2"/>
      <c r="AMI2"/>
      <c r="AMJ2"/>
      <c r="AMK2"/>
    </row>
    <row r="3" spans="2:1025" ht="40.5" customHeight="1">
      <c r="B3" s="157"/>
      <c r="C3" s="158" t="s">
        <v>145</v>
      </c>
      <c r="D3" s="158" t="s">
        <v>146</v>
      </c>
      <c r="E3" s="31"/>
      <c r="F3" s="728"/>
      <c r="G3" s="958" t="s">
        <v>147</v>
      </c>
      <c r="H3" s="958"/>
      <c r="I3" s="958"/>
      <c r="J3" s="255"/>
      <c r="K3" s="719"/>
      <c r="L3" s="720" t="s">
        <v>690</v>
      </c>
      <c r="M3" s="720" t="s">
        <v>691</v>
      </c>
      <c r="N3" s="721" t="s">
        <v>752</v>
      </c>
      <c r="AMH3"/>
      <c r="AMI3"/>
      <c r="AMJ3"/>
      <c r="AMK3"/>
    </row>
    <row r="4" spans="2:1025" ht="54.75" customHeight="1">
      <c r="B4" s="159" t="s">
        <v>148</v>
      </c>
      <c r="C4" s="160">
        <f>SUM(C5:C8)</f>
        <v>0</v>
      </c>
      <c r="D4" s="161" t="e">
        <f>C4/C4</f>
        <v>#DIV/0!</v>
      </c>
      <c r="E4" s="31"/>
      <c r="F4" s="234"/>
      <c r="G4" s="884" t="s">
        <v>898</v>
      </c>
      <c r="H4" s="883" t="s">
        <v>897</v>
      </c>
      <c r="I4" s="858" t="s">
        <v>900</v>
      </c>
      <c r="J4" s="255"/>
      <c r="K4" s="722" t="s">
        <v>661</v>
      </c>
      <c r="L4" s="723">
        <f>SUM(L5:L8)</f>
        <v>0</v>
      </c>
      <c r="M4" s="723">
        <f t="shared" ref="M4:N4" si="0">SUM(M5:M8)</f>
        <v>0</v>
      </c>
      <c r="N4" s="724" t="e">
        <f t="shared" si="0"/>
        <v>#DIV/0!</v>
      </c>
    </row>
    <row r="5" spans="2:1025" ht="30" customHeight="1">
      <c r="B5" s="157" t="s">
        <v>149</v>
      </c>
      <c r="C5" s="162"/>
      <c r="D5" s="163" t="e">
        <f>C5/$C$4</f>
        <v>#DIV/0!</v>
      </c>
      <c r="E5" s="31"/>
      <c r="F5" s="159" t="s">
        <v>661</v>
      </c>
      <c r="G5" s="879">
        <f t="shared" ref="G5:G10" si="1">C4</f>
        <v>0</v>
      </c>
      <c r="H5" s="879">
        <f>SUM(H6:H9)</f>
        <v>0</v>
      </c>
      <c r="I5" s="882" t="e">
        <f>SUM(I6:I9)</f>
        <v>#DIV/0!</v>
      </c>
      <c r="J5" s="729"/>
      <c r="K5" s="719" t="s">
        <v>662</v>
      </c>
      <c r="L5" s="725">
        <f>C5</f>
        <v>0</v>
      </c>
      <c r="M5" s="725">
        <f t="shared" ref="M5:N8" si="2">H6</f>
        <v>0</v>
      </c>
      <c r="N5" s="726" t="e">
        <f t="shared" si="2"/>
        <v>#DIV/0!</v>
      </c>
    </row>
    <row r="6" spans="2:1025" ht="30" customHeight="1">
      <c r="B6" s="157" t="s">
        <v>151</v>
      </c>
      <c r="C6" s="162"/>
      <c r="D6" s="163" t="e">
        <f>C6/$C$4</f>
        <v>#DIV/0!</v>
      </c>
      <c r="E6" s="31"/>
      <c r="F6" s="157" t="s">
        <v>149</v>
      </c>
      <c r="G6" s="164">
        <f t="shared" si="1"/>
        <v>0</v>
      </c>
      <c r="H6" s="881">
        <f>C5</f>
        <v>0</v>
      </c>
      <c r="I6" s="880" t="e">
        <f>H6/$H$5</f>
        <v>#DIV/0!</v>
      </c>
      <c r="J6" s="729"/>
      <c r="K6" s="719" t="s">
        <v>663</v>
      </c>
      <c r="L6" s="725">
        <f>C6</f>
        <v>0</v>
      </c>
      <c r="M6" s="725">
        <f t="shared" si="2"/>
        <v>0</v>
      </c>
      <c r="N6" s="726" t="e">
        <f t="shared" si="2"/>
        <v>#DIV/0!</v>
      </c>
    </row>
    <row r="7" spans="2:1025" ht="30" customHeight="1">
      <c r="B7" s="157" t="s">
        <v>641</v>
      </c>
      <c r="C7" s="162"/>
      <c r="D7" s="163" t="e">
        <f>C7/$C$4</f>
        <v>#DIV/0!</v>
      </c>
      <c r="E7" s="31"/>
      <c r="F7" s="157" t="s">
        <v>151</v>
      </c>
      <c r="G7" s="164">
        <f t="shared" si="1"/>
        <v>0</v>
      </c>
      <c r="H7" s="881">
        <f>C6</f>
        <v>0</v>
      </c>
      <c r="I7" s="880" t="e">
        <f t="shared" ref="I7:I9" si="3">H7/$H$5</f>
        <v>#DIV/0!</v>
      </c>
      <c r="J7" s="255"/>
      <c r="K7" s="719" t="s">
        <v>641</v>
      </c>
      <c r="L7" s="725">
        <f>C7</f>
        <v>0</v>
      </c>
      <c r="M7" s="725">
        <f t="shared" si="2"/>
        <v>0</v>
      </c>
      <c r="N7" s="726" t="e">
        <f t="shared" si="2"/>
        <v>#DIV/0!</v>
      </c>
    </row>
    <row r="8" spans="2:1025" ht="30" customHeight="1">
      <c r="B8" s="157" t="s">
        <v>526</v>
      </c>
      <c r="C8" s="162"/>
      <c r="D8" s="163" t="e">
        <f>C8/$C$4</f>
        <v>#DIV/0!</v>
      </c>
      <c r="E8" s="31"/>
      <c r="F8" s="157" t="s">
        <v>641</v>
      </c>
      <c r="G8" s="881">
        <f t="shared" si="1"/>
        <v>0</v>
      </c>
      <c r="H8" s="881">
        <f>C7-G13</f>
        <v>0</v>
      </c>
      <c r="I8" s="880" t="e">
        <f t="shared" si="3"/>
        <v>#DIV/0!</v>
      </c>
      <c r="J8" s="255"/>
      <c r="K8" s="719" t="s">
        <v>664</v>
      </c>
      <c r="L8" s="725">
        <f>C8</f>
        <v>0</v>
      </c>
      <c r="M8" s="725">
        <f t="shared" si="2"/>
        <v>0</v>
      </c>
      <c r="N8" s="726" t="e">
        <f t="shared" si="2"/>
        <v>#DIV/0!</v>
      </c>
    </row>
    <row r="9" spans="2:1025" ht="30" customHeight="1">
      <c r="B9" s="159" t="s">
        <v>152</v>
      </c>
      <c r="C9" s="160">
        <f>SUM(C10:C13)</f>
        <v>0</v>
      </c>
      <c r="D9" s="161" t="e">
        <f>C9/C9</f>
        <v>#DIV/0!</v>
      </c>
      <c r="E9" s="31"/>
      <c r="F9" s="157" t="s">
        <v>899</v>
      </c>
      <c r="G9" s="164">
        <f t="shared" si="1"/>
        <v>0</v>
      </c>
      <c r="H9" s="881">
        <f>C8</f>
        <v>0</v>
      </c>
      <c r="I9" s="880" t="e">
        <f t="shared" si="3"/>
        <v>#DIV/0!</v>
      </c>
      <c r="J9" s="255"/>
      <c r="K9" s="722" t="s">
        <v>665</v>
      </c>
      <c r="L9" s="723">
        <f>C9</f>
        <v>0</v>
      </c>
      <c r="M9" s="727" t="s">
        <v>150</v>
      </c>
      <c r="N9" s="727" t="s">
        <v>150</v>
      </c>
    </row>
    <row r="10" spans="2:1025" ht="20.100000000000001" customHeight="1">
      <c r="B10" s="157" t="s">
        <v>154</v>
      </c>
      <c r="C10" s="162"/>
      <c r="D10" s="163" t="e">
        <f>C10/$C$9</f>
        <v>#DIV/0!</v>
      </c>
      <c r="E10" s="31"/>
      <c r="F10" s="877" t="s">
        <v>665</v>
      </c>
      <c r="G10" s="160">
        <f t="shared" si="1"/>
        <v>0</v>
      </c>
      <c r="H10" s="183" t="s">
        <v>150</v>
      </c>
      <c r="I10" s="183" t="s">
        <v>150</v>
      </c>
      <c r="J10" s="31"/>
      <c r="K10" s="31"/>
      <c r="L10" s="31"/>
      <c r="M10" s="31"/>
      <c r="N10" s="31"/>
    </row>
    <row r="11" spans="2:1025" ht="15" customHeight="1">
      <c r="B11" s="157" t="s">
        <v>155</v>
      </c>
      <c r="C11" s="162"/>
      <c r="D11" s="163" t="e">
        <f>C11/$C$9</f>
        <v>#DIV/0!</v>
      </c>
      <c r="E11" s="31"/>
      <c r="F11" s="31"/>
      <c r="G11" s="31"/>
      <c r="H11" s="31"/>
      <c r="I11" s="31"/>
      <c r="J11" s="31"/>
      <c r="K11" s="31"/>
      <c r="L11" s="31"/>
      <c r="M11" s="31"/>
      <c r="N11" s="31"/>
    </row>
    <row r="12" spans="2:1025" ht="14.4" thickBot="1">
      <c r="B12" s="157" t="s">
        <v>642</v>
      </c>
      <c r="C12" s="162"/>
      <c r="D12" s="163" t="e">
        <f>C12/$C$9</f>
        <v>#DIV/0!</v>
      </c>
      <c r="E12" s="31"/>
      <c r="F12" s="51"/>
      <c r="G12" s="51"/>
      <c r="H12" s="31"/>
      <c r="I12" s="31"/>
      <c r="J12" s="31"/>
      <c r="K12" s="31"/>
      <c r="L12" s="31"/>
      <c r="M12" s="31"/>
      <c r="N12" s="31"/>
    </row>
    <row r="13" spans="2:1025" ht="42" thickBot="1">
      <c r="B13" s="157" t="s">
        <v>156</v>
      </c>
      <c r="C13" s="162"/>
      <c r="D13" s="163" t="e">
        <f>C13/$C$9</f>
        <v>#DIV/0!</v>
      </c>
      <c r="E13" s="31"/>
      <c r="F13" s="885" t="s">
        <v>652</v>
      </c>
      <c r="G13" s="878"/>
      <c r="H13" s="31"/>
      <c r="I13" s="31"/>
      <c r="J13" s="31"/>
      <c r="K13" s="31"/>
      <c r="L13" s="31"/>
      <c r="M13" s="31"/>
      <c r="N13" s="31"/>
    </row>
    <row r="14" spans="2:1025" ht="13.8">
      <c r="B14" s="159" t="s">
        <v>157</v>
      </c>
      <c r="C14" s="160">
        <f>SUM(C15:C18)</f>
        <v>0</v>
      </c>
      <c r="D14" s="161"/>
      <c r="E14" s="31"/>
      <c r="F14" s="31"/>
      <c r="G14" s="31"/>
      <c r="H14" s="31"/>
      <c r="I14" s="31"/>
      <c r="J14" s="31"/>
      <c r="K14" s="31"/>
      <c r="L14" s="31"/>
      <c r="M14" s="31"/>
      <c r="N14" s="31"/>
    </row>
    <row r="15" spans="2:1025" ht="13.8">
      <c r="B15" s="157" t="s">
        <v>158</v>
      </c>
      <c r="C15" s="164">
        <f>C5-C10</f>
        <v>0</v>
      </c>
      <c r="D15" s="165"/>
      <c r="E15" s="31"/>
      <c r="F15" s="31"/>
      <c r="G15" s="31"/>
      <c r="H15" s="31"/>
      <c r="I15" s="31"/>
      <c r="J15" s="31"/>
      <c r="K15" s="31"/>
      <c r="L15" s="31"/>
      <c r="M15" s="31"/>
      <c r="N15" s="31"/>
    </row>
    <row r="16" spans="2:1025" ht="13.8">
      <c r="B16" s="157" t="s">
        <v>159</v>
      </c>
      <c r="C16" s="164">
        <f>C6-C11</f>
        <v>0</v>
      </c>
      <c r="D16" s="165"/>
      <c r="E16" s="31"/>
      <c r="F16" s="31"/>
      <c r="G16" s="31"/>
      <c r="H16" s="31"/>
      <c r="I16" s="31"/>
      <c r="J16" s="31"/>
      <c r="K16" s="31"/>
      <c r="L16" s="31"/>
      <c r="M16" s="31"/>
      <c r="N16" s="31"/>
    </row>
    <row r="17" spans="2:14" ht="13.8">
      <c r="B17" s="157" t="s">
        <v>643</v>
      </c>
      <c r="C17" s="164">
        <f>C7-C12</f>
        <v>0</v>
      </c>
      <c r="D17" s="165"/>
      <c r="E17" s="31"/>
      <c r="F17" s="31"/>
      <c r="G17" s="31"/>
      <c r="H17" s="31"/>
      <c r="I17" s="31"/>
      <c r="J17" s="31"/>
      <c r="K17" s="31"/>
      <c r="L17" s="31"/>
      <c r="M17" s="31"/>
      <c r="N17" s="31"/>
    </row>
    <row r="18" spans="2:14" ht="13.8">
      <c r="B18" s="157" t="s">
        <v>160</v>
      </c>
      <c r="C18" s="164">
        <f>C8-C13</f>
        <v>0</v>
      </c>
      <c r="D18" s="165"/>
      <c r="E18" s="31"/>
      <c r="F18" s="31"/>
      <c r="G18" s="31"/>
      <c r="H18" s="31"/>
      <c r="I18" s="31"/>
      <c r="J18" s="31"/>
      <c r="K18" s="31"/>
      <c r="L18" s="31"/>
      <c r="M18" s="31"/>
      <c r="N18" s="31"/>
    </row>
    <row r="19" spans="2:14">
      <c r="B19" s="31"/>
      <c r="C19" s="41"/>
      <c r="D19" s="41"/>
      <c r="E19" s="31"/>
      <c r="F19" s="31"/>
      <c r="G19" s="31"/>
      <c r="H19" s="31"/>
      <c r="I19" s="31"/>
      <c r="J19" s="31"/>
      <c r="K19" s="31"/>
      <c r="L19" s="31"/>
      <c r="M19" s="31"/>
      <c r="N19" s="31"/>
    </row>
    <row r="20" spans="2:14" ht="34.5" customHeight="1">
      <c r="B20" s="955" t="s">
        <v>161</v>
      </c>
      <c r="C20" s="956"/>
      <c r="D20" s="957"/>
      <c r="E20" s="31"/>
      <c r="F20" s="31"/>
      <c r="G20" s="31"/>
      <c r="H20" s="31"/>
      <c r="I20" s="31"/>
      <c r="J20" s="31"/>
      <c r="K20" s="31"/>
      <c r="L20" s="31"/>
      <c r="M20" s="31"/>
      <c r="N20" s="31"/>
    </row>
    <row r="21" spans="2:14" ht="13.8">
      <c r="B21" s="157"/>
      <c r="C21" s="158" t="s">
        <v>145</v>
      </c>
      <c r="D21" s="158" t="s">
        <v>146</v>
      </c>
      <c r="E21" s="31"/>
      <c r="F21" s="31"/>
      <c r="G21" s="31"/>
      <c r="H21" s="31"/>
      <c r="I21" s="31"/>
      <c r="J21" s="31"/>
      <c r="K21" s="31"/>
      <c r="L21" s="31"/>
      <c r="M21" s="31"/>
      <c r="N21" s="31"/>
    </row>
    <row r="22" spans="2:14" ht="13.8">
      <c r="B22" s="159" t="s">
        <v>148</v>
      </c>
      <c r="C22" s="160">
        <f>SUM(C23:C26)</f>
        <v>0</v>
      </c>
      <c r="D22" s="161" t="e">
        <f>C22/C22</f>
        <v>#DIV/0!</v>
      </c>
      <c r="E22" s="31"/>
      <c r="F22" s="31"/>
      <c r="G22" s="31"/>
      <c r="H22" s="31"/>
      <c r="I22" s="31"/>
      <c r="J22" s="31"/>
      <c r="K22" s="31"/>
      <c r="L22" s="31"/>
      <c r="M22" s="31"/>
      <c r="N22" s="31"/>
    </row>
    <row r="23" spans="2:14" ht="13.8">
      <c r="B23" s="157" t="s">
        <v>149</v>
      </c>
      <c r="C23" s="162"/>
      <c r="D23" s="163" t="e">
        <f>C23/$C$22</f>
        <v>#DIV/0!</v>
      </c>
      <c r="E23" s="31"/>
      <c r="F23" s="31"/>
      <c r="G23" s="31"/>
      <c r="H23" s="31"/>
      <c r="I23" s="31"/>
      <c r="J23" s="31"/>
      <c r="K23" s="31"/>
      <c r="L23" s="31"/>
      <c r="M23" s="31"/>
      <c r="N23" s="31"/>
    </row>
    <row r="24" spans="2:14" ht="13.8">
      <c r="B24" s="157" t="s">
        <v>151</v>
      </c>
      <c r="C24" s="162"/>
      <c r="D24" s="163" t="e">
        <f>C24/$C$22</f>
        <v>#DIV/0!</v>
      </c>
      <c r="E24" s="31"/>
      <c r="F24" s="31"/>
      <c r="G24" s="31"/>
      <c r="H24" s="31"/>
      <c r="I24" s="31"/>
      <c r="J24" s="31"/>
      <c r="K24" s="31"/>
      <c r="L24" s="31"/>
      <c r="M24" s="31"/>
      <c r="N24" s="31"/>
    </row>
    <row r="25" spans="2:14" ht="15" customHeight="1">
      <c r="B25" s="157" t="s">
        <v>641</v>
      </c>
      <c r="C25" s="162"/>
      <c r="D25" s="163" t="e">
        <f>C25/$C$22</f>
        <v>#DIV/0!</v>
      </c>
      <c r="E25" s="31"/>
      <c r="F25" s="31"/>
      <c r="G25" s="31"/>
      <c r="H25" s="31"/>
      <c r="I25" s="31"/>
      <c r="J25" s="31"/>
      <c r="K25" s="31"/>
      <c r="L25" s="31"/>
      <c r="M25" s="31"/>
      <c r="N25" s="31"/>
    </row>
    <row r="26" spans="2:14" ht="15" customHeight="1">
      <c r="B26" s="157" t="s">
        <v>526</v>
      </c>
      <c r="C26" s="162"/>
      <c r="D26" s="163" t="e">
        <f>C26/$C$22</f>
        <v>#DIV/0!</v>
      </c>
      <c r="E26" s="31"/>
      <c r="F26" s="31"/>
      <c r="G26" s="31"/>
      <c r="H26" s="31"/>
      <c r="I26" s="31"/>
      <c r="J26" s="31"/>
      <c r="K26" s="31"/>
      <c r="L26" s="31"/>
      <c r="M26" s="31"/>
      <c r="N26" s="31"/>
    </row>
    <row r="27" spans="2:14" ht="13.8">
      <c r="B27" s="159" t="s">
        <v>152</v>
      </c>
      <c r="C27" s="160">
        <f>SUM(C28:C31)</f>
        <v>0</v>
      </c>
      <c r="D27" s="161" t="e">
        <f>C27/C27</f>
        <v>#DIV/0!</v>
      </c>
      <c r="E27" s="31"/>
      <c r="F27" s="31"/>
      <c r="G27" s="31"/>
      <c r="H27" s="31"/>
      <c r="I27" s="31"/>
      <c r="J27" s="31"/>
      <c r="K27" s="31"/>
      <c r="L27" s="31"/>
      <c r="M27" s="31"/>
      <c r="N27" s="31"/>
    </row>
    <row r="28" spans="2:14" ht="13.8">
      <c r="B28" s="157" t="s">
        <v>154</v>
      </c>
      <c r="C28" s="162"/>
      <c r="D28" s="163" t="e">
        <f>C28/$C$27</f>
        <v>#DIV/0!</v>
      </c>
      <c r="E28" s="31"/>
      <c r="F28" s="31"/>
      <c r="G28" s="31"/>
      <c r="H28" s="31"/>
      <c r="I28" s="31"/>
      <c r="J28" s="31"/>
      <c r="K28" s="31"/>
      <c r="L28" s="31"/>
      <c r="M28" s="31"/>
      <c r="N28" s="31"/>
    </row>
    <row r="29" spans="2:14" ht="13.8">
      <c r="B29" s="157" t="s">
        <v>155</v>
      </c>
      <c r="C29" s="162"/>
      <c r="D29" s="163" t="e">
        <f>C29/$C$27</f>
        <v>#DIV/0!</v>
      </c>
      <c r="E29" s="31"/>
      <c r="F29" s="31"/>
      <c r="G29" s="31"/>
      <c r="H29" s="31"/>
      <c r="I29" s="31"/>
      <c r="J29" s="31"/>
      <c r="K29" s="31"/>
      <c r="L29" s="31"/>
      <c r="M29" s="31"/>
      <c r="N29" s="31"/>
    </row>
    <row r="30" spans="2:14" ht="13.8">
      <c r="B30" s="157" t="s">
        <v>642</v>
      </c>
      <c r="C30" s="162"/>
      <c r="D30" s="163" t="e">
        <f>C30/$C$27</f>
        <v>#DIV/0!</v>
      </c>
      <c r="E30" s="31"/>
      <c r="F30" s="31"/>
      <c r="G30" s="31"/>
      <c r="H30" s="31"/>
      <c r="I30" s="31"/>
      <c r="J30" s="31"/>
      <c r="K30" s="31"/>
      <c r="L30" s="31"/>
      <c r="M30" s="31"/>
      <c r="N30" s="31"/>
    </row>
    <row r="31" spans="2:14" ht="13.8">
      <c r="B31" s="157" t="s">
        <v>156</v>
      </c>
      <c r="C31" s="162"/>
      <c r="D31" s="163" t="e">
        <f>C31/$C$27</f>
        <v>#DIV/0!</v>
      </c>
      <c r="E31" s="31"/>
      <c r="F31" s="31"/>
      <c r="G31" s="31"/>
      <c r="H31" s="31"/>
      <c r="I31" s="31"/>
      <c r="J31" s="31"/>
      <c r="K31" s="31"/>
      <c r="L31" s="31"/>
      <c r="M31" s="31"/>
      <c r="N31" s="31"/>
    </row>
    <row r="32" spans="2:14" ht="13.8">
      <c r="B32" s="159" t="s">
        <v>157</v>
      </c>
      <c r="C32" s="160">
        <f>SUM(C33:C36)</f>
        <v>0</v>
      </c>
      <c r="D32" s="161"/>
      <c r="E32" s="31"/>
      <c r="F32" s="31"/>
      <c r="G32" s="31"/>
      <c r="H32" s="31"/>
      <c r="I32" s="31"/>
      <c r="J32" s="31"/>
      <c r="K32" s="31"/>
      <c r="L32" s="31"/>
      <c r="M32" s="31"/>
      <c r="N32" s="31"/>
    </row>
    <row r="33" spans="1:14" ht="13.8">
      <c r="B33" s="157" t="s">
        <v>158</v>
      </c>
      <c r="C33" s="164">
        <f>C23-C28</f>
        <v>0</v>
      </c>
      <c r="D33" s="165"/>
      <c r="E33" s="31"/>
      <c r="F33" s="31"/>
      <c r="G33" s="31"/>
      <c r="H33" s="31"/>
      <c r="I33" s="31"/>
      <c r="J33" s="31"/>
      <c r="K33" s="31"/>
      <c r="L33" s="31"/>
      <c r="M33" s="31"/>
      <c r="N33" s="31"/>
    </row>
    <row r="34" spans="1:14" ht="13.8">
      <c r="B34" s="157" t="s">
        <v>159</v>
      </c>
      <c r="C34" s="164">
        <f>C24-C29</f>
        <v>0</v>
      </c>
      <c r="D34" s="165"/>
      <c r="E34" s="31"/>
      <c r="F34" s="31"/>
      <c r="G34" s="31"/>
      <c r="H34" s="31"/>
      <c r="I34" s="31"/>
      <c r="J34" s="31"/>
      <c r="K34" s="31"/>
      <c r="L34" s="31"/>
      <c r="M34" s="31"/>
      <c r="N34" s="31"/>
    </row>
    <row r="35" spans="1:14" ht="13.8">
      <c r="B35" s="157" t="s">
        <v>643</v>
      </c>
      <c r="C35" s="164">
        <f>C25-C30</f>
        <v>0</v>
      </c>
      <c r="D35" s="165"/>
      <c r="E35" s="31"/>
      <c r="F35" s="31"/>
      <c r="G35" s="31"/>
      <c r="H35" s="31"/>
      <c r="I35" s="31"/>
      <c r="J35" s="31"/>
      <c r="K35" s="31"/>
      <c r="L35" s="31"/>
      <c r="M35" s="31"/>
      <c r="N35" s="31"/>
    </row>
    <row r="36" spans="1:14" ht="13.8">
      <c r="B36" s="157" t="s">
        <v>160</v>
      </c>
      <c r="C36" s="164">
        <f>C26-C31</f>
        <v>0</v>
      </c>
      <c r="D36" s="165"/>
      <c r="E36" s="31"/>
      <c r="F36" s="31"/>
      <c r="G36" s="31"/>
      <c r="H36" s="31"/>
      <c r="I36" s="31"/>
      <c r="J36" s="31"/>
      <c r="K36" s="31"/>
      <c r="L36" s="31"/>
      <c r="M36" s="31"/>
      <c r="N36" s="31"/>
    </row>
    <row r="38" spans="1:14">
      <c r="B38" s="43" t="s">
        <v>527</v>
      </c>
      <c r="C38" s="959"/>
      <c r="D38" s="960"/>
    </row>
    <row r="39" spans="1:14" s="31" customFormat="1">
      <c r="F39" s="24"/>
      <c r="G39" s="24"/>
      <c r="H39" s="24"/>
      <c r="I39" s="24"/>
    </row>
    <row r="40" spans="1:14" s="31" customFormat="1">
      <c r="A40" s="31" t="str">
        <f>'ūdens bilance'!B28</f>
        <v>Datums: __.__.202_</v>
      </c>
      <c r="F40" s="24"/>
      <c r="G40" s="24"/>
      <c r="H40" s="24"/>
      <c r="I40" s="24"/>
    </row>
    <row r="41" spans="1:14" s="31" customFormat="1">
      <c r="F41" s="24"/>
      <c r="G41" s="24"/>
      <c r="H41" s="24"/>
      <c r="I41" s="24"/>
    </row>
    <row r="42" spans="1:14" s="31" customFormat="1">
      <c r="F42" s="24"/>
      <c r="G42" s="24"/>
      <c r="H42" s="24"/>
      <c r="I42" s="24"/>
    </row>
    <row r="43" spans="1:14" s="31" customFormat="1">
      <c r="F43" s="24"/>
      <c r="G43" s="24"/>
      <c r="H43" s="24"/>
      <c r="I43" s="24"/>
    </row>
    <row r="44" spans="1:14" s="31" customFormat="1">
      <c r="B44" s="59"/>
      <c r="F44" s="24"/>
      <c r="G44" s="24"/>
      <c r="H44" s="24"/>
      <c r="I44" s="24"/>
    </row>
  </sheetData>
  <sheetProtection algorithmName="SHA-512" hashValue="4w5EDZ1d+gy5muCcDEueKGN/R1SF/L4YNHLer2kgzusiquLjI39TlKyUlEzHBRT11jkCd/5hY01GlFlj5rc4sg==" saltValue="By8ExDty0olchKsKic86Yw==" spinCount="100000" sheet="1" formatCells="0" formatColumns="0" formatRows="0" insertColumns="0" insertRows="0" autoFilter="0"/>
  <mergeCells count="4">
    <mergeCell ref="B2:D2"/>
    <mergeCell ref="G3:I3"/>
    <mergeCell ref="B20:D20"/>
    <mergeCell ref="C38:D38"/>
  </mergeCells>
  <pageMargins left="0" right="0" top="0.78749999999999998" bottom="0" header="0.51180555555555496" footer="0.51180555555555496"/>
  <pageSetup paperSize="9" scale="67" firstPageNumber="0" orientation="landscape" horizontalDpi="300" verticalDpi="3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apa15">
    <tabColor rgb="FFD7E4BD"/>
  </sheetPr>
  <dimension ref="A1:AML48"/>
  <sheetViews>
    <sheetView zoomScale="90" zoomScaleNormal="90" workbookViewId="0">
      <pane ySplit="3" topLeftCell="A4" activePane="bottomLeft" state="frozen"/>
      <selection activeCell="J13" sqref="J13"/>
      <selection pane="bottomLeft" activeCell="D12" sqref="D12"/>
    </sheetView>
  </sheetViews>
  <sheetFormatPr defaultRowHeight="13.2" outlineLevelRow="1"/>
  <cols>
    <col min="1" max="1" width="45.88671875" style="167" customWidth="1"/>
    <col min="2" max="2" width="10" style="167" customWidth="1"/>
    <col min="3" max="3" width="10.5546875" style="167" customWidth="1"/>
    <col min="4" max="4" width="10.6640625" style="167" customWidth="1"/>
    <col min="5" max="5" width="15.6640625" style="167" customWidth="1"/>
    <col min="6" max="6" width="10.6640625" style="167" customWidth="1"/>
    <col min="7" max="8" width="11.44140625" style="168" customWidth="1"/>
    <col min="9" max="9" width="12.44140625" style="168" customWidth="1"/>
    <col min="10" max="10" width="14.5546875" style="168" customWidth="1"/>
    <col min="11" max="11" width="69.109375" style="169" customWidth="1"/>
    <col min="12" max="12" width="4.6640625" style="166" customWidth="1"/>
    <col min="13" max="1026" width="9.109375" style="166" customWidth="1"/>
  </cols>
  <sheetData>
    <row r="1" spans="1:11">
      <c r="D1" s="170"/>
    </row>
    <row r="2" spans="1:11" ht="27.6" customHeight="1">
      <c r="A2" s="961" t="s">
        <v>162</v>
      </c>
      <c r="B2" s="961"/>
      <c r="C2" s="961"/>
      <c r="D2" s="961"/>
      <c r="E2" s="961"/>
      <c r="F2" s="961"/>
      <c r="G2" s="961"/>
      <c r="H2" s="961"/>
      <c r="I2" s="961"/>
      <c r="J2" s="961"/>
      <c r="K2" s="961"/>
    </row>
    <row r="3" spans="1:11" ht="82.2" customHeight="1">
      <c r="A3" s="171" t="s">
        <v>163</v>
      </c>
      <c r="B3" s="50" t="s">
        <v>164</v>
      </c>
      <c r="C3" s="50" t="str">
        <f>'faktiskās_izm (202__.g)'!B6</f>
        <v xml:space="preserve">                       .gada faktiskās izmaksas (EUR)</v>
      </c>
      <c r="D3" s="50" t="str">
        <f>'faktiskās_izm_(202__.g)'!B6</f>
        <v xml:space="preserve">                       .gada faktiskās izmaksas (EUR)</v>
      </c>
      <c r="E3" s="50" t="s">
        <v>873</v>
      </c>
      <c r="F3" s="857" t="s">
        <v>165</v>
      </c>
      <c r="G3" s="172" t="s">
        <v>166</v>
      </c>
      <c r="H3" s="173" t="s">
        <v>167</v>
      </c>
      <c r="I3" s="173" t="s">
        <v>167</v>
      </c>
      <c r="J3" s="172" t="s">
        <v>168</v>
      </c>
      <c r="K3" s="174" t="s">
        <v>169</v>
      </c>
    </row>
    <row r="4" spans="1:11" s="180" customFormat="1" ht="20.100000000000001" customHeight="1">
      <c r="A4" s="872" t="s">
        <v>889</v>
      </c>
      <c r="B4" s="50">
        <f>speka_esosais_tarifs!I9</f>
        <v>0</v>
      </c>
      <c r="C4" s="187" t="s">
        <v>87</v>
      </c>
      <c r="D4" s="187" t="s">
        <v>87</v>
      </c>
      <c r="E4" s="50">
        <f>'4.pielikums_TP (neparedz.)'!I9</f>
        <v>0</v>
      </c>
      <c r="F4" s="50">
        <f>'4.pielikums_TP'!I9</f>
        <v>0</v>
      </c>
      <c r="G4" s="183" t="e">
        <f t="shared" ref="G4" si="0">(F4-B4)*100/B4</f>
        <v>#DIV/0!</v>
      </c>
      <c r="H4" s="183" t="s">
        <v>150</v>
      </c>
      <c r="I4" s="183" t="s">
        <v>150</v>
      </c>
      <c r="J4" s="183" t="e">
        <f t="shared" ref="J4" si="1">F4*100/$F$42</f>
        <v>#DIV/0!</v>
      </c>
      <c r="K4" s="179"/>
    </row>
    <row r="5" spans="1:11" s="180" customFormat="1" ht="29.25" customHeight="1">
      <c r="A5" s="184" t="s">
        <v>65</v>
      </c>
      <c r="B5" s="50">
        <f>speka_esosais_tarifs!I11</f>
        <v>0</v>
      </c>
      <c r="C5" s="528">
        <f>'faktiskās_izm (202__.g)'!I9</f>
        <v>0</v>
      </c>
      <c r="D5" s="50">
        <f>'faktiskās_izm_(202__.g)'!I9</f>
        <v>0</v>
      </c>
      <c r="E5" s="50">
        <f>'4.pielikums_TP (neparedz.)'!I11</f>
        <v>0</v>
      </c>
      <c r="F5" s="50">
        <f>'4.pielikums_TP'!I11</f>
        <v>0</v>
      </c>
      <c r="G5" s="183" t="e">
        <f t="shared" ref="G5:G39" si="2">(F5-B5)*100/B5</f>
        <v>#DIV/0!</v>
      </c>
      <c r="H5" s="183" t="e">
        <f t="shared" ref="H5:H39" si="3">(F5-C5)*100/C5</f>
        <v>#DIV/0!</v>
      </c>
      <c r="I5" s="183" t="e">
        <f t="shared" ref="I5:I39" si="4">(F5-D5)*100/D5</f>
        <v>#DIV/0!</v>
      </c>
      <c r="J5" s="183" t="e">
        <f t="shared" ref="J5:J37" si="5">F5*100/$F$42</f>
        <v>#DIV/0!</v>
      </c>
      <c r="K5" s="179"/>
    </row>
    <row r="6" spans="1:11" s="180" customFormat="1" outlineLevel="1">
      <c r="A6" s="182" t="s">
        <v>67</v>
      </c>
      <c r="B6" s="50">
        <f>speka_esosais_tarifs!I12</f>
        <v>0</v>
      </c>
      <c r="C6" s="528">
        <f>'faktiskās_izm (202__.g)'!I10</f>
        <v>0</v>
      </c>
      <c r="D6" s="50">
        <f>'faktiskās_izm_(202__.g)'!I10</f>
        <v>0</v>
      </c>
      <c r="E6" s="50">
        <f>'4.pielikums_TP (neparedz.)'!I12</f>
        <v>0</v>
      </c>
      <c r="F6" s="50">
        <f>'4.pielikums_TP'!I12</f>
        <v>0</v>
      </c>
      <c r="G6" s="183" t="e">
        <f t="shared" si="2"/>
        <v>#DIV/0!</v>
      </c>
      <c r="H6" s="183" t="e">
        <f t="shared" si="3"/>
        <v>#DIV/0!</v>
      </c>
      <c r="I6" s="183" t="e">
        <f t="shared" si="4"/>
        <v>#DIV/0!</v>
      </c>
      <c r="J6" s="183" t="e">
        <f t="shared" si="5"/>
        <v>#DIV/0!</v>
      </c>
      <c r="K6" s="181"/>
    </row>
    <row r="7" spans="1:11" s="166" customFormat="1" outlineLevel="1">
      <c r="A7" s="182" t="s">
        <v>69</v>
      </c>
      <c r="B7" s="50">
        <f>speka_esosais_tarifs!I13</f>
        <v>0</v>
      </c>
      <c r="C7" s="528">
        <f>'faktiskās_izm (202__.g)'!I11</f>
        <v>0</v>
      </c>
      <c r="D7" s="50">
        <f>'faktiskās_izm_(202__.g)'!I11</f>
        <v>0</v>
      </c>
      <c r="E7" s="50">
        <f>'4.pielikums_TP (neparedz.)'!I13</f>
        <v>0</v>
      </c>
      <c r="F7" s="50">
        <f>'4.pielikums_TP'!I13</f>
        <v>0</v>
      </c>
      <c r="G7" s="183" t="e">
        <f t="shared" si="2"/>
        <v>#DIV/0!</v>
      </c>
      <c r="H7" s="183" t="e">
        <f t="shared" si="3"/>
        <v>#DIV/0!</v>
      </c>
      <c r="I7" s="183" t="e">
        <f t="shared" si="4"/>
        <v>#DIV/0!</v>
      </c>
      <c r="J7" s="183" t="e">
        <f t="shared" si="5"/>
        <v>#DIV/0!</v>
      </c>
      <c r="K7" s="181"/>
    </row>
    <row r="8" spans="1:11" s="166" customFormat="1" outlineLevel="1">
      <c r="A8" s="182" t="s">
        <v>71</v>
      </c>
      <c r="B8" s="50">
        <f>speka_esosais_tarifs!I14</f>
        <v>0</v>
      </c>
      <c r="C8" s="528">
        <f>'faktiskās_izm (202__.g)'!I12</f>
        <v>0</v>
      </c>
      <c r="D8" s="50">
        <f>'faktiskās_izm_(202__.g)'!I12</f>
        <v>0</v>
      </c>
      <c r="E8" s="50">
        <f>'4.pielikums_TP (neparedz.)'!I14</f>
        <v>0</v>
      </c>
      <c r="F8" s="50">
        <f>'4.pielikums_TP'!I14</f>
        <v>0</v>
      </c>
      <c r="G8" s="183" t="e">
        <f t="shared" si="2"/>
        <v>#DIV/0!</v>
      </c>
      <c r="H8" s="183" t="e">
        <f t="shared" si="3"/>
        <v>#DIV/0!</v>
      </c>
      <c r="I8" s="183" t="e">
        <f t="shared" si="4"/>
        <v>#DIV/0!</v>
      </c>
      <c r="J8" s="183" t="e">
        <f t="shared" si="5"/>
        <v>#DIV/0!</v>
      </c>
      <c r="K8" s="181"/>
    </row>
    <row r="9" spans="1:11" s="166" customFormat="1" outlineLevel="1">
      <c r="A9" s="182" t="s">
        <v>73</v>
      </c>
      <c r="B9" s="50">
        <f>speka_esosais_tarifs!I15</f>
        <v>0</v>
      </c>
      <c r="C9" s="528">
        <f>'faktiskās_izm (202__.g)'!I13</f>
        <v>0</v>
      </c>
      <c r="D9" s="50">
        <f>'faktiskās_izm_(202__.g)'!I13</f>
        <v>0</v>
      </c>
      <c r="E9" s="50">
        <f>'4.pielikums_TP (neparedz.)'!I15</f>
        <v>0</v>
      </c>
      <c r="F9" s="50">
        <f>'4.pielikums_TP'!I15</f>
        <v>0</v>
      </c>
      <c r="G9" s="183" t="e">
        <f t="shared" si="2"/>
        <v>#DIV/0!</v>
      </c>
      <c r="H9" s="183" t="e">
        <f t="shared" si="3"/>
        <v>#DIV/0!</v>
      </c>
      <c r="I9" s="183" t="e">
        <f t="shared" si="4"/>
        <v>#DIV/0!</v>
      </c>
      <c r="J9" s="183" t="e">
        <f t="shared" si="5"/>
        <v>#DIV/0!</v>
      </c>
      <c r="K9" s="181"/>
    </row>
    <row r="10" spans="1:11" s="180" customFormat="1" outlineLevel="1">
      <c r="A10" s="182" t="s">
        <v>75</v>
      </c>
      <c r="B10" s="50">
        <f>speka_esosais_tarifs!I16</f>
        <v>0</v>
      </c>
      <c r="C10" s="528">
        <f>'faktiskās_izm (202__.g)'!I14</f>
        <v>0</v>
      </c>
      <c r="D10" s="50">
        <f>'faktiskās_izm_(202__.g)'!I14</f>
        <v>0</v>
      </c>
      <c r="E10" s="50">
        <f>'4.pielikums_TP (neparedz.)'!I16</f>
        <v>0</v>
      </c>
      <c r="F10" s="50">
        <f>'4.pielikums_TP'!I16</f>
        <v>0</v>
      </c>
      <c r="G10" s="183" t="e">
        <f t="shared" si="2"/>
        <v>#DIV/0!</v>
      </c>
      <c r="H10" s="183" t="e">
        <f t="shared" si="3"/>
        <v>#DIV/0!</v>
      </c>
      <c r="I10" s="183" t="e">
        <f t="shared" si="4"/>
        <v>#DIV/0!</v>
      </c>
      <c r="J10" s="183" t="e">
        <f t="shared" si="5"/>
        <v>#DIV/0!</v>
      </c>
      <c r="K10" s="181"/>
    </row>
    <row r="11" spans="1:11" s="180" customFormat="1">
      <c r="A11" s="871" t="s">
        <v>574</v>
      </c>
      <c r="B11" s="50">
        <f>speka_esosais_tarifs!I18</f>
        <v>0</v>
      </c>
      <c r="C11" s="528" t="s">
        <v>87</v>
      </c>
      <c r="D11" s="50" t="s">
        <v>87</v>
      </c>
      <c r="E11" s="50">
        <f>'4.pielikums_TP (neparedz.)'!I18</f>
        <v>0</v>
      </c>
      <c r="F11" s="50">
        <f>'4.pielikums_TP'!I18</f>
        <v>0</v>
      </c>
      <c r="G11" s="183" t="e">
        <f t="shared" ref="G11" si="6">(F11-B11)*100/B11</f>
        <v>#DIV/0!</v>
      </c>
      <c r="H11" s="183" t="s">
        <v>150</v>
      </c>
      <c r="I11" s="183" t="s">
        <v>150</v>
      </c>
      <c r="J11" s="183" t="e">
        <f t="shared" ref="J11" si="7">F11*100/$F$42</f>
        <v>#DIV/0!</v>
      </c>
      <c r="K11" s="181"/>
    </row>
    <row r="12" spans="1:11" s="166" customFormat="1" ht="20.100000000000001" customHeight="1">
      <c r="A12" s="872" t="s">
        <v>170</v>
      </c>
      <c r="B12" s="50">
        <f>speka_esosais_tarifs!I20</f>
        <v>0</v>
      </c>
      <c r="C12" s="528">
        <f>'faktiskās_izm (202__.g)'!I16</f>
        <v>0</v>
      </c>
      <c r="D12" s="50">
        <f>'faktiskās_izm_(202__.g)'!I16</f>
        <v>0</v>
      </c>
      <c r="E12" s="50">
        <f>'4.pielikums_TP (neparedz.)'!I20</f>
        <v>0</v>
      </c>
      <c r="F12" s="50">
        <f>'4.pielikums_TP'!I20</f>
        <v>0</v>
      </c>
      <c r="G12" s="183" t="e">
        <f t="shared" si="2"/>
        <v>#DIV/0!</v>
      </c>
      <c r="H12" s="183" t="e">
        <f t="shared" si="3"/>
        <v>#DIV/0!</v>
      </c>
      <c r="I12" s="183" t="e">
        <f t="shared" si="4"/>
        <v>#DIV/0!</v>
      </c>
      <c r="J12" s="183" t="e">
        <f t="shared" si="5"/>
        <v>#DIV/0!</v>
      </c>
      <c r="K12" s="181"/>
    </row>
    <row r="13" spans="1:11" s="180" customFormat="1">
      <c r="A13" s="184" t="s">
        <v>78</v>
      </c>
      <c r="B13" s="50">
        <f>speka_esosais_tarifs!I22</f>
        <v>0</v>
      </c>
      <c r="C13" s="528">
        <f>'faktiskās_izm (202__.g)'!I18</f>
        <v>0</v>
      </c>
      <c r="D13" s="50">
        <f>'faktiskās_izm_(202__.g)'!I18</f>
        <v>0</v>
      </c>
      <c r="E13" s="50">
        <f>'4.pielikums_TP (neparedz.)'!I22</f>
        <v>0</v>
      </c>
      <c r="F13" s="50">
        <f>'4.pielikums_TP'!I22</f>
        <v>0</v>
      </c>
      <c r="G13" s="183" t="e">
        <f t="shared" si="2"/>
        <v>#DIV/0!</v>
      </c>
      <c r="H13" s="183" t="e">
        <f t="shared" si="3"/>
        <v>#DIV/0!</v>
      </c>
      <c r="I13" s="183" t="e">
        <f t="shared" si="4"/>
        <v>#DIV/0!</v>
      </c>
      <c r="J13" s="183" t="e">
        <f t="shared" si="5"/>
        <v>#DIV/0!</v>
      </c>
      <c r="K13" s="181"/>
    </row>
    <row r="14" spans="1:11" s="166" customFormat="1" outlineLevel="1">
      <c r="A14" s="182" t="s">
        <v>80</v>
      </c>
      <c r="B14" s="50">
        <f>speka_esosais_tarifs!I23</f>
        <v>0</v>
      </c>
      <c r="C14" s="528">
        <f>'faktiskās_izm (202__.g)'!I19</f>
        <v>0</v>
      </c>
      <c r="D14" s="50">
        <f>'faktiskās_izm_(202__.g)'!I19</f>
        <v>0</v>
      </c>
      <c r="E14" s="50">
        <f>'4.pielikums_TP (neparedz.)'!I23</f>
        <v>0</v>
      </c>
      <c r="F14" s="50">
        <f>'4.pielikums_TP'!I23</f>
        <v>0</v>
      </c>
      <c r="G14" s="183" t="e">
        <f t="shared" si="2"/>
        <v>#DIV/0!</v>
      </c>
      <c r="H14" s="183" t="e">
        <f t="shared" si="3"/>
        <v>#DIV/0!</v>
      </c>
      <c r="I14" s="183" t="e">
        <f t="shared" si="4"/>
        <v>#DIV/0!</v>
      </c>
      <c r="J14" s="183" t="e">
        <f t="shared" si="5"/>
        <v>#DIV/0!</v>
      </c>
      <c r="K14" s="181"/>
    </row>
    <row r="15" spans="1:11" s="166" customFormat="1" outlineLevel="1">
      <c r="A15" s="182" t="s">
        <v>509</v>
      </c>
      <c r="B15" s="50">
        <f>speka_esosais_tarifs!I24</f>
        <v>0</v>
      </c>
      <c r="C15" s="528">
        <f>'faktiskās_izm (202__.g)'!I20</f>
        <v>0</v>
      </c>
      <c r="D15" s="50">
        <f>'faktiskās_izm_(202__.g)'!I20</f>
        <v>0</v>
      </c>
      <c r="E15" s="50">
        <f>'4.pielikums_TP (neparedz.)'!I24</f>
        <v>0</v>
      </c>
      <c r="F15" s="50">
        <f>'4.pielikums_TP'!I24</f>
        <v>0</v>
      </c>
      <c r="G15" s="183" t="e">
        <f t="shared" si="2"/>
        <v>#DIV/0!</v>
      </c>
      <c r="H15" s="183" t="e">
        <f t="shared" si="3"/>
        <v>#DIV/0!</v>
      </c>
      <c r="I15" s="183" t="e">
        <f t="shared" si="4"/>
        <v>#DIV/0!</v>
      </c>
      <c r="J15" s="183" t="e">
        <f t="shared" si="5"/>
        <v>#DIV/0!</v>
      </c>
      <c r="K15" s="181"/>
    </row>
    <row r="16" spans="1:11" s="180" customFormat="1" ht="18.75" customHeight="1">
      <c r="A16" s="184" t="s">
        <v>83</v>
      </c>
      <c r="B16" s="50">
        <f>speka_esosais_tarifs!I26</f>
        <v>0</v>
      </c>
      <c r="C16" s="528">
        <f>'faktiskās_izm (202__.g)'!I22</f>
        <v>0</v>
      </c>
      <c r="D16" s="50">
        <f>'faktiskās_izm_(202__.g)'!I22</f>
        <v>0</v>
      </c>
      <c r="E16" s="50">
        <f>'4.pielikums_TP (neparedz.)'!I26</f>
        <v>0</v>
      </c>
      <c r="F16" s="50">
        <f>'4.pielikums_TP'!I26</f>
        <v>0</v>
      </c>
      <c r="G16" s="183" t="e">
        <f t="shared" si="2"/>
        <v>#DIV/0!</v>
      </c>
      <c r="H16" s="183" t="e">
        <f t="shared" si="3"/>
        <v>#DIV/0!</v>
      </c>
      <c r="I16" s="183" t="e">
        <f t="shared" si="4"/>
        <v>#DIV/0!</v>
      </c>
      <c r="J16" s="183" t="e">
        <f t="shared" si="5"/>
        <v>#DIV/0!</v>
      </c>
      <c r="K16" s="186"/>
    </row>
    <row r="17" spans="1:11" s="180" customFormat="1" ht="18.75" customHeight="1">
      <c r="A17" s="184" t="s">
        <v>85</v>
      </c>
      <c r="B17" s="50">
        <f>speka_esosais_tarifs!I28</f>
        <v>0</v>
      </c>
      <c r="C17" s="528">
        <f>'faktiskās_izm (202__.g)'!I24</f>
        <v>0</v>
      </c>
      <c r="D17" s="50">
        <f>'faktiskās_izm_(202__.g)'!I24</f>
        <v>0</v>
      </c>
      <c r="E17" s="50">
        <f>'4.pielikums_TP (neparedz.)'!I28</f>
        <v>0</v>
      </c>
      <c r="F17" s="50">
        <f>'4.pielikums_TP'!I28</f>
        <v>0</v>
      </c>
      <c r="G17" s="183" t="e">
        <f t="shared" si="2"/>
        <v>#DIV/0!</v>
      </c>
      <c r="H17" s="183" t="e">
        <f t="shared" si="3"/>
        <v>#DIV/0!</v>
      </c>
      <c r="I17" s="183" t="e">
        <f t="shared" si="4"/>
        <v>#DIV/0!</v>
      </c>
      <c r="J17" s="183" t="e">
        <f t="shared" si="5"/>
        <v>#DIV/0!</v>
      </c>
      <c r="K17" s="181"/>
    </row>
    <row r="18" spans="1:11" s="166" customFormat="1" ht="31.5" customHeight="1" outlineLevel="1">
      <c r="A18" s="52" t="s">
        <v>86</v>
      </c>
      <c r="B18" s="50">
        <f>speka_esosais_tarifs!I29</f>
        <v>0</v>
      </c>
      <c r="C18" s="187">
        <f>'faktiskās_izm (202__.g)'!I25</f>
        <v>0</v>
      </c>
      <c r="D18" s="50">
        <f>'faktiskās_izm_(202__.g)'!I25</f>
        <v>0</v>
      </c>
      <c r="E18" s="50">
        <f>'4.pielikums_TP (neparedz.)'!I29</f>
        <v>0</v>
      </c>
      <c r="F18" s="50">
        <f>'4.pielikums_TP'!I29</f>
        <v>0</v>
      </c>
      <c r="G18" s="183" t="e">
        <f t="shared" si="2"/>
        <v>#DIV/0!</v>
      </c>
      <c r="H18" s="178" t="e">
        <f t="shared" si="3"/>
        <v>#DIV/0!</v>
      </c>
      <c r="I18" s="183" t="e">
        <f t="shared" si="4"/>
        <v>#DIV/0!</v>
      </c>
      <c r="J18" s="183" t="e">
        <f t="shared" si="5"/>
        <v>#DIV/0!</v>
      </c>
      <c r="K18" s="181"/>
    </row>
    <row r="19" spans="1:11" s="166" customFormat="1" ht="30" customHeight="1" outlineLevel="1">
      <c r="A19" s="52" t="s">
        <v>88</v>
      </c>
      <c r="B19" s="50" t="str">
        <f>speka_esosais_tarifs!I30</f>
        <v>x</v>
      </c>
      <c r="C19" s="187" t="str">
        <f>'faktiskās_izm (202__.g)'!I26</f>
        <v>x</v>
      </c>
      <c r="D19" s="50" t="str">
        <f>'faktiskās_izm_(202__.g)'!I26</f>
        <v>x</v>
      </c>
      <c r="E19" s="50" t="str">
        <f>'4.pielikums_TP (neparedz.)'!I30</f>
        <v>x</v>
      </c>
      <c r="F19" s="50" t="str">
        <f>'4.pielikums_TP'!I30</f>
        <v>x</v>
      </c>
      <c r="G19" s="183" t="s">
        <v>150</v>
      </c>
      <c r="H19" s="183" t="s">
        <v>150</v>
      </c>
      <c r="I19" s="183" t="s">
        <v>150</v>
      </c>
      <c r="J19" s="183" t="s">
        <v>150</v>
      </c>
      <c r="K19" s="181"/>
    </row>
    <row r="20" spans="1:11" s="166" customFormat="1" ht="27" customHeight="1">
      <c r="A20" s="524" t="s">
        <v>171</v>
      </c>
      <c r="B20" s="176">
        <f>speka_esosais_tarifs!I31</f>
        <v>0</v>
      </c>
      <c r="C20" s="177">
        <f>'faktiskās_izm (202__.g)'!I27</f>
        <v>0</v>
      </c>
      <c r="D20" s="176">
        <f>'faktiskās_izm_(202__.g)'!I27</f>
        <v>0</v>
      </c>
      <c r="E20" s="176">
        <f>'4.pielikums_TP (neparedz.)'!I31</f>
        <v>0</v>
      </c>
      <c r="F20" s="176">
        <f>'4.pielikums_TP'!I31</f>
        <v>0</v>
      </c>
      <c r="G20" s="178" t="e">
        <f t="shared" si="2"/>
        <v>#DIV/0!</v>
      </c>
      <c r="H20" s="178" t="e">
        <f t="shared" si="3"/>
        <v>#DIV/0!</v>
      </c>
      <c r="I20" s="178" t="e">
        <f t="shared" si="4"/>
        <v>#DIV/0!</v>
      </c>
      <c r="J20" s="183" t="e">
        <f t="shared" si="5"/>
        <v>#DIV/0!</v>
      </c>
      <c r="K20" s="181"/>
    </row>
    <row r="21" spans="1:11" s="166" customFormat="1">
      <c r="A21" s="524" t="s">
        <v>92</v>
      </c>
      <c r="B21" s="176">
        <f>speka_esosais_tarifs!I32</f>
        <v>0</v>
      </c>
      <c r="C21" s="177">
        <f>'faktiskās_izm (202__.g)'!I28</f>
        <v>0</v>
      </c>
      <c r="D21" s="176">
        <f>'faktiskās_izm_(202__.g)'!I28</f>
        <v>0</v>
      </c>
      <c r="E21" s="176">
        <f>'4.pielikums_TP (neparedz.)'!I32</f>
        <v>0</v>
      </c>
      <c r="F21" s="176">
        <f>'4.pielikums_TP'!I32</f>
        <v>0</v>
      </c>
      <c r="G21" s="178" t="e">
        <f t="shared" si="2"/>
        <v>#DIV/0!</v>
      </c>
      <c r="H21" s="178" t="e">
        <f t="shared" si="3"/>
        <v>#DIV/0!</v>
      </c>
      <c r="I21" s="178" t="e">
        <f t="shared" si="4"/>
        <v>#DIV/0!</v>
      </c>
      <c r="J21" s="183" t="e">
        <f t="shared" si="5"/>
        <v>#DIV/0!</v>
      </c>
      <c r="K21" s="181"/>
    </row>
    <row r="22" spans="1:11" s="166" customFormat="1" ht="24.75" customHeight="1">
      <c r="A22" s="524" t="s">
        <v>94</v>
      </c>
      <c r="B22" s="176">
        <f>speka_esosais_tarifs!I33</f>
        <v>0</v>
      </c>
      <c r="C22" s="177">
        <f>'faktiskās_izm (202__.g)'!I29</f>
        <v>0</v>
      </c>
      <c r="D22" s="176">
        <f>'faktiskās_izm_(202__.g)'!I29</f>
        <v>0</v>
      </c>
      <c r="E22" s="176">
        <f>'4.pielikums_TP (neparedz.)'!I33</f>
        <v>0</v>
      </c>
      <c r="F22" s="176">
        <f>'4.pielikums_TP'!I33</f>
        <v>0</v>
      </c>
      <c r="G22" s="178" t="e">
        <f t="shared" si="2"/>
        <v>#DIV/0!</v>
      </c>
      <c r="H22" s="178" t="e">
        <f t="shared" si="3"/>
        <v>#DIV/0!</v>
      </c>
      <c r="I22" s="178" t="e">
        <f t="shared" si="4"/>
        <v>#DIV/0!</v>
      </c>
      <c r="J22" s="183" t="e">
        <f t="shared" si="5"/>
        <v>#DIV/0!</v>
      </c>
      <c r="K22" s="181"/>
    </row>
    <row r="23" spans="1:11" s="166" customFormat="1">
      <c r="A23" s="524" t="s">
        <v>96</v>
      </c>
      <c r="B23" s="176">
        <f>speka_esosais_tarifs!I34</f>
        <v>0</v>
      </c>
      <c r="C23" s="177">
        <f>'faktiskās_izm (202__.g)'!I30</f>
        <v>0</v>
      </c>
      <c r="D23" s="176">
        <f>'faktiskās_izm_(202__.g)'!I30</f>
        <v>0</v>
      </c>
      <c r="E23" s="176">
        <f>'4.pielikums_TP (neparedz.)'!I34</f>
        <v>0</v>
      </c>
      <c r="F23" s="176">
        <f>'4.pielikums_TP'!I34</f>
        <v>0</v>
      </c>
      <c r="G23" s="178" t="e">
        <f t="shared" si="2"/>
        <v>#DIV/0!</v>
      </c>
      <c r="H23" s="178" t="e">
        <f t="shared" si="3"/>
        <v>#DIV/0!</v>
      </c>
      <c r="I23" s="178" t="e">
        <f t="shared" si="4"/>
        <v>#DIV/0!</v>
      </c>
      <c r="J23" s="183" t="e">
        <f t="shared" si="5"/>
        <v>#DIV/0!</v>
      </c>
      <c r="K23" s="181"/>
    </row>
    <row r="24" spans="1:11" s="166" customFormat="1" ht="15.6" customHeight="1">
      <c r="A24" s="524" t="s">
        <v>98</v>
      </c>
      <c r="B24" s="176">
        <f>speka_esosais_tarifs!I35</f>
        <v>0</v>
      </c>
      <c r="C24" s="177">
        <f>'faktiskās_izm (202__.g)'!I31</f>
        <v>0</v>
      </c>
      <c r="D24" s="176">
        <f>'faktiskās_izm_(202__.g)'!I31</f>
        <v>0</v>
      </c>
      <c r="E24" s="176">
        <f>'4.pielikums_TP (neparedz.)'!I35</f>
        <v>0</v>
      </c>
      <c r="F24" s="176">
        <f>'4.pielikums_TP'!I35</f>
        <v>0</v>
      </c>
      <c r="G24" s="178" t="e">
        <f t="shared" si="2"/>
        <v>#DIV/0!</v>
      </c>
      <c r="H24" s="178" t="e">
        <f t="shared" si="3"/>
        <v>#DIV/0!</v>
      </c>
      <c r="I24" s="178" t="e">
        <f t="shared" si="4"/>
        <v>#DIV/0!</v>
      </c>
      <c r="J24" s="183" t="e">
        <f t="shared" si="5"/>
        <v>#DIV/0!</v>
      </c>
      <c r="K24" s="181"/>
    </row>
    <row r="25" spans="1:11" s="166" customFormat="1">
      <c r="A25" s="524" t="s">
        <v>100</v>
      </c>
      <c r="B25" s="176">
        <f>speka_esosais_tarifs!I36</f>
        <v>0</v>
      </c>
      <c r="C25" s="177">
        <f>'faktiskās_izm (202__.g)'!I32</f>
        <v>0</v>
      </c>
      <c r="D25" s="176">
        <f>'faktiskās_izm_(202__.g)'!I32</f>
        <v>0</v>
      </c>
      <c r="E25" s="176">
        <f>'4.pielikums_TP (neparedz.)'!I36</f>
        <v>0</v>
      </c>
      <c r="F25" s="176">
        <f>'4.pielikums_TP'!I36</f>
        <v>0</v>
      </c>
      <c r="G25" s="178" t="e">
        <f t="shared" si="2"/>
        <v>#DIV/0!</v>
      </c>
      <c r="H25" s="178" t="e">
        <f t="shared" si="3"/>
        <v>#DIV/0!</v>
      </c>
      <c r="I25" s="178" t="e">
        <f t="shared" si="4"/>
        <v>#DIV/0!</v>
      </c>
      <c r="J25" s="183" t="e">
        <f t="shared" si="5"/>
        <v>#DIV/0!</v>
      </c>
      <c r="K25" s="181"/>
    </row>
    <row r="26" spans="1:11" s="166" customFormat="1">
      <c r="A26" s="524" t="s">
        <v>102</v>
      </c>
      <c r="B26" s="176">
        <f>speka_esosais_tarifs!I37</f>
        <v>0</v>
      </c>
      <c r="C26" s="177">
        <f>'faktiskās_izm (202__.g)'!I33</f>
        <v>0</v>
      </c>
      <c r="D26" s="176">
        <f>'faktiskās_izm_(202__.g)'!I33</f>
        <v>0</v>
      </c>
      <c r="E26" s="176">
        <f>'4.pielikums_TP (neparedz.)'!I37</f>
        <v>0</v>
      </c>
      <c r="F26" s="176">
        <f>'4.pielikums_TP'!I37</f>
        <v>0</v>
      </c>
      <c r="G26" s="178" t="e">
        <f t="shared" si="2"/>
        <v>#DIV/0!</v>
      </c>
      <c r="H26" s="178" t="e">
        <f t="shared" si="3"/>
        <v>#DIV/0!</v>
      </c>
      <c r="I26" s="178" t="e">
        <f t="shared" si="4"/>
        <v>#DIV/0!</v>
      </c>
      <c r="J26" s="183" t="e">
        <f t="shared" si="5"/>
        <v>#DIV/0!</v>
      </c>
      <c r="K26" s="181"/>
    </row>
    <row r="27" spans="1:11" s="166" customFormat="1">
      <c r="A27" s="524" t="s">
        <v>104</v>
      </c>
      <c r="B27" s="176">
        <f>speka_esosais_tarifs!I38</f>
        <v>0</v>
      </c>
      <c r="C27" s="177">
        <f>'faktiskās_izm (202__.g)'!I34</f>
        <v>0</v>
      </c>
      <c r="D27" s="176">
        <f>'faktiskās_izm_(202__.g)'!I34</f>
        <v>0</v>
      </c>
      <c r="E27" s="176">
        <f>'4.pielikums_TP (neparedz.)'!I38</f>
        <v>0</v>
      </c>
      <c r="F27" s="176">
        <f>'4.pielikums_TP'!I38</f>
        <v>0</v>
      </c>
      <c r="G27" s="178" t="e">
        <f t="shared" si="2"/>
        <v>#DIV/0!</v>
      </c>
      <c r="H27" s="178" t="e">
        <f t="shared" si="3"/>
        <v>#DIV/0!</v>
      </c>
      <c r="I27" s="178" t="e">
        <f t="shared" si="4"/>
        <v>#DIV/0!</v>
      </c>
      <c r="J27" s="183" t="e">
        <f t="shared" si="5"/>
        <v>#DIV/0!</v>
      </c>
      <c r="K27" s="181"/>
    </row>
    <row r="28" spans="1:11" s="166" customFormat="1">
      <c r="A28" s="524" t="s">
        <v>106</v>
      </c>
      <c r="B28" s="176">
        <f>speka_esosais_tarifs!I39</f>
        <v>0</v>
      </c>
      <c r="C28" s="177">
        <f>'faktiskās_izm (202__.g)'!I35</f>
        <v>0</v>
      </c>
      <c r="D28" s="176">
        <f>'faktiskās_izm_(202__.g)'!I35</f>
        <v>0</v>
      </c>
      <c r="E28" s="176">
        <f>'4.pielikums_TP (neparedz.)'!I39</f>
        <v>0</v>
      </c>
      <c r="F28" s="176">
        <f>'4.pielikums_TP'!I39</f>
        <v>0</v>
      </c>
      <c r="G28" s="178" t="e">
        <f t="shared" si="2"/>
        <v>#DIV/0!</v>
      </c>
      <c r="H28" s="178" t="e">
        <f t="shared" si="3"/>
        <v>#DIV/0!</v>
      </c>
      <c r="I28" s="178" t="e">
        <f t="shared" si="4"/>
        <v>#DIV/0!</v>
      </c>
      <c r="J28" s="183" t="e">
        <f t="shared" si="5"/>
        <v>#DIV/0!</v>
      </c>
      <c r="K28" s="181"/>
    </row>
    <row r="29" spans="1:11" s="166" customFormat="1">
      <c r="A29" s="524" t="s">
        <v>108</v>
      </c>
      <c r="B29" s="176">
        <f>speka_esosais_tarifs!I40</f>
        <v>0</v>
      </c>
      <c r="C29" s="177">
        <f>'faktiskās_izm (202__.g)'!I36</f>
        <v>0</v>
      </c>
      <c r="D29" s="176">
        <f>'faktiskās_izm_(202__.g)'!I36</f>
        <v>0</v>
      </c>
      <c r="E29" s="176">
        <f>'4.pielikums_TP (neparedz.)'!I40</f>
        <v>0</v>
      </c>
      <c r="F29" s="176">
        <f>'4.pielikums_TP'!I40</f>
        <v>0</v>
      </c>
      <c r="G29" s="178" t="e">
        <f t="shared" si="2"/>
        <v>#DIV/0!</v>
      </c>
      <c r="H29" s="178" t="e">
        <f t="shared" si="3"/>
        <v>#DIV/0!</v>
      </c>
      <c r="I29" s="178" t="e">
        <f t="shared" si="4"/>
        <v>#DIV/0!</v>
      </c>
      <c r="J29" s="183" t="e">
        <f t="shared" si="5"/>
        <v>#DIV/0!</v>
      </c>
      <c r="K29" s="181"/>
    </row>
    <row r="30" spans="1:11" s="166" customFormat="1" ht="13.5" customHeight="1">
      <c r="A30" s="524" t="s">
        <v>110</v>
      </c>
      <c r="B30" s="176">
        <f>speka_esosais_tarifs!I41</f>
        <v>0</v>
      </c>
      <c r="C30" s="177">
        <f>'faktiskās_izm (202__.g)'!I37</f>
        <v>0</v>
      </c>
      <c r="D30" s="176">
        <f>'faktiskās_izm_(202__.g)'!I37</f>
        <v>0</v>
      </c>
      <c r="E30" s="176">
        <f>'4.pielikums_TP (neparedz.)'!I41</f>
        <v>0</v>
      </c>
      <c r="F30" s="176">
        <f>'4.pielikums_TP'!I41</f>
        <v>0</v>
      </c>
      <c r="G30" s="178" t="e">
        <f t="shared" si="2"/>
        <v>#DIV/0!</v>
      </c>
      <c r="H30" s="178" t="e">
        <f t="shared" si="3"/>
        <v>#DIV/0!</v>
      </c>
      <c r="I30" s="178" t="e">
        <f t="shared" si="4"/>
        <v>#DIV/0!</v>
      </c>
      <c r="J30" s="183" t="e">
        <f t="shared" si="5"/>
        <v>#DIV/0!</v>
      </c>
      <c r="K30" s="181"/>
    </row>
    <row r="31" spans="1:11" s="166" customFormat="1" ht="15.6" customHeight="1">
      <c r="A31" s="524" t="s">
        <v>112</v>
      </c>
      <c r="B31" s="176">
        <f>speka_esosais_tarifs!I42</f>
        <v>0</v>
      </c>
      <c r="C31" s="177">
        <f>'faktiskās_izm (202__.g)'!I38</f>
        <v>0</v>
      </c>
      <c r="D31" s="176">
        <f>'faktiskās_izm_(202__.g)'!I38</f>
        <v>0</v>
      </c>
      <c r="E31" s="176">
        <f>'4.pielikums_TP (neparedz.)'!I42</f>
        <v>0</v>
      </c>
      <c r="F31" s="176">
        <f>'4.pielikums_TP'!I42</f>
        <v>0</v>
      </c>
      <c r="G31" s="178" t="e">
        <f t="shared" si="2"/>
        <v>#DIV/0!</v>
      </c>
      <c r="H31" s="178" t="e">
        <f t="shared" si="3"/>
        <v>#DIV/0!</v>
      </c>
      <c r="I31" s="178" t="e">
        <f t="shared" si="4"/>
        <v>#DIV/0!</v>
      </c>
      <c r="J31" s="183" t="e">
        <f t="shared" si="5"/>
        <v>#DIV/0!</v>
      </c>
      <c r="K31" s="186"/>
    </row>
    <row r="32" spans="1:11" s="166" customFormat="1">
      <c r="A32" s="524" t="s">
        <v>114</v>
      </c>
      <c r="B32" s="176">
        <f>speka_esosais_tarifs!I43</f>
        <v>0</v>
      </c>
      <c r="C32" s="177">
        <f>'faktiskās_izm (202__.g)'!I39</f>
        <v>0</v>
      </c>
      <c r="D32" s="176">
        <f>'faktiskās_izm_(202__.g)'!I39</f>
        <v>0</v>
      </c>
      <c r="E32" s="176">
        <f>'4.pielikums_TP (neparedz.)'!I43</f>
        <v>0</v>
      </c>
      <c r="F32" s="176">
        <f>'4.pielikums_TP'!I43</f>
        <v>0</v>
      </c>
      <c r="G32" s="178" t="e">
        <f t="shared" si="2"/>
        <v>#DIV/0!</v>
      </c>
      <c r="H32" s="178" t="e">
        <f t="shared" si="3"/>
        <v>#DIV/0!</v>
      </c>
      <c r="I32" s="178" t="e">
        <f t="shared" si="4"/>
        <v>#DIV/0!</v>
      </c>
      <c r="J32" s="183" t="e">
        <f t="shared" si="5"/>
        <v>#DIV/0!</v>
      </c>
      <c r="K32" s="186"/>
    </row>
    <row r="33" spans="1:11" s="166" customFormat="1" ht="26.4">
      <c r="A33" s="873" t="s">
        <v>426</v>
      </c>
      <c r="B33" s="529">
        <f>speka_esosais_tarifs!I44</f>
        <v>0</v>
      </c>
      <c r="C33" s="402">
        <f>'faktiskās_izm (202__.g)'!I40</f>
        <v>0</v>
      </c>
      <c r="D33" s="529">
        <f>'faktiskās_izm_(202__.g)'!I40</f>
        <v>0</v>
      </c>
      <c r="E33" s="529">
        <f>'4.pielikums_TP (neparedz.)'!I44</f>
        <v>0</v>
      </c>
      <c r="F33" s="529">
        <f>'4.pielikums_TP'!I44</f>
        <v>0</v>
      </c>
      <c r="G33" s="403" t="e">
        <f t="shared" si="2"/>
        <v>#DIV/0!</v>
      </c>
      <c r="H33" s="403" t="e">
        <f t="shared" si="3"/>
        <v>#DIV/0!</v>
      </c>
      <c r="I33" s="403" t="e">
        <f t="shared" si="4"/>
        <v>#DIV/0!</v>
      </c>
      <c r="J33" s="183" t="e">
        <f t="shared" si="5"/>
        <v>#DIV/0!</v>
      </c>
      <c r="K33" s="186"/>
    </row>
    <row r="34" spans="1:11" s="166" customFormat="1">
      <c r="A34" s="873" t="s">
        <v>427</v>
      </c>
      <c r="B34" s="529">
        <f>speka_esosais_tarifs!I45</f>
        <v>0</v>
      </c>
      <c r="C34" s="402">
        <f>'faktiskās_izm (202__.g)'!I41</f>
        <v>0</v>
      </c>
      <c r="D34" s="529">
        <f>'faktiskās_izm_(202__.g)'!I41</f>
        <v>0</v>
      </c>
      <c r="E34" s="529">
        <f>'4.pielikums_TP (neparedz.)'!I45</f>
        <v>0</v>
      </c>
      <c r="F34" s="529">
        <f>'4.pielikums_TP'!I45</f>
        <v>0</v>
      </c>
      <c r="G34" s="403" t="e">
        <f t="shared" si="2"/>
        <v>#DIV/0!</v>
      </c>
      <c r="H34" s="403" t="e">
        <f t="shared" si="3"/>
        <v>#DIV/0!</v>
      </c>
      <c r="I34" s="403" t="e">
        <f t="shared" si="4"/>
        <v>#DIV/0!</v>
      </c>
      <c r="J34" s="183" t="e">
        <f t="shared" si="5"/>
        <v>#DIV/0!</v>
      </c>
      <c r="K34" s="186"/>
    </row>
    <row r="35" spans="1:11" s="166" customFormat="1">
      <c r="A35" s="524" t="s">
        <v>116</v>
      </c>
      <c r="B35" s="176">
        <f>speka_esosais_tarifs!I46</f>
        <v>0</v>
      </c>
      <c r="C35" s="177">
        <f>'faktiskās_izm (202__.g)'!I42</f>
        <v>0</v>
      </c>
      <c r="D35" s="176">
        <f>'faktiskās_izm_(202__.g)'!I42</f>
        <v>0</v>
      </c>
      <c r="E35" s="176">
        <f>'4.pielikums_TP (neparedz.)'!I46</f>
        <v>0</v>
      </c>
      <c r="F35" s="176">
        <f>'4.pielikums_TP'!I46</f>
        <v>0</v>
      </c>
      <c r="G35" s="178" t="e">
        <f t="shared" si="2"/>
        <v>#DIV/0!</v>
      </c>
      <c r="H35" s="178" t="e">
        <f t="shared" si="3"/>
        <v>#DIV/0!</v>
      </c>
      <c r="I35" s="178" t="e">
        <f t="shared" si="4"/>
        <v>#DIV/0!</v>
      </c>
      <c r="J35" s="183" t="e">
        <f t="shared" si="5"/>
        <v>#DIV/0!</v>
      </c>
      <c r="K35" s="185"/>
    </row>
    <row r="36" spans="1:11" s="166" customFormat="1">
      <c r="A36" s="527" t="s">
        <v>118</v>
      </c>
      <c r="B36" s="176">
        <f>speka_esosais_tarifs!I47</f>
        <v>0</v>
      </c>
      <c r="C36" s="177">
        <f>'faktiskās_izm (202__.g)'!I43</f>
        <v>0</v>
      </c>
      <c r="D36" s="176">
        <f>'faktiskās_izm_(202__.g)'!I43</f>
        <v>0</v>
      </c>
      <c r="E36" s="176">
        <f>'4.pielikums_TP (neparedz.)'!I47</f>
        <v>0</v>
      </c>
      <c r="F36" s="176">
        <f>'4.pielikums_TP'!I47</f>
        <v>0</v>
      </c>
      <c r="G36" s="178" t="e">
        <f t="shared" si="2"/>
        <v>#DIV/0!</v>
      </c>
      <c r="H36" s="178" t="e">
        <f t="shared" si="3"/>
        <v>#DIV/0!</v>
      </c>
      <c r="I36" s="178" t="e">
        <f t="shared" si="4"/>
        <v>#DIV/0!</v>
      </c>
      <c r="J36" s="183" t="e">
        <f t="shared" si="5"/>
        <v>#DIV/0!</v>
      </c>
      <c r="K36" s="181"/>
    </row>
    <row r="37" spans="1:11" s="180" customFormat="1">
      <c r="A37" s="49" t="s">
        <v>120</v>
      </c>
      <c r="B37" s="50">
        <f>speka_esosais_tarifs!I51</f>
        <v>0</v>
      </c>
      <c r="C37" s="50">
        <f>'faktiskās_izm (202__.g)'!I47</f>
        <v>0</v>
      </c>
      <c r="D37" s="50">
        <f>'faktiskās_izm_(202__.g)'!I47</f>
        <v>0</v>
      </c>
      <c r="E37" s="50">
        <f>'4.pielikums_TP (neparedz.)'!I51</f>
        <v>0</v>
      </c>
      <c r="F37" s="50">
        <f>'4.pielikums_TP'!I51</f>
        <v>0</v>
      </c>
      <c r="G37" s="183" t="e">
        <f t="shared" si="2"/>
        <v>#DIV/0!</v>
      </c>
      <c r="H37" s="183" t="e">
        <f t="shared" si="3"/>
        <v>#DIV/0!</v>
      </c>
      <c r="I37" s="183" t="e">
        <f t="shared" si="4"/>
        <v>#DIV/0!</v>
      </c>
      <c r="J37" s="183" t="e">
        <f t="shared" si="5"/>
        <v>#DIV/0!</v>
      </c>
      <c r="K37" s="181"/>
    </row>
    <row r="38" spans="1:11" s="180" customFormat="1" ht="42.6">
      <c r="A38" s="869" t="s">
        <v>882</v>
      </c>
      <c r="B38" s="50">
        <f>speka_esosais_tarifs!I53</f>
        <v>0</v>
      </c>
      <c r="C38" s="50">
        <f>'faktiskās_izm (202__.g)'!I49</f>
        <v>0</v>
      </c>
      <c r="D38" s="50">
        <f>'faktiskās_izm_(202__.g)'!J49</f>
        <v>0</v>
      </c>
      <c r="E38" s="50" t="s">
        <v>87</v>
      </c>
      <c r="F38" s="50" t="s">
        <v>87</v>
      </c>
      <c r="G38" s="183" t="s">
        <v>150</v>
      </c>
      <c r="H38" s="183" t="s">
        <v>150</v>
      </c>
      <c r="I38" s="183" t="s">
        <v>150</v>
      </c>
      <c r="J38" s="183" t="s">
        <v>150</v>
      </c>
      <c r="K38" s="181"/>
    </row>
    <row r="39" spans="1:11" s="180" customFormat="1" ht="31.2" customHeight="1" outlineLevel="1">
      <c r="A39" s="175" t="s">
        <v>123</v>
      </c>
      <c r="B39" s="176">
        <f>speka_esosais_tarifs!I55</f>
        <v>0</v>
      </c>
      <c r="C39" s="176">
        <f>'faktiskās_izm (202__.g)'!I51</f>
        <v>0</v>
      </c>
      <c r="D39" s="176">
        <f>'faktiskās_izm_(202__.g)'!I51</f>
        <v>0</v>
      </c>
      <c r="E39" s="176">
        <f>'4.pielikums_TP (neparedz.)'!I55</f>
        <v>0</v>
      </c>
      <c r="F39" s="176">
        <f>'4.pielikums_TP'!I53</f>
        <v>0</v>
      </c>
      <c r="G39" s="178" t="e">
        <f t="shared" si="2"/>
        <v>#DIV/0!</v>
      </c>
      <c r="H39" s="178" t="e">
        <f t="shared" si="3"/>
        <v>#DIV/0!</v>
      </c>
      <c r="I39" s="178" t="e">
        <f t="shared" si="4"/>
        <v>#DIV/0!</v>
      </c>
      <c r="J39" s="178"/>
      <c r="K39" s="188"/>
    </row>
    <row r="40" spans="1:11" s="166" customFormat="1" ht="30.6" customHeight="1" outlineLevel="1">
      <c r="A40" s="466" t="s">
        <v>656</v>
      </c>
      <c r="B40" s="50" t="s">
        <v>150</v>
      </c>
      <c r="C40" s="50" t="s">
        <v>150</v>
      </c>
      <c r="D40" s="50" t="s">
        <v>150</v>
      </c>
      <c r="E40" s="50">
        <f>'4.pielikums_TP (neparedz.)'!I53</f>
        <v>0</v>
      </c>
      <c r="F40" s="50"/>
      <c r="G40" s="183" t="s">
        <v>150</v>
      </c>
      <c r="H40" s="178" t="s">
        <v>150</v>
      </c>
      <c r="I40" s="183" t="s">
        <v>150</v>
      </c>
      <c r="J40" s="183" t="s">
        <v>150</v>
      </c>
      <c r="K40" s="181"/>
    </row>
    <row r="41" spans="1:11" s="43" customFormat="1" ht="26.4" outlineLevel="1" collapsed="1">
      <c r="A41" s="184" t="s">
        <v>779</v>
      </c>
      <c r="B41" s="50" t="s">
        <v>150</v>
      </c>
      <c r="C41" s="50" t="s">
        <v>150</v>
      </c>
      <c r="D41" s="50" t="s">
        <v>150</v>
      </c>
      <c r="E41" s="50">
        <f>'4.pielikums_TP (neparedz.)'!I57</f>
        <v>0</v>
      </c>
      <c r="F41" s="50"/>
      <c r="G41" s="183" t="s">
        <v>150</v>
      </c>
      <c r="H41" s="178" t="s">
        <v>150</v>
      </c>
      <c r="I41" s="183" t="s">
        <v>150</v>
      </c>
      <c r="J41" s="183"/>
      <c r="K41" s="189"/>
    </row>
    <row r="42" spans="1:11" s="43" customFormat="1" ht="26.4">
      <c r="A42" s="184" t="s">
        <v>780</v>
      </c>
      <c r="B42" s="50" t="e">
        <f>speka_esosais_tarifs!I61</f>
        <v>#DIV/0!</v>
      </c>
      <c r="C42" s="50" t="e">
        <f>'faktiskās_izm (202__.g)'!I53</f>
        <v>#DIV/0!</v>
      </c>
      <c r="D42" s="50" t="e">
        <f>'faktiskās_izm_(202__.g)'!I53</f>
        <v>#DIV/0!</v>
      </c>
      <c r="E42" s="50"/>
      <c r="F42" s="50">
        <f>'4.pielikums_TP'!I55</f>
        <v>0</v>
      </c>
      <c r="G42" s="183" t="e">
        <f>(F42-B42)*100/B42</f>
        <v>#DIV/0!</v>
      </c>
      <c r="H42" s="178" t="e">
        <f>(F42-C42)*100/C42</f>
        <v>#DIV/0!</v>
      </c>
      <c r="I42" s="183" t="e">
        <f>(F42-D42)*100/D42</f>
        <v>#DIV/0!</v>
      </c>
      <c r="J42" s="183"/>
      <c r="K42" s="189"/>
    </row>
    <row r="43" spans="1:11" s="166" customFormat="1" ht="27" customHeight="1">
      <c r="A43" s="49" t="s">
        <v>552</v>
      </c>
      <c r="B43" s="50">
        <f>speka_esosais_tarifs!I64</f>
        <v>0</v>
      </c>
      <c r="C43" s="50">
        <f>'faktiskās_izm (202__.g)'!I60</f>
        <v>0</v>
      </c>
      <c r="D43" s="50">
        <f>'faktiskās_izm_(202__.g)'!I60</f>
        <v>0</v>
      </c>
      <c r="E43" s="50">
        <f>'4.pielikums_TP (neparedz.)'!I58</f>
        <v>0</v>
      </c>
      <c r="F43" s="50">
        <f>'4.pielikums_TP'!I58</f>
        <v>0</v>
      </c>
      <c r="G43" s="183" t="e">
        <f>(F43-B43)*100/B43</f>
        <v>#DIV/0!</v>
      </c>
      <c r="H43" s="178" t="e">
        <f>(F43-C43)*100/C43</f>
        <v>#DIV/0!</v>
      </c>
      <c r="I43" s="183" t="e">
        <f>(F43-D43)*100/D43</f>
        <v>#DIV/0!</v>
      </c>
      <c r="J43" s="183"/>
      <c r="K43" s="190"/>
    </row>
    <row r="44" spans="1:11" s="43" customFormat="1" ht="26.4" outlineLevel="1">
      <c r="A44" s="171" t="s">
        <v>659</v>
      </c>
      <c r="B44" s="191" t="s">
        <v>150</v>
      </c>
      <c r="C44" s="191" t="s">
        <v>150</v>
      </c>
      <c r="D44" s="191" t="s">
        <v>150</v>
      </c>
      <c r="E44" s="191" t="e">
        <f>'4.pielikums_TP (neparedz.)'!I64</f>
        <v>#DIV/0!</v>
      </c>
      <c r="F44" s="191"/>
      <c r="G44" s="183" t="s">
        <v>150</v>
      </c>
      <c r="H44" s="178" t="s">
        <v>150</v>
      </c>
      <c r="I44" s="183" t="s">
        <v>150</v>
      </c>
      <c r="J44" s="183"/>
      <c r="K44" s="192"/>
    </row>
    <row r="45" spans="1:11" s="43" customFormat="1" ht="26.4">
      <c r="A45" s="171" t="s">
        <v>762</v>
      </c>
      <c r="B45" s="191" t="e">
        <f>speka_esosais_tarifs!C70</f>
        <v>#DIV/0!</v>
      </c>
      <c r="C45" s="191" t="e">
        <f>'faktiskās_izm (202__.g)'!C66</f>
        <v>#DIV/0!</v>
      </c>
      <c r="D45" s="191" t="e">
        <f>'faktiskās_izm_(202__.g)'!C66</f>
        <v>#DIV/0!</v>
      </c>
      <c r="E45" s="191"/>
      <c r="F45" s="191" t="e">
        <f>'4.pielikums_TP'!I62</f>
        <v>#DIV/0!</v>
      </c>
      <c r="G45" s="183" t="e">
        <f>(F45-B45)*100/B45</f>
        <v>#DIV/0!</v>
      </c>
      <c r="H45" s="178" t="e">
        <f>(F45-C45)*100/C45</f>
        <v>#DIV/0!</v>
      </c>
      <c r="I45" s="183" t="e">
        <f>(F45-D45)*100/D45</f>
        <v>#DIV/0!</v>
      </c>
      <c r="J45" s="183"/>
      <c r="K45" s="192"/>
    </row>
    <row r="46" spans="1:11">
      <c r="A46" s="193"/>
      <c r="B46" s="194"/>
      <c r="C46" s="194"/>
      <c r="D46" s="194"/>
      <c r="E46" s="194"/>
      <c r="F46" s="194"/>
      <c r="G46" s="195"/>
      <c r="H46" s="195"/>
      <c r="I46" s="195"/>
      <c r="J46" s="195"/>
      <c r="K46" s="196"/>
    </row>
    <row r="47" spans="1:11">
      <c r="A47" s="135" t="s">
        <v>173</v>
      </c>
      <c r="B47" s="197"/>
      <c r="C47" s="197"/>
      <c r="D47" s="197"/>
      <c r="E47" s="197"/>
      <c r="F47" s="197"/>
      <c r="G47" s="198"/>
      <c r="H47" s="198"/>
      <c r="I47" s="198"/>
      <c r="J47" s="195"/>
      <c r="K47" s="196"/>
    </row>
    <row r="48" spans="1:11">
      <c r="A48" s="135" t="s">
        <v>174</v>
      </c>
      <c r="B48" s="199"/>
      <c r="C48" s="199"/>
      <c r="D48" s="199"/>
      <c r="E48" s="199"/>
      <c r="F48" s="199"/>
      <c r="G48" s="200"/>
      <c r="H48" s="200"/>
      <c r="I48" s="195"/>
      <c r="J48" s="195"/>
      <c r="K48" s="201"/>
    </row>
  </sheetData>
  <sheetProtection algorithmName="SHA-512" hashValue="aXAW8KGJV91GJdxt86o+yotATP9KGtpPvCZh9Nbf0xFLmuK5Q2t2rANL3/1iDmwfZWdG1Kxm1Aq/qDd1CrtmMA==" saltValue="1PZU3SkeV1S1yZMfV1UOWQ==" spinCount="100000" sheet="1" formatCells="0" formatColumns="0" autoFilter="0"/>
  <mergeCells count="1">
    <mergeCell ref="A2:K2"/>
  </mergeCells>
  <phoneticPr fontId="120" type="noConversion"/>
  <pageMargins left="0.196527777777778" right="0" top="0.39374999999999999" bottom="0.196527777777778" header="0.51180555555555496" footer="0.51180555555555496"/>
  <pageSetup paperSize="9" scale="90" firstPageNumber="0" orientation="landscape" horizontalDpi="300" verticalDpi="3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apa16">
    <tabColor rgb="FFD7E4BD"/>
  </sheetPr>
  <dimension ref="A2:AML48"/>
  <sheetViews>
    <sheetView zoomScale="90" zoomScaleNormal="90" workbookViewId="0">
      <pane ySplit="3" topLeftCell="A18" activePane="bottomLeft" state="frozen"/>
      <selection activeCell="J13" sqref="J13"/>
      <selection pane="bottomLeft" activeCell="E3" sqref="E3"/>
    </sheetView>
  </sheetViews>
  <sheetFormatPr defaultRowHeight="13.2" outlineLevelRow="1"/>
  <cols>
    <col min="1" max="1" width="36.88671875" style="167" customWidth="1"/>
    <col min="2" max="2" width="10" style="167" customWidth="1"/>
    <col min="3" max="3" width="12" style="167" customWidth="1"/>
    <col min="4" max="4" width="10.6640625" style="167" customWidth="1"/>
    <col min="5" max="5" width="16.109375" style="167" customWidth="1"/>
    <col min="6" max="6" width="10.6640625" style="167" customWidth="1"/>
    <col min="7" max="8" width="11.44140625" style="168" customWidth="1"/>
    <col min="9" max="9" width="12.44140625" style="168" customWidth="1"/>
    <col min="10" max="10" width="15.109375" style="168" customWidth="1"/>
    <col min="11" max="11" width="69.109375" style="169" customWidth="1"/>
    <col min="12" max="12" width="4.6640625" style="166" customWidth="1"/>
    <col min="13" max="1026" width="9.109375" style="166" customWidth="1"/>
  </cols>
  <sheetData>
    <row r="2" spans="1:11" ht="27.6" customHeight="1">
      <c r="A2" s="961" t="s">
        <v>175</v>
      </c>
      <c r="B2" s="961"/>
      <c r="C2" s="961"/>
      <c r="D2" s="961"/>
      <c r="E2" s="961"/>
      <c r="F2" s="961"/>
      <c r="G2" s="961"/>
      <c r="H2" s="961"/>
      <c r="I2" s="961"/>
      <c r="J2" s="961"/>
      <c r="K2" s="961"/>
    </row>
    <row r="3" spans="1:11" ht="82.2" customHeight="1">
      <c r="A3" s="171" t="s">
        <v>176</v>
      </c>
      <c r="B3" s="50" t="s">
        <v>164</v>
      </c>
      <c r="C3" s="50" t="str">
        <f>'faktiskās_izm (202__.g)'!B6</f>
        <v xml:space="preserve">                       .gada faktiskās izmaksas (EUR)</v>
      </c>
      <c r="D3" s="50" t="str">
        <f>'faktiskās_izm_(202__.g)'!B6</f>
        <v xml:space="preserve">                       .gada faktiskās izmaksas (EUR)</v>
      </c>
      <c r="E3" s="50" t="s">
        <v>873</v>
      </c>
      <c r="F3" s="857" t="s">
        <v>165</v>
      </c>
      <c r="G3" s="172" t="s">
        <v>166</v>
      </c>
      <c r="H3" s="173" t="s">
        <v>167</v>
      </c>
      <c r="I3" s="173" t="s">
        <v>167</v>
      </c>
      <c r="J3" s="172" t="s">
        <v>168</v>
      </c>
      <c r="K3" s="174" t="s">
        <v>169</v>
      </c>
    </row>
    <row r="4" spans="1:11" s="180" customFormat="1" ht="20.100000000000001" customHeight="1">
      <c r="A4" s="872" t="s">
        <v>889</v>
      </c>
      <c r="B4" s="50">
        <f>speka_esosais_tarifs!J9</f>
        <v>0</v>
      </c>
      <c r="C4" s="183" t="s">
        <v>87</v>
      </c>
      <c r="D4" s="183" t="s">
        <v>87</v>
      </c>
      <c r="E4" s="50">
        <f>'4.pielikums_TP (neparedz.)'!J9</f>
        <v>0</v>
      </c>
      <c r="F4" s="50">
        <f>'4.pielikums_TP'!J9</f>
        <v>0</v>
      </c>
      <c r="G4" s="183" t="e">
        <f t="shared" ref="G4" si="0">(F4-B4)*100/B4</f>
        <v>#DIV/0!</v>
      </c>
      <c r="H4" s="183" t="s">
        <v>150</v>
      </c>
      <c r="I4" s="183" t="s">
        <v>150</v>
      </c>
      <c r="J4" s="183" t="e">
        <f t="shared" ref="J4" si="1">F4*100/$F$42</f>
        <v>#DIV/0!</v>
      </c>
      <c r="K4" s="179"/>
    </row>
    <row r="5" spans="1:11" s="412" customFormat="1" ht="26.4">
      <c r="A5" s="184" t="s">
        <v>65</v>
      </c>
      <c r="B5" s="50">
        <f>speka_esosais_tarifs!J11</f>
        <v>0</v>
      </c>
      <c r="C5" s="528">
        <f>'faktiskās_izm (202__.g)'!J9</f>
        <v>0</v>
      </c>
      <c r="D5" s="50">
        <f>'faktiskās_izm_(202__.g)'!J9</f>
        <v>0</v>
      </c>
      <c r="E5" s="50">
        <f>'4.pielikums_TP (neparedz.)'!J11</f>
        <v>0</v>
      </c>
      <c r="F5" s="50">
        <f>'4.pielikums_TP'!J11</f>
        <v>0</v>
      </c>
      <c r="G5" s="183" t="e">
        <f t="shared" ref="G5:G39" si="2">(F5-B5)*100/B5</f>
        <v>#DIV/0!</v>
      </c>
      <c r="H5" s="183" t="e">
        <f t="shared" ref="H5:H39" si="3">(F5-C5)*100/C5</f>
        <v>#DIV/0!</v>
      </c>
      <c r="I5" s="183" t="e">
        <f t="shared" ref="I5:I39" si="4">(F5-D5)*100/D5</f>
        <v>#DIV/0!</v>
      </c>
      <c r="J5" s="183" t="e">
        <f t="shared" ref="J5:J37" si="5">F5*100/$F$42</f>
        <v>#DIV/0!</v>
      </c>
      <c r="K5" s="179"/>
    </row>
    <row r="6" spans="1:11" s="412" customFormat="1" outlineLevel="1">
      <c r="A6" s="182" t="s">
        <v>67</v>
      </c>
      <c r="B6" s="50">
        <f>speka_esosais_tarifs!J12</f>
        <v>0</v>
      </c>
      <c r="C6" s="528">
        <f>'faktiskās_izm (202__.g)'!J10</f>
        <v>0</v>
      </c>
      <c r="D6" s="50">
        <f>'faktiskās_izm_(202__.g)'!J10</f>
        <v>0</v>
      </c>
      <c r="E6" s="50">
        <f>'4.pielikums_TP (neparedz.)'!J12</f>
        <v>0</v>
      </c>
      <c r="F6" s="50">
        <f>'4.pielikums_TP'!J12</f>
        <v>0</v>
      </c>
      <c r="G6" s="183" t="e">
        <f t="shared" si="2"/>
        <v>#DIV/0!</v>
      </c>
      <c r="H6" s="183" t="e">
        <f t="shared" si="3"/>
        <v>#DIV/0!</v>
      </c>
      <c r="I6" s="183" t="e">
        <f t="shared" si="4"/>
        <v>#DIV/0!</v>
      </c>
      <c r="J6" s="183" t="e">
        <f t="shared" si="5"/>
        <v>#DIV/0!</v>
      </c>
      <c r="K6" s="181"/>
    </row>
    <row r="7" spans="1:11" s="412" customFormat="1" outlineLevel="1">
      <c r="A7" s="182" t="s">
        <v>69</v>
      </c>
      <c r="B7" s="50">
        <f>speka_esosais_tarifs!J13</f>
        <v>0</v>
      </c>
      <c r="C7" s="528">
        <f>'faktiskās_izm (202__.g)'!J11</f>
        <v>0</v>
      </c>
      <c r="D7" s="50">
        <f>'faktiskās_izm_(202__.g)'!J11</f>
        <v>0</v>
      </c>
      <c r="E7" s="50">
        <f>'4.pielikums_TP (neparedz.)'!J13</f>
        <v>0</v>
      </c>
      <c r="F7" s="50">
        <f>'4.pielikums_TP'!J13</f>
        <v>0</v>
      </c>
      <c r="G7" s="183" t="e">
        <f t="shared" si="2"/>
        <v>#DIV/0!</v>
      </c>
      <c r="H7" s="183" t="e">
        <f t="shared" si="3"/>
        <v>#DIV/0!</v>
      </c>
      <c r="I7" s="183" t="e">
        <f t="shared" si="4"/>
        <v>#DIV/0!</v>
      </c>
      <c r="J7" s="183" t="e">
        <f t="shared" si="5"/>
        <v>#DIV/0!</v>
      </c>
      <c r="K7" s="181"/>
    </row>
    <row r="8" spans="1:11" s="412" customFormat="1" outlineLevel="1">
      <c r="A8" s="182" t="s">
        <v>71</v>
      </c>
      <c r="B8" s="50">
        <f>speka_esosais_tarifs!J14</f>
        <v>0</v>
      </c>
      <c r="C8" s="528">
        <f>'faktiskās_izm (202__.g)'!J12</f>
        <v>0</v>
      </c>
      <c r="D8" s="50">
        <f>'faktiskās_izm_(202__.g)'!J12</f>
        <v>0</v>
      </c>
      <c r="E8" s="50">
        <f>'4.pielikums_TP (neparedz.)'!J14</f>
        <v>0</v>
      </c>
      <c r="F8" s="50">
        <f>'4.pielikums_TP'!J14</f>
        <v>0</v>
      </c>
      <c r="G8" s="183" t="e">
        <f t="shared" si="2"/>
        <v>#DIV/0!</v>
      </c>
      <c r="H8" s="183" t="e">
        <f t="shared" si="3"/>
        <v>#DIV/0!</v>
      </c>
      <c r="I8" s="183" t="e">
        <f t="shared" si="4"/>
        <v>#DIV/0!</v>
      </c>
      <c r="J8" s="183" t="e">
        <f t="shared" si="5"/>
        <v>#DIV/0!</v>
      </c>
      <c r="K8" s="181"/>
    </row>
    <row r="9" spans="1:11" s="412" customFormat="1" outlineLevel="1">
      <c r="A9" s="182" t="s">
        <v>73</v>
      </c>
      <c r="B9" s="50">
        <f>speka_esosais_tarifs!J15</f>
        <v>0</v>
      </c>
      <c r="C9" s="528">
        <f>'faktiskās_izm (202__.g)'!J13</f>
        <v>0</v>
      </c>
      <c r="D9" s="50">
        <f>'faktiskās_izm_(202__.g)'!J13</f>
        <v>0</v>
      </c>
      <c r="E9" s="50">
        <f>'4.pielikums_TP (neparedz.)'!J15</f>
        <v>0</v>
      </c>
      <c r="F9" s="50">
        <f>'4.pielikums_TP'!J15</f>
        <v>0</v>
      </c>
      <c r="G9" s="183" t="e">
        <f t="shared" si="2"/>
        <v>#DIV/0!</v>
      </c>
      <c r="H9" s="183" t="e">
        <f t="shared" si="3"/>
        <v>#DIV/0!</v>
      </c>
      <c r="I9" s="183" t="e">
        <f t="shared" si="4"/>
        <v>#DIV/0!</v>
      </c>
      <c r="J9" s="183" t="e">
        <f t="shared" si="5"/>
        <v>#DIV/0!</v>
      </c>
      <c r="K9" s="181"/>
    </row>
    <row r="10" spans="1:11" s="412" customFormat="1" ht="26.4" outlineLevel="1">
      <c r="A10" s="182" t="s">
        <v>75</v>
      </c>
      <c r="B10" s="50">
        <f>speka_esosais_tarifs!J16</f>
        <v>0</v>
      </c>
      <c r="C10" s="528">
        <f>'faktiskās_izm (202__.g)'!J14</f>
        <v>0</v>
      </c>
      <c r="D10" s="50">
        <f>'faktiskās_izm_(202__.g)'!J14</f>
        <v>0</v>
      </c>
      <c r="E10" s="50">
        <f>'4.pielikums_TP (neparedz.)'!J16</f>
        <v>0</v>
      </c>
      <c r="F10" s="50">
        <f>'4.pielikums_TP'!J16</f>
        <v>0</v>
      </c>
      <c r="G10" s="183" t="e">
        <f t="shared" si="2"/>
        <v>#DIV/0!</v>
      </c>
      <c r="H10" s="183" t="e">
        <f t="shared" si="3"/>
        <v>#DIV/0!</v>
      </c>
      <c r="I10" s="183" t="e">
        <f t="shared" si="4"/>
        <v>#DIV/0!</v>
      </c>
      <c r="J10" s="183" t="e">
        <f t="shared" si="5"/>
        <v>#DIV/0!</v>
      </c>
      <c r="K10" s="181"/>
    </row>
    <row r="11" spans="1:11" s="412" customFormat="1">
      <c r="A11" s="871" t="s">
        <v>574</v>
      </c>
      <c r="B11" s="50">
        <f>speka_esosais_tarifs!J18</f>
        <v>0</v>
      </c>
      <c r="C11" s="528" t="s">
        <v>87</v>
      </c>
      <c r="D11" s="528" t="s">
        <v>87</v>
      </c>
      <c r="E11" s="50">
        <f>'4.pielikums_TP (neparedz.)'!J18</f>
        <v>0</v>
      </c>
      <c r="F11" s="50">
        <f>'4.pielikums_TP'!J18</f>
        <v>0</v>
      </c>
      <c r="G11" s="183" t="e">
        <f t="shared" ref="G11" si="6">(F11-B11)*100/B11</f>
        <v>#DIV/0!</v>
      </c>
      <c r="H11" s="183" t="e">
        <f t="shared" ref="H11" si="7">(F11-C11)*100/C11</f>
        <v>#VALUE!</v>
      </c>
      <c r="I11" s="183" t="e">
        <f t="shared" ref="I11" si="8">(F11-D11)*100/D11</f>
        <v>#VALUE!</v>
      </c>
      <c r="J11" s="183" t="e">
        <f t="shared" ref="J11" si="9">F11*100/$F$42</f>
        <v>#DIV/0!</v>
      </c>
      <c r="K11" s="181"/>
    </row>
    <row r="12" spans="1:11" s="412" customFormat="1" ht="20.100000000000001" customHeight="1" outlineLevel="1">
      <c r="A12" s="872" t="s">
        <v>170</v>
      </c>
      <c r="B12" s="50">
        <f>speka_esosais_tarifs!J20</f>
        <v>0</v>
      </c>
      <c r="C12" s="528">
        <f>'faktiskās_izm (202__.g)'!J16</f>
        <v>0</v>
      </c>
      <c r="D12" s="50">
        <f>'faktiskās_izm_(202__.g)'!J16</f>
        <v>0</v>
      </c>
      <c r="E12" s="50">
        <f>'4.pielikums_TP (neparedz.)'!J20</f>
        <v>0</v>
      </c>
      <c r="F12" s="50">
        <f>'4.pielikums_TP'!J20</f>
        <v>0</v>
      </c>
      <c r="G12" s="183" t="e">
        <f t="shared" si="2"/>
        <v>#DIV/0!</v>
      </c>
      <c r="H12" s="183" t="e">
        <f t="shared" si="3"/>
        <v>#DIV/0!</v>
      </c>
      <c r="I12" s="183" t="e">
        <f t="shared" si="4"/>
        <v>#DIV/0!</v>
      </c>
      <c r="J12" s="183" t="e">
        <f t="shared" si="5"/>
        <v>#DIV/0!</v>
      </c>
      <c r="K12" s="181"/>
    </row>
    <row r="13" spans="1:11" s="412" customFormat="1">
      <c r="A13" s="184" t="s">
        <v>78</v>
      </c>
      <c r="B13" s="50">
        <f>speka_esosais_tarifs!J22</f>
        <v>0</v>
      </c>
      <c r="C13" s="528">
        <f>'faktiskās_izm (202__.g)'!J18</f>
        <v>0</v>
      </c>
      <c r="D13" s="50">
        <f>'faktiskās_izm_(202__.g)'!J18</f>
        <v>0</v>
      </c>
      <c r="E13" s="50">
        <f>'4.pielikums_TP (neparedz.)'!J22</f>
        <v>0</v>
      </c>
      <c r="F13" s="50">
        <f>'4.pielikums_TP'!J22</f>
        <v>0</v>
      </c>
      <c r="G13" s="183" t="e">
        <f t="shared" si="2"/>
        <v>#DIV/0!</v>
      </c>
      <c r="H13" s="183" t="e">
        <f t="shared" si="3"/>
        <v>#DIV/0!</v>
      </c>
      <c r="I13" s="183" t="e">
        <f t="shared" si="4"/>
        <v>#DIV/0!</v>
      </c>
      <c r="J13" s="183" t="e">
        <f t="shared" si="5"/>
        <v>#DIV/0!</v>
      </c>
      <c r="K13" s="181"/>
    </row>
    <row r="14" spans="1:11" s="412" customFormat="1" outlineLevel="1">
      <c r="A14" s="182" t="s">
        <v>80</v>
      </c>
      <c r="B14" s="50">
        <f>speka_esosais_tarifs!J23</f>
        <v>0</v>
      </c>
      <c r="C14" s="528">
        <f>'faktiskās_izm (202__.g)'!J19</f>
        <v>0</v>
      </c>
      <c r="D14" s="50">
        <f>'faktiskās_izm_(202__.g)'!J19</f>
        <v>0</v>
      </c>
      <c r="E14" s="50">
        <f>'4.pielikums_TP (neparedz.)'!J23</f>
        <v>0</v>
      </c>
      <c r="F14" s="50">
        <f>'4.pielikums_TP'!J23</f>
        <v>0</v>
      </c>
      <c r="G14" s="183" t="e">
        <f t="shared" si="2"/>
        <v>#DIV/0!</v>
      </c>
      <c r="H14" s="183" t="e">
        <f t="shared" si="3"/>
        <v>#DIV/0!</v>
      </c>
      <c r="I14" s="183" t="e">
        <f t="shared" si="4"/>
        <v>#DIV/0!</v>
      </c>
      <c r="J14" s="183" t="e">
        <f t="shared" si="5"/>
        <v>#DIV/0!</v>
      </c>
      <c r="K14" s="181"/>
    </row>
    <row r="15" spans="1:11" s="412" customFormat="1" outlineLevel="1">
      <c r="A15" s="182" t="s">
        <v>509</v>
      </c>
      <c r="B15" s="50">
        <f>speka_esosais_tarifs!J24</f>
        <v>0</v>
      </c>
      <c r="C15" s="528">
        <f>'faktiskās_izm (202__.g)'!J20</f>
        <v>0</v>
      </c>
      <c r="D15" s="50">
        <f>'faktiskās_izm_(202__.g)'!J20</f>
        <v>0</v>
      </c>
      <c r="E15" s="50">
        <f>'4.pielikums_TP (neparedz.)'!J24</f>
        <v>0</v>
      </c>
      <c r="F15" s="50">
        <f>'4.pielikums_TP'!J24</f>
        <v>0</v>
      </c>
      <c r="G15" s="183" t="e">
        <f t="shared" si="2"/>
        <v>#DIV/0!</v>
      </c>
      <c r="H15" s="183" t="e">
        <f t="shared" si="3"/>
        <v>#DIV/0!</v>
      </c>
      <c r="I15" s="183" t="e">
        <f t="shared" si="4"/>
        <v>#DIV/0!</v>
      </c>
      <c r="J15" s="183" t="e">
        <f t="shared" si="5"/>
        <v>#DIV/0!</v>
      </c>
      <c r="K15" s="181"/>
    </row>
    <row r="16" spans="1:11" s="412" customFormat="1" ht="26.4">
      <c r="A16" s="184" t="s">
        <v>83</v>
      </c>
      <c r="B16" s="50">
        <f>speka_esosais_tarifs!J26</f>
        <v>0</v>
      </c>
      <c r="C16" s="528">
        <f>'faktiskās_izm (202__.g)'!J22</f>
        <v>0</v>
      </c>
      <c r="D16" s="50">
        <f>'faktiskās_izm_(202__.g)'!J22</f>
        <v>0</v>
      </c>
      <c r="E16" s="50">
        <f>'4.pielikums_TP (neparedz.)'!J26</f>
        <v>0</v>
      </c>
      <c r="F16" s="50">
        <f>'4.pielikums_TP'!J26</f>
        <v>0</v>
      </c>
      <c r="G16" s="183" t="e">
        <f t="shared" si="2"/>
        <v>#DIV/0!</v>
      </c>
      <c r="H16" s="183" t="e">
        <f t="shared" si="3"/>
        <v>#DIV/0!</v>
      </c>
      <c r="I16" s="183" t="e">
        <f t="shared" si="4"/>
        <v>#DIV/0!</v>
      </c>
      <c r="J16" s="183" t="e">
        <f t="shared" si="5"/>
        <v>#DIV/0!</v>
      </c>
      <c r="K16" s="186"/>
    </row>
    <row r="17" spans="1:11" s="412" customFormat="1" ht="18.75" customHeight="1">
      <c r="A17" s="184" t="s">
        <v>85</v>
      </c>
      <c r="B17" s="50">
        <f>speka_esosais_tarifs!J28</f>
        <v>0</v>
      </c>
      <c r="C17" s="528">
        <f>'faktiskās_izm (202__.g)'!J24</f>
        <v>0</v>
      </c>
      <c r="D17" s="50">
        <f>'faktiskās_izm_(202__.g)'!J24</f>
        <v>0</v>
      </c>
      <c r="E17" s="50">
        <f>'4.pielikums_TP (neparedz.)'!J28</f>
        <v>0</v>
      </c>
      <c r="F17" s="50">
        <f>'4.pielikums_TP'!J28</f>
        <v>0</v>
      </c>
      <c r="G17" s="183" t="e">
        <f t="shared" si="2"/>
        <v>#DIV/0!</v>
      </c>
      <c r="H17" s="183" t="e">
        <f t="shared" si="3"/>
        <v>#DIV/0!</v>
      </c>
      <c r="I17" s="183" t="e">
        <f t="shared" si="4"/>
        <v>#DIV/0!</v>
      </c>
      <c r="J17" s="183" t="e">
        <f t="shared" si="5"/>
        <v>#DIV/0!</v>
      </c>
      <c r="K17" s="181"/>
    </row>
    <row r="18" spans="1:11" s="166" customFormat="1" ht="42.6" customHeight="1" outlineLevel="1">
      <c r="A18" s="52" t="s">
        <v>86</v>
      </c>
      <c r="B18" s="50" t="str">
        <f>speka_esosais_tarifs!J29</f>
        <v>x</v>
      </c>
      <c r="C18" s="187" t="str">
        <f>'faktiskās_izm (202__.g)'!J25</f>
        <v>x</v>
      </c>
      <c r="D18" s="50" t="str">
        <f>'faktiskās_izm_(202__.g)'!J25</f>
        <v>x</v>
      </c>
      <c r="E18" s="50" t="str">
        <f>'4.pielikums_TP (neparedz.)'!J29</f>
        <v>x</v>
      </c>
      <c r="F18" s="50" t="str">
        <f>'4.pielikums_TP'!J29</f>
        <v>x</v>
      </c>
      <c r="G18" s="183" t="e">
        <f t="shared" si="2"/>
        <v>#VALUE!</v>
      </c>
      <c r="H18" s="183" t="s">
        <v>150</v>
      </c>
      <c r="I18" s="183" t="s">
        <v>150</v>
      </c>
      <c r="J18" s="183" t="e">
        <f t="shared" si="5"/>
        <v>#VALUE!</v>
      </c>
      <c r="K18" s="181"/>
    </row>
    <row r="19" spans="1:11" s="166" customFormat="1" ht="39.6" outlineLevel="1">
      <c r="A19" s="52" t="s">
        <v>88</v>
      </c>
      <c r="B19" s="50">
        <f>speka_esosais_tarifs!J30</f>
        <v>0</v>
      </c>
      <c r="C19" s="187">
        <f>'faktiskās_izm (202__.g)'!J26</f>
        <v>0</v>
      </c>
      <c r="D19" s="50">
        <f>'faktiskās_izm_(202__.g)'!J26</f>
        <v>0</v>
      </c>
      <c r="E19" s="50">
        <f>'4.pielikums_TP (neparedz.)'!J30</f>
        <v>0</v>
      </c>
      <c r="F19" s="50">
        <f>'4.pielikums_TP'!J30</f>
        <v>0</v>
      </c>
      <c r="G19" s="183" t="e">
        <f t="shared" si="2"/>
        <v>#DIV/0!</v>
      </c>
      <c r="H19" s="178" t="e">
        <f t="shared" si="3"/>
        <v>#DIV/0!</v>
      </c>
      <c r="I19" s="183" t="e">
        <f t="shared" si="4"/>
        <v>#DIV/0!</v>
      </c>
      <c r="J19" s="183" t="e">
        <f t="shared" si="5"/>
        <v>#DIV/0!</v>
      </c>
      <c r="K19" s="181"/>
    </row>
    <row r="20" spans="1:11" s="180" customFormat="1" ht="27" customHeight="1">
      <c r="A20" s="524" t="s">
        <v>171</v>
      </c>
      <c r="B20" s="176">
        <f>speka_esosais_tarifs!J31</f>
        <v>0</v>
      </c>
      <c r="C20" s="177">
        <f>'faktiskās_izm (202__.g)'!J27</f>
        <v>0</v>
      </c>
      <c r="D20" s="176">
        <f>'faktiskās_izm_(202__.g)'!J27</f>
        <v>0</v>
      </c>
      <c r="E20" s="176">
        <f>'4.pielikums_TP (neparedz.)'!J31</f>
        <v>0</v>
      </c>
      <c r="F20" s="176">
        <f>'4.pielikums_TP'!J31</f>
        <v>0</v>
      </c>
      <c r="G20" s="178" t="e">
        <f t="shared" si="2"/>
        <v>#DIV/0!</v>
      </c>
      <c r="H20" s="178" t="e">
        <f t="shared" si="3"/>
        <v>#DIV/0!</v>
      </c>
      <c r="I20" s="178" t="e">
        <f t="shared" si="4"/>
        <v>#DIV/0!</v>
      </c>
      <c r="J20" s="183" t="e">
        <f t="shared" si="5"/>
        <v>#DIV/0!</v>
      </c>
      <c r="K20" s="530"/>
    </row>
    <row r="21" spans="1:11" s="180" customFormat="1">
      <c r="A21" s="525" t="s">
        <v>92</v>
      </c>
      <c r="B21" s="176">
        <f>speka_esosais_tarifs!J32</f>
        <v>0</v>
      </c>
      <c r="C21" s="177">
        <f>'faktiskās_izm (202__.g)'!J28</f>
        <v>0</v>
      </c>
      <c r="D21" s="176">
        <f>'faktiskās_izm_(202__.g)'!J28</f>
        <v>0</v>
      </c>
      <c r="E21" s="176">
        <f>'4.pielikums_TP (neparedz.)'!J32</f>
        <v>0</v>
      </c>
      <c r="F21" s="176">
        <f>'4.pielikums_TP'!J32</f>
        <v>0</v>
      </c>
      <c r="G21" s="178" t="e">
        <f t="shared" si="2"/>
        <v>#DIV/0!</v>
      </c>
      <c r="H21" s="178" t="e">
        <f t="shared" si="3"/>
        <v>#DIV/0!</v>
      </c>
      <c r="I21" s="178" t="e">
        <f t="shared" si="4"/>
        <v>#DIV/0!</v>
      </c>
      <c r="J21" s="183" t="e">
        <f t="shared" si="5"/>
        <v>#DIV/0!</v>
      </c>
      <c r="K21" s="530"/>
    </row>
    <row r="22" spans="1:11" s="180" customFormat="1" ht="24.75" customHeight="1">
      <c r="A22" s="524" t="s">
        <v>94</v>
      </c>
      <c r="B22" s="176">
        <f>speka_esosais_tarifs!J33</f>
        <v>0</v>
      </c>
      <c r="C22" s="177">
        <f>'faktiskās_izm (202__.g)'!J29</f>
        <v>0</v>
      </c>
      <c r="D22" s="176">
        <f>'faktiskās_izm_(202__.g)'!J29</f>
        <v>0</v>
      </c>
      <c r="E22" s="176">
        <f>'4.pielikums_TP (neparedz.)'!J33</f>
        <v>0</v>
      </c>
      <c r="F22" s="176">
        <f>'4.pielikums_TP'!J33</f>
        <v>0</v>
      </c>
      <c r="G22" s="178" t="e">
        <f t="shared" si="2"/>
        <v>#DIV/0!</v>
      </c>
      <c r="H22" s="178" t="e">
        <f t="shared" si="3"/>
        <v>#DIV/0!</v>
      </c>
      <c r="I22" s="178" t="e">
        <f t="shared" si="4"/>
        <v>#DIV/0!</v>
      </c>
      <c r="J22" s="183" t="e">
        <f t="shared" si="5"/>
        <v>#DIV/0!</v>
      </c>
      <c r="K22" s="530"/>
    </row>
    <row r="23" spans="1:11" s="180" customFormat="1">
      <c r="A23" s="525" t="s">
        <v>96</v>
      </c>
      <c r="B23" s="176">
        <f>speka_esosais_tarifs!J34</f>
        <v>0</v>
      </c>
      <c r="C23" s="177">
        <f>'faktiskās_izm (202__.g)'!J30</f>
        <v>0</v>
      </c>
      <c r="D23" s="176">
        <f>'faktiskās_izm_(202__.g)'!J30</f>
        <v>0</v>
      </c>
      <c r="E23" s="176">
        <f>'4.pielikums_TP (neparedz.)'!J34</f>
        <v>0</v>
      </c>
      <c r="F23" s="176">
        <f>'4.pielikums_TP'!J34</f>
        <v>0</v>
      </c>
      <c r="G23" s="178" t="e">
        <f t="shared" si="2"/>
        <v>#DIV/0!</v>
      </c>
      <c r="H23" s="178" t="e">
        <f t="shared" si="3"/>
        <v>#DIV/0!</v>
      </c>
      <c r="I23" s="178" t="e">
        <f t="shared" si="4"/>
        <v>#DIV/0!</v>
      </c>
      <c r="J23" s="183" t="e">
        <f t="shared" si="5"/>
        <v>#DIV/0!</v>
      </c>
      <c r="K23" s="530"/>
    </row>
    <row r="24" spans="1:11" s="180" customFormat="1" ht="15.6" customHeight="1">
      <c r="A24" s="525" t="s">
        <v>98</v>
      </c>
      <c r="B24" s="176">
        <f>speka_esosais_tarifs!J35</f>
        <v>0</v>
      </c>
      <c r="C24" s="177">
        <f>'faktiskās_izm (202__.g)'!J31</f>
        <v>0</v>
      </c>
      <c r="D24" s="176">
        <f>'faktiskās_izm_(202__.g)'!J31</f>
        <v>0</v>
      </c>
      <c r="E24" s="176">
        <f>'4.pielikums_TP (neparedz.)'!J35</f>
        <v>0</v>
      </c>
      <c r="F24" s="176">
        <f>'4.pielikums_TP'!J35</f>
        <v>0</v>
      </c>
      <c r="G24" s="178" t="e">
        <f t="shared" si="2"/>
        <v>#DIV/0!</v>
      </c>
      <c r="H24" s="178" t="e">
        <f t="shared" si="3"/>
        <v>#DIV/0!</v>
      </c>
      <c r="I24" s="178" t="e">
        <f t="shared" si="4"/>
        <v>#DIV/0!</v>
      </c>
      <c r="J24" s="183" t="e">
        <f t="shared" si="5"/>
        <v>#DIV/0!</v>
      </c>
      <c r="K24" s="530"/>
    </row>
    <row r="25" spans="1:11" s="180" customFormat="1">
      <c r="A25" s="525" t="s">
        <v>100</v>
      </c>
      <c r="B25" s="176">
        <f>speka_esosais_tarifs!J36</f>
        <v>0</v>
      </c>
      <c r="C25" s="177">
        <f>'faktiskās_izm (202__.g)'!J32</f>
        <v>0</v>
      </c>
      <c r="D25" s="176">
        <f>'faktiskās_izm_(202__.g)'!J32</f>
        <v>0</v>
      </c>
      <c r="E25" s="176">
        <f>'4.pielikums_TP (neparedz.)'!J36</f>
        <v>0</v>
      </c>
      <c r="F25" s="176">
        <f>'4.pielikums_TP'!J36</f>
        <v>0</v>
      </c>
      <c r="G25" s="178" t="e">
        <f t="shared" si="2"/>
        <v>#DIV/0!</v>
      </c>
      <c r="H25" s="178" t="e">
        <f t="shared" si="3"/>
        <v>#DIV/0!</v>
      </c>
      <c r="I25" s="178" t="e">
        <f t="shared" si="4"/>
        <v>#DIV/0!</v>
      </c>
      <c r="J25" s="183" t="e">
        <f t="shared" si="5"/>
        <v>#DIV/0!</v>
      </c>
      <c r="K25" s="530"/>
    </row>
    <row r="26" spans="1:11" s="180" customFormat="1">
      <c r="A26" s="525" t="s">
        <v>102</v>
      </c>
      <c r="B26" s="176">
        <f>speka_esosais_tarifs!J37</f>
        <v>0</v>
      </c>
      <c r="C26" s="177">
        <f>'faktiskās_izm (202__.g)'!J33</f>
        <v>0</v>
      </c>
      <c r="D26" s="176">
        <f>'faktiskās_izm_(202__.g)'!J33</f>
        <v>0</v>
      </c>
      <c r="E26" s="176">
        <f>'4.pielikums_TP (neparedz.)'!J37</f>
        <v>0</v>
      </c>
      <c r="F26" s="176">
        <f>'4.pielikums_TP'!J37</f>
        <v>0</v>
      </c>
      <c r="G26" s="178" t="e">
        <f t="shared" si="2"/>
        <v>#DIV/0!</v>
      </c>
      <c r="H26" s="178" t="e">
        <f t="shared" si="3"/>
        <v>#DIV/0!</v>
      </c>
      <c r="I26" s="178" t="e">
        <f t="shared" si="4"/>
        <v>#DIV/0!</v>
      </c>
      <c r="J26" s="183" t="e">
        <f t="shared" si="5"/>
        <v>#DIV/0!</v>
      </c>
      <c r="K26" s="530"/>
    </row>
    <row r="27" spans="1:11" s="180" customFormat="1">
      <c r="A27" s="525" t="s">
        <v>104</v>
      </c>
      <c r="B27" s="176">
        <f>speka_esosais_tarifs!J38</f>
        <v>0</v>
      </c>
      <c r="C27" s="177">
        <f>'faktiskās_izm (202__.g)'!J34</f>
        <v>0</v>
      </c>
      <c r="D27" s="176">
        <f>'faktiskās_izm_(202__.g)'!J34</f>
        <v>0</v>
      </c>
      <c r="E27" s="176">
        <f>'4.pielikums_TP (neparedz.)'!J38</f>
        <v>0</v>
      </c>
      <c r="F27" s="176">
        <f>'4.pielikums_TP'!J38</f>
        <v>0</v>
      </c>
      <c r="G27" s="178" t="e">
        <f t="shared" si="2"/>
        <v>#DIV/0!</v>
      </c>
      <c r="H27" s="178" t="e">
        <f t="shared" si="3"/>
        <v>#DIV/0!</v>
      </c>
      <c r="I27" s="178" t="e">
        <f t="shared" si="4"/>
        <v>#DIV/0!</v>
      </c>
      <c r="J27" s="183" t="e">
        <f t="shared" si="5"/>
        <v>#DIV/0!</v>
      </c>
      <c r="K27" s="530"/>
    </row>
    <row r="28" spans="1:11" s="180" customFormat="1">
      <c r="A28" s="525" t="s">
        <v>106</v>
      </c>
      <c r="B28" s="176">
        <f>speka_esosais_tarifs!J39</f>
        <v>0</v>
      </c>
      <c r="C28" s="177">
        <f>'faktiskās_izm (202__.g)'!J35</f>
        <v>0</v>
      </c>
      <c r="D28" s="176">
        <f>'faktiskās_izm_(202__.g)'!J35</f>
        <v>0</v>
      </c>
      <c r="E28" s="176">
        <f>'4.pielikums_TP (neparedz.)'!J39</f>
        <v>0</v>
      </c>
      <c r="F28" s="176">
        <f>'4.pielikums_TP'!J39</f>
        <v>0</v>
      </c>
      <c r="G28" s="178" t="e">
        <f t="shared" si="2"/>
        <v>#DIV/0!</v>
      </c>
      <c r="H28" s="178" t="e">
        <f t="shared" si="3"/>
        <v>#DIV/0!</v>
      </c>
      <c r="I28" s="178" t="e">
        <f t="shared" si="4"/>
        <v>#DIV/0!</v>
      </c>
      <c r="J28" s="183" t="e">
        <f t="shared" si="5"/>
        <v>#DIV/0!</v>
      </c>
      <c r="K28" s="530"/>
    </row>
    <row r="29" spans="1:11" s="180" customFormat="1">
      <c r="A29" s="525" t="s">
        <v>108</v>
      </c>
      <c r="B29" s="176">
        <f>speka_esosais_tarifs!J40</f>
        <v>0</v>
      </c>
      <c r="C29" s="177">
        <f>'faktiskās_izm (202__.g)'!J36</f>
        <v>0</v>
      </c>
      <c r="D29" s="176">
        <f>'faktiskās_izm_(202__.g)'!J36</f>
        <v>0</v>
      </c>
      <c r="E29" s="176">
        <f>'4.pielikums_TP (neparedz.)'!J40</f>
        <v>0</v>
      </c>
      <c r="F29" s="176">
        <f>'4.pielikums_TP'!J40</f>
        <v>0</v>
      </c>
      <c r="G29" s="178" t="e">
        <f t="shared" si="2"/>
        <v>#DIV/0!</v>
      </c>
      <c r="H29" s="178" t="e">
        <f t="shared" si="3"/>
        <v>#DIV/0!</v>
      </c>
      <c r="I29" s="178" t="e">
        <f t="shared" si="4"/>
        <v>#DIV/0!</v>
      </c>
      <c r="J29" s="183" t="e">
        <f t="shared" si="5"/>
        <v>#DIV/0!</v>
      </c>
      <c r="K29" s="530"/>
    </row>
    <row r="30" spans="1:11" s="180" customFormat="1" ht="13.5" customHeight="1">
      <c r="A30" s="525" t="s">
        <v>110</v>
      </c>
      <c r="B30" s="176">
        <f>speka_esosais_tarifs!J41</f>
        <v>0</v>
      </c>
      <c r="C30" s="177">
        <f>'faktiskās_izm (202__.g)'!J37</f>
        <v>0</v>
      </c>
      <c r="D30" s="176">
        <f>'faktiskās_izm_(202__.g)'!J37</f>
        <v>0</v>
      </c>
      <c r="E30" s="176">
        <f>'4.pielikums_TP (neparedz.)'!J41</f>
        <v>0</v>
      </c>
      <c r="F30" s="176">
        <f>'4.pielikums_TP'!J41</f>
        <v>0</v>
      </c>
      <c r="G30" s="178" t="e">
        <f t="shared" si="2"/>
        <v>#DIV/0!</v>
      </c>
      <c r="H30" s="178" t="e">
        <f t="shared" si="3"/>
        <v>#DIV/0!</v>
      </c>
      <c r="I30" s="178" t="e">
        <f t="shared" si="4"/>
        <v>#DIV/0!</v>
      </c>
      <c r="J30" s="183" t="e">
        <f t="shared" si="5"/>
        <v>#DIV/0!</v>
      </c>
      <c r="K30" s="530"/>
    </row>
    <row r="31" spans="1:11" s="180" customFormat="1" ht="15.6" customHeight="1">
      <c r="A31" s="525" t="s">
        <v>112</v>
      </c>
      <c r="B31" s="176">
        <f>speka_esosais_tarifs!J42</f>
        <v>0</v>
      </c>
      <c r="C31" s="177">
        <f>'faktiskās_izm (202__.g)'!J38</f>
        <v>0</v>
      </c>
      <c r="D31" s="176">
        <f>'faktiskās_izm_(202__.g)'!J38</f>
        <v>0</v>
      </c>
      <c r="E31" s="176">
        <f>'4.pielikums_TP (neparedz.)'!J42</f>
        <v>0</v>
      </c>
      <c r="F31" s="176">
        <f>'4.pielikums_TP'!J42</f>
        <v>0</v>
      </c>
      <c r="G31" s="178" t="e">
        <f t="shared" si="2"/>
        <v>#DIV/0!</v>
      </c>
      <c r="H31" s="178" t="e">
        <f t="shared" si="3"/>
        <v>#DIV/0!</v>
      </c>
      <c r="I31" s="178" t="e">
        <f t="shared" si="4"/>
        <v>#DIV/0!</v>
      </c>
      <c r="J31" s="183" t="e">
        <f t="shared" si="5"/>
        <v>#DIV/0!</v>
      </c>
      <c r="K31" s="531"/>
    </row>
    <row r="32" spans="1:11" s="180" customFormat="1">
      <c r="A32" s="525" t="s">
        <v>114</v>
      </c>
      <c r="B32" s="176">
        <f>speka_esosais_tarifs!J43</f>
        <v>0</v>
      </c>
      <c r="C32" s="177">
        <f>'faktiskās_izm (202__.g)'!J39</f>
        <v>0</v>
      </c>
      <c r="D32" s="176">
        <f>'faktiskās_izm_(202__.g)'!J39</f>
        <v>0</v>
      </c>
      <c r="E32" s="176">
        <f>'4.pielikums_TP (neparedz.)'!J43</f>
        <v>0</v>
      </c>
      <c r="F32" s="176">
        <f>'4.pielikums_TP'!J43</f>
        <v>0</v>
      </c>
      <c r="G32" s="178" t="e">
        <f t="shared" si="2"/>
        <v>#DIV/0!</v>
      </c>
      <c r="H32" s="178" t="e">
        <f t="shared" si="3"/>
        <v>#DIV/0!</v>
      </c>
      <c r="I32" s="178" t="e">
        <f t="shared" si="4"/>
        <v>#DIV/0!</v>
      </c>
      <c r="J32" s="183" t="e">
        <f t="shared" si="5"/>
        <v>#DIV/0!</v>
      </c>
      <c r="K32" s="531"/>
    </row>
    <row r="33" spans="1:11" s="180" customFormat="1">
      <c r="A33" s="526" t="s">
        <v>426</v>
      </c>
      <c r="B33" s="529">
        <f>speka_esosais_tarifs!J44</f>
        <v>0</v>
      </c>
      <c r="C33" s="402">
        <f>'faktiskās_izm (202__.g)'!J40</f>
        <v>0</v>
      </c>
      <c r="D33" s="529">
        <f>'faktiskās_izm_(202__.g)'!J40</f>
        <v>0</v>
      </c>
      <c r="E33" s="529">
        <f>'4.pielikums_TP (neparedz.)'!J44</f>
        <v>0</v>
      </c>
      <c r="F33" s="529">
        <f>'4.pielikums_TP'!J44</f>
        <v>0</v>
      </c>
      <c r="G33" s="403" t="e">
        <f t="shared" si="2"/>
        <v>#DIV/0!</v>
      </c>
      <c r="H33" s="403" t="e">
        <f t="shared" si="3"/>
        <v>#DIV/0!</v>
      </c>
      <c r="I33" s="403" t="e">
        <f t="shared" si="4"/>
        <v>#DIV/0!</v>
      </c>
      <c r="J33" s="183" t="e">
        <f t="shared" si="5"/>
        <v>#DIV/0!</v>
      </c>
      <c r="K33" s="531"/>
    </row>
    <row r="34" spans="1:11" s="180" customFormat="1">
      <c r="A34" s="526" t="s">
        <v>427</v>
      </c>
      <c r="B34" s="529">
        <f>speka_esosais_tarifs!J45</f>
        <v>0</v>
      </c>
      <c r="C34" s="402">
        <f>'faktiskās_izm (202__.g)'!J41</f>
        <v>0</v>
      </c>
      <c r="D34" s="529">
        <f>'faktiskās_izm_(202__.g)'!J41</f>
        <v>0</v>
      </c>
      <c r="E34" s="529">
        <f>'4.pielikums_TP (neparedz.)'!J45</f>
        <v>0</v>
      </c>
      <c r="F34" s="529">
        <f>'4.pielikums_TP'!J45</f>
        <v>0</v>
      </c>
      <c r="G34" s="403" t="e">
        <f t="shared" si="2"/>
        <v>#DIV/0!</v>
      </c>
      <c r="H34" s="403" t="e">
        <f t="shared" si="3"/>
        <v>#DIV/0!</v>
      </c>
      <c r="I34" s="403" t="e">
        <f t="shared" si="4"/>
        <v>#DIV/0!</v>
      </c>
      <c r="J34" s="183" t="e">
        <f t="shared" si="5"/>
        <v>#DIV/0!</v>
      </c>
      <c r="K34" s="531"/>
    </row>
    <row r="35" spans="1:11" s="180" customFormat="1">
      <c r="A35" s="525" t="s">
        <v>116</v>
      </c>
      <c r="B35" s="176">
        <f>speka_esosais_tarifs!J46</f>
        <v>0</v>
      </c>
      <c r="C35" s="177">
        <f>'faktiskās_izm (202__.g)'!J42</f>
        <v>0</v>
      </c>
      <c r="D35" s="176">
        <f>'faktiskās_izm_(202__.g)'!J42</f>
        <v>0</v>
      </c>
      <c r="E35" s="176">
        <f>'4.pielikums_TP (neparedz.)'!J46</f>
        <v>0</v>
      </c>
      <c r="F35" s="176">
        <f>'4.pielikums_TP'!J46</f>
        <v>0</v>
      </c>
      <c r="G35" s="178" t="e">
        <f t="shared" si="2"/>
        <v>#DIV/0!</v>
      </c>
      <c r="H35" s="178" t="e">
        <f t="shared" si="3"/>
        <v>#DIV/0!</v>
      </c>
      <c r="I35" s="178" t="e">
        <f t="shared" si="4"/>
        <v>#DIV/0!</v>
      </c>
      <c r="J35" s="183" t="e">
        <f t="shared" si="5"/>
        <v>#DIV/0!</v>
      </c>
      <c r="K35" s="532"/>
    </row>
    <row r="36" spans="1:11" s="180" customFormat="1">
      <c r="A36" s="527" t="s">
        <v>118</v>
      </c>
      <c r="B36" s="176">
        <f>speka_esosais_tarifs!J47</f>
        <v>0</v>
      </c>
      <c r="C36" s="177">
        <f>'faktiskās_izm (202__.g)'!J43</f>
        <v>0</v>
      </c>
      <c r="D36" s="176">
        <f>'faktiskās_izm_(202__.g)'!J43</f>
        <v>0</v>
      </c>
      <c r="E36" s="176">
        <f>'4.pielikums_TP (neparedz.)'!J47</f>
        <v>0</v>
      </c>
      <c r="F36" s="176">
        <f>'4.pielikums_TP'!J47</f>
        <v>0</v>
      </c>
      <c r="G36" s="178" t="e">
        <f t="shared" si="2"/>
        <v>#DIV/0!</v>
      </c>
      <c r="H36" s="178" t="e">
        <f t="shared" si="3"/>
        <v>#DIV/0!</v>
      </c>
      <c r="I36" s="178" t="e">
        <f t="shared" si="4"/>
        <v>#DIV/0!</v>
      </c>
      <c r="J36" s="183" t="e">
        <f t="shared" si="5"/>
        <v>#DIV/0!</v>
      </c>
      <c r="K36" s="530"/>
    </row>
    <row r="37" spans="1:11" s="412" customFormat="1">
      <c r="A37" s="49" t="s">
        <v>120</v>
      </c>
      <c r="B37" s="50">
        <f>speka_esosais_tarifs!J51</f>
        <v>0</v>
      </c>
      <c r="C37" s="50">
        <f>'faktiskās_izm (202__.g)'!J47</f>
        <v>0</v>
      </c>
      <c r="D37" s="50">
        <f>'faktiskās_izm_(202__.g)'!J47</f>
        <v>0</v>
      </c>
      <c r="E37" s="50">
        <f>'4.pielikums_TP (neparedz.)'!J51</f>
        <v>0</v>
      </c>
      <c r="F37" s="50">
        <f>'4.pielikums_TP'!J51</f>
        <v>0</v>
      </c>
      <c r="G37" s="183" t="e">
        <f t="shared" si="2"/>
        <v>#DIV/0!</v>
      </c>
      <c r="H37" s="183" t="e">
        <f t="shared" si="3"/>
        <v>#DIV/0!</v>
      </c>
      <c r="I37" s="183" t="e">
        <f t="shared" si="4"/>
        <v>#DIV/0!</v>
      </c>
      <c r="J37" s="183" t="e">
        <f t="shared" si="5"/>
        <v>#DIV/0!</v>
      </c>
      <c r="K37" s="181"/>
    </row>
    <row r="38" spans="1:11" s="412" customFormat="1" ht="56.4">
      <c r="A38" s="869" t="s">
        <v>882</v>
      </c>
      <c r="B38" s="50">
        <f>speka_esosais_tarifs!J53</f>
        <v>0</v>
      </c>
      <c r="C38" s="50">
        <f>'faktiskās_izm (202__.g)'!J49</f>
        <v>0</v>
      </c>
      <c r="D38" s="50">
        <f>'faktiskās_izm_(202__.g)'!J49</f>
        <v>0</v>
      </c>
      <c r="E38" s="50" t="s">
        <v>87</v>
      </c>
      <c r="F38" s="50" t="s">
        <v>87</v>
      </c>
      <c r="G38" s="183" t="s">
        <v>150</v>
      </c>
      <c r="H38" s="183" t="s">
        <v>150</v>
      </c>
      <c r="I38" s="183" t="s">
        <v>150</v>
      </c>
      <c r="J38" s="183" t="s">
        <v>150</v>
      </c>
      <c r="K38" s="181"/>
    </row>
    <row r="39" spans="1:11" s="180" customFormat="1" ht="31.2" customHeight="1" outlineLevel="1">
      <c r="A39" s="175" t="s">
        <v>123</v>
      </c>
      <c r="B39" s="176">
        <f>speka_esosais_tarifs!J55</f>
        <v>0</v>
      </c>
      <c r="C39" s="176">
        <f>'faktiskās_izm (202__.g)'!J51</f>
        <v>0</v>
      </c>
      <c r="D39" s="176">
        <f>'faktiskās_izm_(202__.g)'!J51</f>
        <v>0</v>
      </c>
      <c r="E39" s="176">
        <f>'4.pielikums_TP (neparedz.)'!J55</f>
        <v>0</v>
      </c>
      <c r="F39" s="176">
        <f>'4.pielikums_TP'!J53</f>
        <v>0</v>
      </c>
      <c r="G39" s="178" t="e">
        <f t="shared" si="2"/>
        <v>#DIV/0!</v>
      </c>
      <c r="H39" s="178" t="e">
        <f t="shared" si="3"/>
        <v>#DIV/0!</v>
      </c>
      <c r="I39" s="178" t="e">
        <f t="shared" si="4"/>
        <v>#DIV/0!</v>
      </c>
      <c r="J39" s="178"/>
      <c r="K39" s="188"/>
    </row>
    <row r="40" spans="1:11" s="166" customFormat="1" ht="30.6" customHeight="1" outlineLevel="1">
      <c r="A40" s="466" t="s">
        <v>656</v>
      </c>
      <c r="B40" s="50" t="s">
        <v>150</v>
      </c>
      <c r="C40" s="50" t="s">
        <v>150</v>
      </c>
      <c r="D40" s="50" t="s">
        <v>150</v>
      </c>
      <c r="E40" s="50">
        <f>'4.pielikums_TP (neparedz.)'!J53</f>
        <v>0</v>
      </c>
      <c r="F40" s="50"/>
      <c r="G40" s="183" t="s">
        <v>150</v>
      </c>
      <c r="H40" s="178" t="s">
        <v>150</v>
      </c>
      <c r="I40" s="183" t="s">
        <v>150</v>
      </c>
      <c r="J40" s="183" t="s">
        <v>150</v>
      </c>
      <c r="K40" s="181"/>
    </row>
    <row r="41" spans="1:11" s="43" customFormat="1" ht="26.4" outlineLevel="1">
      <c r="A41" s="184" t="s">
        <v>779</v>
      </c>
      <c r="B41" s="50" t="s">
        <v>150</v>
      </c>
      <c r="C41" s="50" t="s">
        <v>150</v>
      </c>
      <c r="D41" s="50" t="s">
        <v>150</v>
      </c>
      <c r="E41" s="50">
        <f>'4.pielikums_TP (neparedz.)'!J57</f>
        <v>0</v>
      </c>
      <c r="F41" s="50"/>
      <c r="G41" s="183" t="s">
        <v>150</v>
      </c>
      <c r="H41" s="178" t="s">
        <v>150</v>
      </c>
      <c r="I41" s="183" t="s">
        <v>150</v>
      </c>
      <c r="J41" s="183"/>
      <c r="K41" s="189"/>
    </row>
    <row r="42" spans="1:11" s="43" customFormat="1" ht="26.4">
      <c r="A42" s="184" t="s">
        <v>780</v>
      </c>
      <c r="B42" s="50">
        <f>speka_esosais_tarifs!J61</f>
        <v>0</v>
      </c>
      <c r="C42" s="50">
        <f>'faktiskās_izm (202__.g)'!J53</f>
        <v>0</v>
      </c>
      <c r="D42" s="50">
        <f>'faktiskās_izm_(202__.g)'!J53</f>
        <v>0</v>
      </c>
      <c r="E42" s="50"/>
      <c r="F42" s="50">
        <f>'4.pielikums_TP'!J55</f>
        <v>0</v>
      </c>
      <c r="G42" s="183" t="e">
        <f>(F42-B42)*100/B42</f>
        <v>#DIV/0!</v>
      </c>
      <c r="H42" s="178" t="e">
        <f>(F42-C42)*100/C42</f>
        <v>#DIV/0!</v>
      </c>
      <c r="I42" s="183" t="e">
        <f>(F42-D42)*100/D42</f>
        <v>#DIV/0!</v>
      </c>
      <c r="J42" s="183"/>
      <c r="K42" s="189"/>
    </row>
    <row r="43" spans="1:11" s="166" customFormat="1" ht="27" customHeight="1">
      <c r="A43" s="49" t="s">
        <v>565</v>
      </c>
      <c r="B43" s="50">
        <f>speka_esosais_tarifs!J65</f>
        <v>0</v>
      </c>
      <c r="C43" s="50">
        <f>'faktiskās_izm (202__.g)'!J61</f>
        <v>0</v>
      </c>
      <c r="D43" s="50">
        <f>'faktiskās_izm_(202__.g)'!J61</f>
        <v>0</v>
      </c>
      <c r="E43" s="50">
        <f>'4.pielikums_TP (neparedz.)'!J59</f>
        <v>0</v>
      </c>
      <c r="F43" s="50">
        <f>'4.pielikums_TP'!J59</f>
        <v>0</v>
      </c>
      <c r="G43" s="183" t="e">
        <f>(F43-B43)*100/B43</f>
        <v>#DIV/0!</v>
      </c>
      <c r="H43" s="178" t="e">
        <f>(F43-C43)*100/C43</f>
        <v>#DIV/0!</v>
      </c>
      <c r="I43" s="183" t="e">
        <f>(F43-D43)*100/D43</f>
        <v>#DIV/0!</v>
      </c>
      <c r="J43" s="183"/>
      <c r="K43" s="190"/>
    </row>
    <row r="44" spans="1:11" s="43" customFormat="1" ht="26.4" outlineLevel="1">
      <c r="A44" s="171" t="s">
        <v>659</v>
      </c>
      <c r="B44" s="191" t="s">
        <v>150</v>
      </c>
      <c r="C44" s="191" t="s">
        <v>150</v>
      </c>
      <c r="D44" s="191" t="s">
        <v>150</v>
      </c>
      <c r="E44" s="191" t="e">
        <f>'4.pielikums_TP (neparedz.)'!J64</f>
        <v>#DIV/0!</v>
      </c>
      <c r="F44" s="191"/>
      <c r="G44" s="183" t="s">
        <v>150</v>
      </c>
      <c r="H44" s="178" t="s">
        <v>150</v>
      </c>
      <c r="I44" s="183" t="s">
        <v>150</v>
      </c>
      <c r="J44" s="183"/>
      <c r="K44" s="192"/>
    </row>
    <row r="45" spans="1:11" s="43" customFormat="1" ht="26.4">
      <c r="A45" s="171" t="s">
        <v>762</v>
      </c>
      <c r="B45" s="191" t="e">
        <f>speka_esosais_tarifs!E70</f>
        <v>#DIV/0!</v>
      </c>
      <c r="C45" s="191" t="e">
        <f>'faktiskās_izm (202__.g)'!E66</f>
        <v>#DIV/0!</v>
      </c>
      <c r="D45" s="191" t="e">
        <f>'faktiskās_izm_(202__.g)'!E66</f>
        <v>#DIV/0!</v>
      </c>
      <c r="E45" s="191"/>
      <c r="F45" s="191" t="e">
        <f>'4.pielikums_TP'!J62</f>
        <v>#DIV/0!</v>
      </c>
      <c r="G45" s="183" t="e">
        <f>(F45-B45)*100/B45</f>
        <v>#DIV/0!</v>
      </c>
      <c r="H45" s="178" t="e">
        <f>(F45-C45)*100/C45</f>
        <v>#DIV/0!</v>
      </c>
      <c r="I45" s="183" t="e">
        <f>(F45-D45)*100/D45</f>
        <v>#DIV/0!</v>
      </c>
      <c r="J45" s="183"/>
      <c r="K45" s="192"/>
    </row>
    <row r="46" spans="1:11">
      <c r="A46" s="193"/>
      <c r="B46" s="194"/>
      <c r="C46" s="194"/>
      <c r="D46" s="194"/>
      <c r="E46" s="194"/>
      <c r="F46" s="194"/>
      <c r="G46" s="195"/>
      <c r="H46" s="195"/>
      <c r="I46" s="195"/>
      <c r="J46" s="195"/>
      <c r="K46" s="196"/>
    </row>
    <row r="47" spans="1:11">
      <c r="A47" s="135" t="s">
        <v>173</v>
      </c>
      <c r="B47" s="197"/>
      <c r="C47" s="197"/>
      <c r="D47" s="197"/>
      <c r="E47" s="197"/>
      <c r="F47" s="197"/>
      <c r="G47" s="198"/>
      <c r="H47" s="198"/>
      <c r="I47" s="198"/>
      <c r="J47" s="195"/>
      <c r="K47" s="196"/>
    </row>
    <row r="48" spans="1:11">
      <c r="A48" s="135" t="s">
        <v>174</v>
      </c>
      <c r="B48" s="199"/>
      <c r="C48" s="199"/>
      <c r="D48" s="199"/>
      <c r="E48" s="199"/>
      <c r="F48" s="199"/>
      <c r="G48" s="200"/>
      <c r="H48" s="200"/>
      <c r="I48" s="195"/>
      <c r="J48" s="195"/>
      <c r="K48" s="201"/>
    </row>
  </sheetData>
  <sheetProtection algorithmName="SHA-512" hashValue="mHz0QLY3z70x/dkYJ+V5WDsq1mU/J9ALkC0syfU63BRvwdy5paLTOAHqfin4LYjtpFLUUj5F+dZCd5Z2RMAG7w==" saltValue="m98gqjb3+lIHKnhxa/fDsg==" spinCount="100000" sheet="1" formatCells="0" formatColumns="0" autoFilter="0"/>
  <mergeCells count="1">
    <mergeCell ref="A2:K2"/>
  </mergeCells>
  <pageMargins left="0.196527777777778" right="0" top="0.39374999999999999" bottom="0.196527777777778" header="0.51180555555555496" footer="0.51180555555555496"/>
  <pageSetup paperSize="9" scale="90" firstPageNumber="0" orientation="landscape" horizontalDpi="300" verticalDpi="30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apa17">
    <tabColor rgb="FFD7E4BD"/>
    <pageSetUpPr fitToPage="1"/>
  </sheetPr>
  <dimension ref="A3:AMM50"/>
  <sheetViews>
    <sheetView zoomScale="90" zoomScaleNormal="90" workbookViewId="0">
      <pane ySplit="4" topLeftCell="A5" activePane="bottomLeft" state="frozen"/>
      <selection activeCell="J13" sqref="J13"/>
      <selection pane="bottomLeft" activeCell="O8" sqref="O8"/>
    </sheetView>
  </sheetViews>
  <sheetFormatPr defaultRowHeight="13.2" outlineLevelRow="1"/>
  <cols>
    <col min="1" max="1" width="36.44140625" style="138" customWidth="1"/>
    <col min="2" max="5" width="12.33203125" style="202" customWidth="1"/>
    <col min="6" max="6" width="12.33203125" style="169" customWidth="1"/>
    <col min="7" max="8" width="12.33203125" style="203" customWidth="1"/>
    <col min="9" max="9" width="12.33203125" style="167" customWidth="1"/>
    <col min="10" max="1027" width="9.109375" style="166" customWidth="1"/>
  </cols>
  <sheetData>
    <row r="3" spans="1:11" ht="30" customHeight="1">
      <c r="A3" s="962" t="s">
        <v>177</v>
      </c>
      <c r="B3" s="963" t="s">
        <v>457</v>
      </c>
      <c r="C3" s="963"/>
      <c r="D3" s="963"/>
      <c r="E3" s="963"/>
      <c r="F3" s="964" t="s">
        <v>458</v>
      </c>
      <c r="G3" s="964"/>
      <c r="H3" s="964"/>
      <c r="I3" s="964"/>
    </row>
    <row r="4" spans="1:11" ht="82.2" customHeight="1">
      <c r="A4" s="962"/>
      <c r="B4" s="204" t="s">
        <v>143</v>
      </c>
      <c r="C4" s="204" t="str">
        <f>'faktiskās_izm_(202__.g)'!B6</f>
        <v xml:space="preserve">                       .gada faktiskās izmaksas (EUR)</v>
      </c>
      <c r="D4" s="50" t="s">
        <v>873</v>
      </c>
      <c r="E4" s="876" t="s">
        <v>178</v>
      </c>
      <c r="F4" s="204" t="s">
        <v>179</v>
      </c>
      <c r="G4" s="205" t="str">
        <f>'faktiskās_izm_(202__.g)'!B6</f>
        <v xml:space="preserve">                       .gada faktiskās izmaksas (EUR)</v>
      </c>
      <c r="H4" s="50" t="s">
        <v>873</v>
      </c>
      <c r="I4" s="876" t="s">
        <v>178</v>
      </c>
    </row>
    <row r="5" spans="1:11" s="180" customFormat="1" ht="20.100000000000001" customHeight="1">
      <c r="A5" s="872" t="s">
        <v>889</v>
      </c>
      <c r="B5" s="50" t="e">
        <f>speka_esosais_tarifs!L9</f>
        <v>#DIV/0!</v>
      </c>
      <c r="C5" s="183" t="s">
        <v>87</v>
      </c>
      <c r="D5" s="183" t="e">
        <f>'4.pielikums_TP (neparedz.)'!L9</f>
        <v>#DIV/0!</v>
      </c>
      <c r="E5" s="50" t="e">
        <f>'4.pielikums_TP'!L9</f>
        <v>#DIV/0!</v>
      </c>
      <c r="F5" s="50" t="e">
        <f>speka_esosais_tarifs!M9</f>
        <v>#DIV/0!</v>
      </c>
      <c r="G5" s="183" t="s">
        <v>87</v>
      </c>
      <c r="H5" s="183" t="e">
        <f>'4.pielikums_TP (neparedz.)'!M9</f>
        <v>#DIV/0!</v>
      </c>
      <c r="I5" s="183" t="e">
        <f>'4.pielikums_TP'!M9</f>
        <v>#DIV/0!</v>
      </c>
      <c r="J5" s="412"/>
      <c r="K5" s="412"/>
    </row>
    <row r="6" spans="1:11" s="412" customFormat="1" ht="37.5" customHeight="1">
      <c r="A6" s="874" t="s">
        <v>65</v>
      </c>
      <c r="B6" s="208" t="e">
        <f>speka_esosais_tarifs!L11</f>
        <v>#DIV/0!</v>
      </c>
      <c r="C6" s="208" t="e">
        <f>'faktiskās_izm_(202__.g)'!L9</f>
        <v>#DIV/0!</v>
      </c>
      <c r="D6" s="208" t="e">
        <f>'4.pielikums_TP (neparedz.)'!L11</f>
        <v>#DIV/0!</v>
      </c>
      <c r="E6" s="208" t="e">
        <f>'4.pielikums_TP'!L11</f>
        <v>#DIV/0!</v>
      </c>
      <c r="F6" s="208" t="e">
        <f>speka_esosais_tarifs!M11</f>
        <v>#DIV/0!</v>
      </c>
      <c r="G6" s="208" t="e">
        <f>'faktiskās_izm_(202__.g)'!M9</f>
        <v>#DIV/0!</v>
      </c>
      <c r="H6" s="208" t="e">
        <f>'4.pielikums_TP (neparedz.)'!M11</f>
        <v>#DIV/0!</v>
      </c>
      <c r="I6" s="208" t="e">
        <f>'4.pielikums_TP'!M11</f>
        <v>#DIV/0!</v>
      </c>
    </row>
    <row r="7" spans="1:11" s="412" customFormat="1">
      <c r="A7" s="182" t="s">
        <v>67</v>
      </c>
      <c r="B7" s="208" t="e">
        <f>speka_esosais_tarifs!L12</f>
        <v>#DIV/0!</v>
      </c>
      <c r="C7" s="208" t="e">
        <f>'faktiskās_izm_(202__.g)'!L10</f>
        <v>#DIV/0!</v>
      </c>
      <c r="D7" s="208" t="e">
        <f>'4.pielikums_TP (neparedz.)'!L12</f>
        <v>#DIV/0!</v>
      </c>
      <c r="E7" s="208" t="e">
        <f>'4.pielikums_TP'!L12</f>
        <v>#DIV/0!</v>
      </c>
      <c r="F7" s="208" t="e">
        <f>speka_esosais_tarifs!M12</f>
        <v>#DIV/0!</v>
      </c>
      <c r="G7" s="208" t="e">
        <f>'faktiskās_izm_(202__.g)'!M10</f>
        <v>#DIV/0!</v>
      </c>
      <c r="H7" s="208" t="e">
        <f>'4.pielikums_TP (neparedz.)'!M12</f>
        <v>#DIV/0!</v>
      </c>
      <c r="I7" s="208" t="e">
        <f>'4.pielikums_TP'!M12</f>
        <v>#DIV/0!</v>
      </c>
    </row>
    <row r="8" spans="1:11" s="412" customFormat="1">
      <c r="A8" s="182" t="s">
        <v>69</v>
      </c>
      <c r="B8" s="208" t="e">
        <f>speka_esosais_tarifs!L13</f>
        <v>#DIV/0!</v>
      </c>
      <c r="C8" s="208" t="e">
        <f>'faktiskās_izm_(202__.g)'!L11</f>
        <v>#DIV/0!</v>
      </c>
      <c r="D8" s="208" t="e">
        <f>'4.pielikums_TP (neparedz.)'!L13</f>
        <v>#DIV/0!</v>
      </c>
      <c r="E8" s="208" t="e">
        <f>'4.pielikums_TP'!L13</f>
        <v>#DIV/0!</v>
      </c>
      <c r="F8" s="208" t="e">
        <f>speka_esosais_tarifs!M13</f>
        <v>#DIV/0!</v>
      </c>
      <c r="G8" s="208" t="e">
        <f>'faktiskās_izm_(202__.g)'!M11</f>
        <v>#DIV/0!</v>
      </c>
      <c r="H8" s="208" t="e">
        <f>'4.pielikums_TP (neparedz.)'!M13</f>
        <v>#DIV/0!</v>
      </c>
      <c r="I8" s="208" t="e">
        <f>'4.pielikums_TP'!M13</f>
        <v>#DIV/0!</v>
      </c>
    </row>
    <row r="9" spans="1:11" s="412" customFormat="1">
      <c r="A9" s="182" t="s">
        <v>71</v>
      </c>
      <c r="B9" s="208" t="e">
        <f>speka_esosais_tarifs!L14</f>
        <v>#DIV/0!</v>
      </c>
      <c r="C9" s="208" t="e">
        <f>'faktiskās_izm_(202__.g)'!L12</f>
        <v>#DIV/0!</v>
      </c>
      <c r="D9" s="208" t="e">
        <f>'4.pielikums_TP (neparedz.)'!L14</f>
        <v>#DIV/0!</v>
      </c>
      <c r="E9" s="208" t="e">
        <f>'4.pielikums_TP'!L14</f>
        <v>#DIV/0!</v>
      </c>
      <c r="F9" s="208" t="e">
        <f>speka_esosais_tarifs!M14</f>
        <v>#DIV/0!</v>
      </c>
      <c r="G9" s="208" t="e">
        <f>'faktiskās_izm_(202__.g)'!M12</f>
        <v>#DIV/0!</v>
      </c>
      <c r="H9" s="208" t="e">
        <f>'4.pielikums_TP (neparedz.)'!M14</f>
        <v>#DIV/0!</v>
      </c>
      <c r="I9" s="208" t="e">
        <f>'4.pielikums_TP'!M14</f>
        <v>#DIV/0!</v>
      </c>
    </row>
    <row r="10" spans="1:11" s="412" customFormat="1">
      <c r="A10" s="182" t="s">
        <v>73</v>
      </c>
      <c r="B10" s="208" t="e">
        <f>speka_esosais_tarifs!L15</f>
        <v>#DIV/0!</v>
      </c>
      <c r="C10" s="208" t="e">
        <f>'faktiskās_izm_(202__.g)'!L13</f>
        <v>#DIV/0!</v>
      </c>
      <c r="D10" s="208" t="e">
        <f>'4.pielikums_TP (neparedz.)'!L15</f>
        <v>#DIV/0!</v>
      </c>
      <c r="E10" s="208" t="e">
        <f>'4.pielikums_TP'!L15</f>
        <v>#DIV/0!</v>
      </c>
      <c r="F10" s="208" t="e">
        <f>speka_esosais_tarifs!M15</f>
        <v>#DIV/0!</v>
      </c>
      <c r="G10" s="208" t="e">
        <f>'faktiskās_izm_(202__.g)'!M13</f>
        <v>#DIV/0!</v>
      </c>
      <c r="H10" s="208" t="e">
        <f>'4.pielikums_TP (neparedz.)'!M15</f>
        <v>#DIV/0!</v>
      </c>
      <c r="I10" s="208" t="e">
        <f>'4.pielikums_TP'!M15</f>
        <v>#DIV/0!</v>
      </c>
    </row>
    <row r="11" spans="1:11" s="412" customFormat="1" ht="26.4">
      <c r="A11" s="182" t="s">
        <v>75</v>
      </c>
      <c r="B11" s="208" t="e">
        <f>speka_esosais_tarifs!L16</f>
        <v>#DIV/0!</v>
      </c>
      <c r="C11" s="208" t="e">
        <f>'faktiskās_izm_(202__.g)'!L14</f>
        <v>#DIV/0!</v>
      </c>
      <c r="D11" s="208" t="e">
        <f>'4.pielikums_TP (neparedz.)'!L16</f>
        <v>#DIV/0!</v>
      </c>
      <c r="E11" s="208" t="e">
        <f>'4.pielikums_TP'!L16</f>
        <v>#DIV/0!</v>
      </c>
      <c r="F11" s="208" t="e">
        <f>speka_esosais_tarifs!M16</f>
        <v>#DIV/0!</v>
      </c>
      <c r="G11" s="208" t="e">
        <f>'faktiskās_izm_(202__.g)'!M14</f>
        <v>#DIV/0!</v>
      </c>
      <c r="H11" s="208" t="e">
        <f>'4.pielikums_TP (neparedz.)'!M16</f>
        <v>#DIV/0!</v>
      </c>
      <c r="I11" s="208" t="e">
        <f>'4.pielikums_TP'!M16</f>
        <v>#DIV/0!</v>
      </c>
    </row>
    <row r="12" spans="1:11" s="412" customFormat="1">
      <c r="A12" s="871" t="s">
        <v>574</v>
      </c>
      <c r="B12" s="208" t="e">
        <f>speka_esosais_tarifs!L18</f>
        <v>#DIV/0!</v>
      </c>
      <c r="C12" s="208" t="s">
        <v>87</v>
      </c>
      <c r="D12" s="208" t="e">
        <f>'4.pielikums_TP (neparedz.)'!L18</f>
        <v>#DIV/0!</v>
      </c>
      <c r="E12" s="208" t="e">
        <f>'4.pielikums_TP'!L18</f>
        <v>#DIV/0!</v>
      </c>
      <c r="F12" s="208" t="e">
        <f>speka_esosais_tarifs!M18</f>
        <v>#DIV/0!</v>
      </c>
      <c r="G12" s="208" t="s">
        <v>87</v>
      </c>
      <c r="H12" s="208" t="e">
        <f>'4.pielikums_TP (neparedz.)'!M18</f>
        <v>#DIV/0!</v>
      </c>
      <c r="I12" s="208" t="e">
        <f>'4.pielikums_TP'!M18</f>
        <v>#DIV/0!</v>
      </c>
    </row>
    <row r="13" spans="1:11" s="412" customFormat="1" ht="20.100000000000001" customHeight="1">
      <c r="A13" s="872" t="s">
        <v>170</v>
      </c>
      <c r="B13" s="208" t="e">
        <f>speka_esosais_tarifs!L20</f>
        <v>#DIV/0!</v>
      </c>
      <c r="C13" s="208" t="e">
        <f>'faktiskās_izm_(202__.g)'!L16</f>
        <v>#DIV/0!</v>
      </c>
      <c r="D13" s="208" t="e">
        <f>'4.pielikums_TP (neparedz.)'!L20</f>
        <v>#DIV/0!</v>
      </c>
      <c r="E13" s="208" t="e">
        <f>'4.pielikums_TP'!L20</f>
        <v>#DIV/0!</v>
      </c>
      <c r="F13" s="208" t="e">
        <f>speka_esosais_tarifs!M20</f>
        <v>#DIV/0!</v>
      </c>
      <c r="G13" s="208" t="e">
        <f>'faktiskās_izm_(202__.g)'!M16</f>
        <v>#DIV/0!</v>
      </c>
      <c r="H13" s="208" t="e">
        <f>'4.pielikums_TP (neparedz.)'!M20</f>
        <v>#DIV/0!</v>
      </c>
      <c r="I13" s="208" t="e">
        <f>'4.pielikums_TP'!M20</f>
        <v>#DIV/0!</v>
      </c>
    </row>
    <row r="14" spans="1:11" s="412" customFormat="1">
      <c r="A14" s="184" t="s">
        <v>78</v>
      </c>
      <c r="B14" s="208" t="e">
        <f>speka_esosais_tarifs!L22</f>
        <v>#DIV/0!</v>
      </c>
      <c r="C14" s="208" t="e">
        <f>'faktiskās_izm_(202__.g)'!L18</f>
        <v>#DIV/0!</v>
      </c>
      <c r="D14" s="208" t="e">
        <f>'4.pielikums_TP (neparedz.)'!L22</f>
        <v>#DIV/0!</v>
      </c>
      <c r="E14" s="208" t="e">
        <f>'4.pielikums_TP'!L22</f>
        <v>#DIV/0!</v>
      </c>
      <c r="F14" s="208" t="e">
        <f>speka_esosais_tarifs!M22</f>
        <v>#DIV/0!</v>
      </c>
      <c r="G14" s="208" t="e">
        <f>'faktiskās_izm_(202__.g)'!M18</f>
        <v>#DIV/0!</v>
      </c>
      <c r="H14" s="208" t="e">
        <f>'4.pielikums_TP (neparedz.)'!M22</f>
        <v>#DIV/0!</v>
      </c>
      <c r="I14" s="208" t="e">
        <f>'4.pielikums_TP'!M22</f>
        <v>#DIV/0!</v>
      </c>
    </row>
    <row r="15" spans="1:11" s="412" customFormat="1" outlineLevel="1">
      <c r="A15" s="182" t="s">
        <v>80</v>
      </c>
      <c r="B15" s="208" t="e">
        <f>speka_esosais_tarifs!L23</f>
        <v>#DIV/0!</v>
      </c>
      <c r="C15" s="208" t="e">
        <f>'faktiskās_izm_(202__.g)'!L19</f>
        <v>#DIV/0!</v>
      </c>
      <c r="D15" s="208" t="e">
        <f>'4.pielikums_TP (neparedz.)'!L23</f>
        <v>#DIV/0!</v>
      </c>
      <c r="E15" s="208" t="e">
        <f>'4.pielikums_TP'!L23</f>
        <v>#DIV/0!</v>
      </c>
      <c r="F15" s="208" t="e">
        <f>speka_esosais_tarifs!M23</f>
        <v>#DIV/0!</v>
      </c>
      <c r="G15" s="208" t="e">
        <f>'faktiskās_izm_(202__.g)'!M19</f>
        <v>#DIV/0!</v>
      </c>
      <c r="H15" s="208" t="e">
        <f>'4.pielikums_TP (neparedz.)'!M23</f>
        <v>#DIV/0!</v>
      </c>
      <c r="I15" s="208" t="e">
        <f>'4.pielikums_TP'!M23</f>
        <v>#DIV/0!</v>
      </c>
    </row>
    <row r="16" spans="1:11" s="412" customFormat="1" outlineLevel="1">
      <c r="A16" s="182" t="s">
        <v>509</v>
      </c>
      <c r="B16" s="208" t="e">
        <f>speka_esosais_tarifs!L24</f>
        <v>#DIV/0!</v>
      </c>
      <c r="C16" s="208" t="e">
        <f>'faktiskās_izm_(202__.g)'!L20</f>
        <v>#DIV/0!</v>
      </c>
      <c r="D16" s="208" t="e">
        <f>'4.pielikums_TP (neparedz.)'!L24</f>
        <v>#DIV/0!</v>
      </c>
      <c r="E16" s="208" t="e">
        <f>'4.pielikums_TP'!L24</f>
        <v>#DIV/0!</v>
      </c>
      <c r="F16" s="208" t="e">
        <f>speka_esosais_tarifs!M24</f>
        <v>#DIV/0!</v>
      </c>
      <c r="G16" s="208" t="e">
        <f>'faktiskās_izm_(202__.g)'!M20</f>
        <v>#DIV/0!</v>
      </c>
      <c r="H16" s="208" t="e">
        <f>'4.pielikums_TP (neparedz.)'!M24</f>
        <v>#DIV/0!</v>
      </c>
      <c r="I16" s="208" t="e">
        <f>'4.pielikums_TP'!M24</f>
        <v>#DIV/0!</v>
      </c>
    </row>
    <row r="17" spans="1:9" s="412" customFormat="1" ht="26.4">
      <c r="A17" s="184" t="s">
        <v>83</v>
      </c>
      <c r="B17" s="208" t="e">
        <f>speka_esosais_tarifs!L26</f>
        <v>#DIV/0!</v>
      </c>
      <c r="C17" s="208" t="e">
        <f>'faktiskās_izm_(202__.g)'!L22</f>
        <v>#DIV/0!</v>
      </c>
      <c r="D17" s="208" t="e">
        <f>'4.pielikums_TP (neparedz.)'!L26</f>
        <v>#DIV/0!</v>
      </c>
      <c r="E17" s="208" t="e">
        <f>'4.pielikums_TP'!L26</f>
        <v>#DIV/0!</v>
      </c>
      <c r="F17" s="208" t="e">
        <f>speka_esosais_tarifs!M26</f>
        <v>#DIV/0!</v>
      </c>
      <c r="G17" s="208" t="e">
        <f>'faktiskās_izm_(202__.g)'!M22</f>
        <v>#DIV/0!</v>
      </c>
      <c r="H17" s="208" t="e">
        <f>'4.pielikums_TP (neparedz.)'!M26</f>
        <v>#DIV/0!</v>
      </c>
      <c r="I17" s="208" t="e">
        <f>'4.pielikums_TP'!M26</f>
        <v>#DIV/0!</v>
      </c>
    </row>
    <row r="18" spans="1:9" s="412" customFormat="1">
      <c r="A18" s="184" t="s">
        <v>85</v>
      </c>
      <c r="B18" s="208" t="e">
        <f>speka_esosais_tarifs!L28</f>
        <v>#DIV/0!</v>
      </c>
      <c r="C18" s="208" t="e">
        <f>'faktiskās_izm_(202__.g)'!L24</f>
        <v>#DIV/0!</v>
      </c>
      <c r="D18" s="208" t="e">
        <f>'4.pielikums_TP (neparedz.)'!L28</f>
        <v>#DIV/0!</v>
      </c>
      <c r="E18" s="208" t="e">
        <f>'4.pielikums_TP'!L28</f>
        <v>#DIV/0!</v>
      </c>
      <c r="F18" s="208" t="e">
        <f>speka_esosais_tarifs!M28</f>
        <v>#DIV/0!</v>
      </c>
      <c r="G18" s="208" t="e">
        <f>'faktiskās_izm_(202__.g)'!M24</f>
        <v>#DIV/0!</v>
      </c>
      <c r="H18" s="208" t="e">
        <f>'4.pielikums_TP (neparedz.)'!M28</f>
        <v>#DIV/0!</v>
      </c>
      <c r="I18" s="208" t="e">
        <f>'4.pielikums_TP'!M28</f>
        <v>#DIV/0!</v>
      </c>
    </row>
    <row r="19" spans="1:9" s="180" customFormat="1" ht="39.6" outlineLevel="1">
      <c r="A19" s="52" t="s">
        <v>86</v>
      </c>
      <c r="B19" s="207" t="e">
        <f>speka_esosais_tarifs!L29</f>
        <v>#DIV/0!</v>
      </c>
      <c r="C19" s="207" t="e">
        <f>'faktiskās_izm_(202__.g)'!L25</f>
        <v>#DIV/0!</v>
      </c>
      <c r="D19" s="207" t="e">
        <f>'4.pielikums_TP (neparedz.)'!L29</f>
        <v>#DIV/0!</v>
      </c>
      <c r="E19" s="207" t="e">
        <f>'4.pielikums_TP'!L29</f>
        <v>#DIV/0!</v>
      </c>
      <c r="F19" s="207" t="str">
        <f>speka_esosais_tarifs!M29</f>
        <v>x</v>
      </c>
      <c r="G19" s="207" t="str">
        <f>'faktiskās_izm_(202__.g)'!M25</f>
        <v>x</v>
      </c>
      <c r="H19" s="207" t="s">
        <v>87</v>
      </c>
      <c r="I19" s="207" t="str">
        <f>'4.pielikums_TP'!M29</f>
        <v>x</v>
      </c>
    </row>
    <row r="20" spans="1:9" s="180" customFormat="1" ht="39.6" outlineLevel="1">
      <c r="A20" s="52" t="s">
        <v>88</v>
      </c>
      <c r="B20" s="207" t="str">
        <f>speka_esosais_tarifs!L30</f>
        <v>x</v>
      </c>
      <c r="C20" s="207" t="str">
        <f>'faktiskās_izm_(202__.g)'!L26</f>
        <v>x</v>
      </c>
      <c r="D20" s="207" t="str">
        <f>'4.pielikums_TP (neparedz.)'!L30</f>
        <v>x</v>
      </c>
      <c r="E20" s="207" t="str">
        <f>'4.pielikums_TP'!L30</f>
        <v>x</v>
      </c>
      <c r="F20" s="207" t="e">
        <f>speka_esosais_tarifs!M30</f>
        <v>#DIV/0!</v>
      </c>
      <c r="G20" s="207" t="e">
        <f>'faktiskās_izm_(202__.g)'!M26</f>
        <v>#DIV/0!</v>
      </c>
      <c r="H20" s="207" t="e">
        <f>'4.pielikums_TP (neparedz.)'!M30</f>
        <v>#DIV/0!</v>
      </c>
      <c r="I20" s="207" t="e">
        <f>'4.pielikums_TP'!M30</f>
        <v>#DIV/0!</v>
      </c>
    </row>
    <row r="21" spans="1:9" s="180" customFormat="1" ht="31.2" customHeight="1" outlineLevel="1">
      <c r="A21" s="524" t="s">
        <v>171</v>
      </c>
      <c r="B21" s="207" t="e">
        <f>speka_esosais_tarifs!L31</f>
        <v>#DIV/0!</v>
      </c>
      <c r="C21" s="207" t="e">
        <f>'faktiskās_izm_(202__.g)'!L27</f>
        <v>#DIV/0!</v>
      </c>
      <c r="D21" s="207" t="e">
        <f>'4.pielikums_TP (neparedz.)'!L31</f>
        <v>#DIV/0!</v>
      </c>
      <c r="E21" s="207" t="e">
        <f>'4.pielikums_TP'!L31</f>
        <v>#DIV/0!</v>
      </c>
      <c r="F21" s="207" t="e">
        <f>speka_esosais_tarifs!M31</f>
        <v>#DIV/0!</v>
      </c>
      <c r="G21" s="207" t="e">
        <f>'faktiskās_izm_(202__.g)'!M27</f>
        <v>#DIV/0!</v>
      </c>
      <c r="H21" s="207" t="e">
        <f>'4.pielikums_TP (neparedz.)'!M31</f>
        <v>#DIV/0!</v>
      </c>
      <c r="I21" s="207" t="e">
        <f>'4.pielikums_TP'!M31</f>
        <v>#DIV/0!</v>
      </c>
    </row>
    <row r="22" spans="1:9" s="180" customFormat="1">
      <c r="A22" s="525" t="s">
        <v>92</v>
      </c>
      <c r="B22" s="207" t="e">
        <f>speka_esosais_tarifs!L32</f>
        <v>#DIV/0!</v>
      </c>
      <c r="C22" s="207" t="e">
        <f>'faktiskās_izm_(202__.g)'!L28</f>
        <v>#DIV/0!</v>
      </c>
      <c r="D22" s="207" t="e">
        <f>'4.pielikums_TP (neparedz.)'!L32</f>
        <v>#DIV/0!</v>
      </c>
      <c r="E22" s="207" t="e">
        <f>'4.pielikums_TP'!L32</f>
        <v>#DIV/0!</v>
      </c>
      <c r="F22" s="207" t="e">
        <f>speka_esosais_tarifs!M32</f>
        <v>#DIV/0!</v>
      </c>
      <c r="G22" s="207" t="e">
        <f>'faktiskās_izm_(202__.g)'!M28</f>
        <v>#DIV/0!</v>
      </c>
      <c r="H22" s="207" t="e">
        <f>'4.pielikums_TP (neparedz.)'!M32</f>
        <v>#DIV/0!</v>
      </c>
      <c r="I22" s="207" t="e">
        <f>'4.pielikums_TP'!M32</f>
        <v>#DIV/0!</v>
      </c>
    </row>
    <row r="23" spans="1:9" s="180" customFormat="1" ht="31.2" customHeight="1">
      <c r="A23" s="524" t="s">
        <v>94</v>
      </c>
      <c r="B23" s="207" t="e">
        <f>speka_esosais_tarifs!L33</f>
        <v>#DIV/0!</v>
      </c>
      <c r="C23" s="207" t="e">
        <f>'faktiskās_izm_(202__.g)'!L29</f>
        <v>#DIV/0!</v>
      </c>
      <c r="D23" s="207" t="e">
        <f>'4.pielikums_TP (neparedz.)'!L33</f>
        <v>#DIV/0!</v>
      </c>
      <c r="E23" s="207" t="e">
        <f>'4.pielikums_TP'!L33</f>
        <v>#DIV/0!</v>
      </c>
      <c r="F23" s="207" t="e">
        <f>speka_esosais_tarifs!M33</f>
        <v>#DIV/0!</v>
      </c>
      <c r="G23" s="207" t="e">
        <f>'faktiskās_izm_(202__.g)'!M29</f>
        <v>#DIV/0!</v>
      </c>
      <c r="H23" s="207" t="e">
        <f>'4.pielikums_TP (neparedz.)'!M33</f>
        <v>#DIV/0!</v>
      </c>
      <c r="I23" s="207" t="e">
        <f>'4.pielikums_TP'!M33</f>
        <v>#DIV/0!</v>
      </c>
    </row>
    <row r="24" spans="1:9" s="180" customFormat="1" outlineLevel="1">
      <c r="A24" s="525" t="s">
        <v>96</v>
      </c>
      <c r="B24" s="207" t="e">
        <f>speka_esosais_tarifs!L34</f>
        <v>#DIV/0!</v>
      </c>
      <c r="C24" s="207" t="e">
        <f>'faktiskās_izm_(202__.g)'!L30</f>
        <v>#DIV/0!</v>
      </c>
      <c r="D24" s="207" t="e">
        <f>'4.pielikums_TP (neparedz.)'!L34</f>
        <v>#DIV/0!</v>
      </c>
      <c r="E24" s="207" t="e">
        <f>'4.pielikums_TP'!L34</f>
        <v>#DIV/0!</v>
      </c>
      <c r="F24" s="207" t="e">
        <f>speka_esosais_tarifs!M34</f>
        <v>#DIV/0!</v>
      </c>
      <c r="G24" s="207" t="e">
        <f>'faktiskās_izm_(202__.g)'!M30</f>
        <v>#DIV/0!</v>
      </c>
      <c r="H24" s="207" t="e">
        <f>'4.pielikums_TP (neparedz.)'!M34</f>
        <v>#DIV/0!</v>
      </c>
      <c r="I24" s="207" t="e">
        <f>'4.pielikums_TP'!M34</f>
        <v>#DIV/0!</v>
      </c>
    </row>
    <row r="25" spans="1:9" s="180" customFormat="1" ht="15.6" customHeight="1" outlineLevel="1">
      <c r="A25" s="525" t="s">
        <v>98</v>
      </c>
      <c r="B25" s="207" t="e">
        <f>speka_esosais_tarifs!L35</f>
        <v>#DIV/0!</v>
      </c>
      <c r="C25" s="207" t="e">
        <f>'faktiskās_izm_(202__.g)'!L31</f>
        <v>#DIV/0!</v>
      </c>
      <c r="D25" s="207" t="e">
        <f>'4.pielikums_TP (neparedz.)'!L35</f>
        <v>#DIV/0!</v>
      </c>
      <c r="E25" s="207" t="e">
        <f>'4.pielikums_TP'!L35</f>
        <v>#DIV/0!</v>
      </c>
      <c r="F25" s="207" t="e">
        <f>speka_esosais_tarifs!M35</f>
        <v>#DIV/0!</v>
      </c>
      <c r="G25" s="207" t="e">
        <f>'faktiskās_izm_(202__.g)'!M31</f>
        <v>#DIV/0!</v>
      </c>
      <c r="H25" s="207" t="e">
        <f>'4.pielikums_TP (neparedz.)'!M35</f>
        <v>#DIV/0!</v>
      </c>
      <c r="I25" s="207" t="e">
        <f>'4.pielikums_TP'!M35</f>
        <v>#DIV/0!</v>
      </c>
    </row>
    <row r="26" spans="1:9" s="180" customFormat="1">
      <c r="A26" s="525" t="s">
        <v>100</v>
      </c>
      <c r="B26" s="207" t="e">
        <f>speka_esosais_tarifs!L36</f>
        <v>#DIV/0!</v>
      </c>
      <c r="C26" s="207" t="e">
        <f>'faktiskās_izm_(202__.g)'!L32</f>
        <v>#DIV/0!</v>
      </c>
      <c r="D26" s="207" t="e">
        <f>'4.pielikums_TP (neparedz.)'!L36</f>
        <v>#DIV/0!</v>
      </c>
      <c r="E26" s="207" t="e">
        <f>'4.pielikums_TP'!L36</f>
        <v>#DIV/0!</v>
      </c>
      <c r="F26" s="207" t="e">
        <f>speka_esosais_tarifs!M36</f>
        <v>#DIV/0!</v>
      </c>
      <c r="G26" s="207" t="e">
        <f>'faktiskās_izm_(202__.g)'!M32</f>
        <v>#DIV/0!</v>
      </c>
      <c r="H26" s="207" t="e">
        <f>'4.pielikums_TP (neparedz.)'!M36</f>
        <v>#DIV/0!</v>
      </c>
      <c r="I26" s="207" t="e">
        <f>'4.pielikums_TP'!M36</f>
        <v>#DIV/0!</v>
      </c>
    </row>
    <row r="27" spans="1:9" s="180" customFormat="1" outlineLevel="1">
      <c r="A27" s="525" t="s">
        <v>102</v>
      </c>
      <c r="B27" s="207" t="e">
        <f>speka_esosais_tarifs!L37</f>
        <v>#DIV/0!</v>
      </c>
      <c r="C27" s="207" t="e">
        <f>'faktiskās_izm_(202__.g)'!L33</f>
        <v>#DIV/0!</v>
      </c>
      <c r="D27" s="207" t="e">
        <f>'4.pielikums_TP (neparedz.)'!L37</f>
        <v>#DIV/0!</v>
      </c>
      <c r="E27" s="207" t="e">
        <f>'4.pielikums_TP'!L37</f>
        <v>#DIV/0!</v>
      </c>
      <c r="F27" s="207" t="e">
        <f>speka_esosais_tarifs!M37</f>
        <v>#DIV/0!</v>
      </c>
      <c r="G27" s="207" t="e">
        <f>'faktiskās_izm_(202__.g)'!M33</f>
        <v>#DIV/0!</v>
      </c>
      <c r="H27" s="207" t="e">
        <f>'4.pielikums_TP (neparedz.)'!M37</f>
        <v>#DIV/0!</v>
      </c>
      <c r="I27" s="207" t="e">
        <f>'4.pielikums_TP'!M37</f>
        <v>#DIV/0!</v>
      </c>
    </row>
    <row r="28" spans="1:9" s="180" customFormat="1" outlineLevel="1">
      <c r="A28" s="525" t="s">
        <v>104</v>
      </c>
      <c r="B28" s="207" t="e">
        <f>speka_esosais_tarifs!L38</f>
        <v>#DIV/0!</v>
      </c>
      <c r="C28" s="207" t="e">
        <f>'faktiskās_izm_(202__.g)'!L34</f>
        <v>#DIV/0!</v>
      </c>
      <c r="D28" s="207" t="e">
        <f>'4.pielikums_TP (neparedz.)'!L38</f>
        <v>#DIV/0!</v>
      </c>
      <c r="E28" s="207" t="e">
        <f>'4.pielikums_TP'!L38</f>
        <v>#DIV/0!</v>
      </c>
      <c r="F28" s="207" t="e">
        <f>speka_esosais_tarifs!M38</f>
        <v>#DIV/0!</v>
      </c>
      <c r="G28" s="207" t="e">
        <f>'faktiskās_izm_(202__.g)'!M34</f>
        <v>#DIV/0!</v>
      </c>
      <c r="H28" s="207" t="e">
        <f>'4.pielikums_TP (neparedz.)'!M38</f>
        <v>#DIV/0!</v>
      </c>
      <c r="I28" s="207" t="e">
        <f>'4.pielikums_TP'!M38</f>
        <v>#DIV/0!</v>
      </c>
    </row>
    <row r="29" spans="1:9" s="180" customFormat="1" outlineLevel="1">
      <c r="A29" s="525" t="s">
        <v>106</v>
      </c>
      <c r="B29" s="207" t="e">
        <f>speka_esosais_tarifs!L39</f>
        <v>#DIV/0!</v>
      </c>
      <c r="C29" s="207" t="e">
        <f>'faktiskās_izm_(202__.g)'!L35</f>
        <v>#DIV/0!</v>
      </c>
      <c r="D29" s="207" t="e">
        <f>'4.pielikums_TP (neparedz.)'!L39</f>
        <v>#DIV/0!</v>
      </c>
      <c r="E29" s="207" t="e">
        <f>'4.pielikums_TP'!L39</f>
        <v>#DIV/0!</v>
      </c>
      <c r="F29" s="207" t="e">
        <f>speka_esosais_tarifs!M39</f>
        <v>#DIV/0!</v>
      </c>
      <c r="G29" s="207" t="e">
        <f>'faktiskās_izm_(202__.g)'!M35</f>
        <v>#DIV/0!</v>
      </c>
      <c r="H29" s="207" t="e">
        <f>'4.pielikums_TP (neparedz.)'!M39</f>
        <v>#DIV/0!</v>
      </c>
      <c r="I29" s="207" t="e">
        <f>'4.pielikums_TP'!M39</f>
        <v>#DIV/0!</v>
      </c>
    </row>
    <row r="30" spans="1:9" s="180" customFormat="1" outlineLevel="1">
      <c r="A30" s="525" t="s">
        <v>108</v>
      </c>
      <c r="B30" s="207" t="e">
        <f>speka_esosais_tarifs!L40</f>
        <v>#DIV/0!</v>
      </c>
      <c r="C30" s="207" t="e">
        <f>'faktiskās_izm_(202__.g)'!L36</f>
        <v>#DIV/0!</v>
      </c>
      <c r="D30" s="207" t="e">
        <f>'4.pielikums_TP (neparedz.)'!L40</f>
        <v>#DIV/0!</v>
      </c>
      <c r="E30" s="207" t="e">
        <f>'4.pielikums_TP'!L40</f>
        <v>#DIV/0!</v>
      </c>
      <c r="F30" s="207" t="e">
        <f>speka_esosais_tarifs!M40</f>
        <v>#DIV/0!</v>
      </c>
      <c r="G30" s="207" t="e">
        <f>'faktiskās_izm_(202__.g)'!M36</f>
        <v>#DIV/0!</v>
      </c>
      <c r="H30" s="207" t="e">
        <f>'4.pielikums_TP (neparedz.)'!M40</f>
        <v>#DIV/0!</v>
      </c>
      <c r="I30" s="207" t="e">
        <f>'4.pielikums_TP'!M40</f>
        <v>#DIV/0!</v>
      </c>
    </row>
    <row r="31" spans="1:9" s="180" customFormat="1" ht="15.75" customHeight="1" outlineLevel="1">
      <c r="A31" s="525" t="s">
        <v>110</v>
      </c>
      <c r="B31" s="207" t="e">
        <f>speka_esosais_tarifs!L41</f>
        <v>#DIV/0!</v>
      </c>
      <c r="C31" s="207" t="e">
        <f>'faktiskās_izm_(202__.g)'!L37</f>
        <v>#DIV/0!</v>
      </c>
      <c r="D31" s="207" t="e">
        <f>'4.pielikums_TP (neparedz.)'!L41</f>
        <v>#DIV/0!</v>
      </c>
      <c r="E31" s="207" t="e">
        <f>'4.pielikums_TP'!L41</f>
        <v>#DIV/0!</v>
      </c>
      <c r="F31" s="207" t="e">
        <f>speka_esosais_tarifs!M41</f>
        <v>#DIV/0!</v>
      </c>
      <c r="G31" s="207" t="e">
        <f>'faktiskās_izm_(202__.g)'!M37</f>
        <v>#DIV/0!</v>
      </c>
      <c r="H31" s="207" t="e">
        <f>'4.pielikums_TP (neparedz.)'!M41</f>
        <v>#DIV/0!</v>
      </c>
      <c r="I31" s="207" t="e">
        <f>'4.pielikums_TP'!M41</f>
        <v>#DIV/0!</v>
      </c>
    </row>
    <row r="32" spans="1:9" s="180" customFormat="1" ht="15.6" customHeight="1">
      <c r="A32" s="525" t="s">
        <v>112</v>
      </c>
      <c r="B32" s="207" t="e">
        <f>speka_esosais_tarifs!L42</f>
        <v>#DIV/0!</v>
      </c>
      <c r="C32" s="207" t="e">
        <f>'faktiskās_izm_(202__.g)'!L38</f>
        <v>#DIV/0!</v>
      </c>
      <c r="D32" s="207" t="e">
        <f>'4.pielikums_TP (neparedz.)'!L42</f>
        <v>#DIV/0!</v>
      </c>
      <c r="E32" s="207" t="e">
        <f>'4.pielikums_TP'!L42</f>
        <v>#DIV/0!</v>
      </c>
      <c r="F32" s="207" t="e">
        <f>speka_esosais_tarifs!M42</f>
        <v>#DIV/0!</v>
      </c>
      <c r="G32" s="207" t="e">
        <f>'faktiskās_izm_(202__.g)'!M38</f>
        <v>#DIV/0!</v>
      </c>
      <c r="H32" s="207" t="e">
        <f>'4.pielikums_TP (neparedz.)'!M42</f>
        <v>#DIV/0!</v>
      </c>
      <c r="I32" s="207" t="e">
        <f>'4.pielikums_TP'!M42</f>
        <v>#DIV/0!</v>
      </c>
    </row>
    <row r="33" spans="1:10" s="180" customFormat="1" outlineLevel="1">
      <c r="A33" s="525" t="s">
        <v>114</v>
      </c>
      <c r="B33" s="207" t="e">
        <f>speka_esosais_tarifs!L43</f>
        <v>#DIV/0!</v>
      </c>
      <c r="C33" s="207" t="e">
        <f>'faktiskās_izm_(202__.g)'!L39</f>
        <v>#DIV/0!</v>
      </c>
      <c r="D33" s="207" t="e">
        <f>'4.pielikums_TP (neparedz.)'!L43</f>
        <v>#DIV/0!</v>
      </c>
      <c r="E33" s="207" t="e">
        <f>'4.pielikums_TP'!L43</f>
        <v>#DIV/0!</v>
      </c>
      <c r="F33" s="207" t="e">
        <f>speka_esosais_tarifs!M43</f>
        <v>#DIV/0!</v>
      </c>
      <c r="G33" s="207" t="e">
        <f>'faktiskās_izm_(202__.g)'!M39</f>
        <v>#DIV/0!</v>
      </c>
      <c r="H33" s="207" t="e">
        <f>'4.pielikums_TP (neparedz.)'!M43</f>
        <v>#DIV/0!</v>
      </c>
      <c r="I33" s="207" t="e">
        <f>'4.pielikums_TP'!M43</f>
        <v>#DIV/0!</v>
      </c>
    </row>
    <row r="34" spans="1:10" s="180" customFormat="1">
      <c r="A34" s="526" t="s">
        <v>426</v>
      </c>
      <c r="B34" s="533" t="e">
        <f>speka_esosais_tarifs!L44</f>
        <v>#DIV/0!</v>
      </c>
      <c r="C34" s="533" t="e">
        <f>'faktiskās_izm_(202__.g)'!L40</f>
        <v>#DIV/0!</v>
      </c>
      <c r="D34" s="207" t="e">
        <f>'4.pielikums_TP (neparedz.)'!L44</f>
        <v>#DIV/0!</v>
      </c>
      <c r="E34" s="533" t="e">
        <f>'4.pielikums_TP'!L44</f>
        <v>#DIV/0!</v>
      </c>
      <c r="F34" s="533" t="e">
        <f>speka_esosais_tarifs!M44</f>
        <v>#DIV/0!</v>
      </c>
      <c r="G34" s="533" t="e">
        <f>'faktiskās_izm_(202__.g)'!M40</f>
        <v>#DIV/0!</v>
      </c>
      <c r="H34" s="207" t="e">
        <f>'4.pielikums_TP (neparedz.)'!M44</f>
        <v>#DIV/0!</v>
      </c>
      <c r="I34" s="533" t="e">
        <f>'4.pielikums_TP'!M44</f>
        <v>#DIV/0!</v>
      </c>
    </row>
    <row r="35" spans="1:10" s="180" customFormat="1">
      <c r="A35" s="526" t="s">
        <v>427</v>
      </c>
      <c r="B35" s="533" t="e">
        <f>speka_esosais_tarifs!L45</f>
        <v>#DIV/0!</v>
      </c>
      <c r="C35" s="533" t="e">
        <f>'faktiskās_izm_(202__.g)'!L41</f>
        <v>#DIV/0!</v>
      </c>
      <c r="D35" s="207" t="e">
        <f>'4.pielikums_TP (neparedz.)'!L45</f>
        <v>#DIV/0!</v>
      </c>
      <c r="E35" s="533" t="e">
        <f>'4.pielikums_TP'!L45</f>
        <v>#DIV/0!</v>
      </c>
      <c r="F35" s="533" t="e">
        <f>speka_esosais_tarifs!M45</f>
        <v>#DIV/0!</v>
      </c>
      <c r="G35" s="533" t="e">
        <f>'faktiskās_izm_(202__.g)'!M41</f>
        <v>#DIV/0!</v>
      </c>
      <c r="H35" s="207" t="e">
        <f>'4.pielikums_TP (neparedz.)'!M45</f>
        <v>#DIV/0!</v>
      </c>
      <c r="I35" s="533" t="e">
        <f>'4.pielikums_TP'!M45</f>
        <v>#DIV/0!</v>
      </c>
    </row>
    <row r="36" spans="1:10" s="180" customFormat="1">
      <c r="A36" s="525" t="s">
        <v>116</v>
      </c>
      <c r="B36" s="207" t="e">
        <f>speka_esosais_tarifs!L46</f>
        <v>#DIV/0!</v>
      </c>
      <c r="C36" s="207" t="e">
        <f>'faktiskās_izm_(202__.g)'!L42</f>
        <v>#DIV/0!</v>
      </c>
      <c r="D36" s="207" t="e">
        <f>'4.pielikums_TP (neparedz.)'!L46</f>
        <v>#DIV/0!</v>
      </c>
      <c r="E36" s="207" t="e">
        <f>'4.pielikums_TP'!L46</f>
        <v>#DIV/0!</v>
      </c>
      <c r="F36" s="207" t="e">
        <f>speka_esosais_tarifs!M46</f>
        <v>#DIV/0!</v>
      </c>
      <c r="G36" s="207" t="e">
        <f>'faktiskās_izm_(202__.g)'!M42</f>
        <v>#DIV/0!</v>
      </c>
      <c r="H36" s="207" t="e">
        <f>'4.pielikums_TP (neparedz.)'!M46</f>
        <v>#DIV/0!</v>
      </c>
      <c r="I36" s="207" t="e">
        <f>'4.pielikums_TP'!M46</f>
        <v>#DIV/0!</v>
      </c>
    </row>
    <row r="37" spans="1:10" s="180" customFormat="1" outlineLevel="1">
      <c r="A37" s="527" t="s">
        <v>118</v>
      </c>
      <c r="B37" s="207" t="e">
        <f>speka_esosais_tarifs!L47</f>
        <v>#DIV/0!</v>
      </c>
      <c r="C37" s="207" t="e">
        <f>'faktiskās_izm_(202__.g)'!L43</f>
        <v>#DIV/0!</v>
      </c>
      <c r="D37" s="207" t="e">
        <f>'4.pielikums_TP (neparedz.)'!L47</f>
        <v>#DIV/0!</v>
      </c>
      <c r="E37" s="207" t="e">
        <f>'4.pielikums_TP'!L47</f>
        <v>#DIV/0!</v>
      </c>
      <c r="F37" s="207" t="e">
        <f>speka_esosais_tarifs!M47</f>
        <v>#DIV/0!</v>
      </c>
      <c r="G37" s="207" t="e">
        <f>'faktiskās_izm_(202__.g)'!M43</f>
        <v>#DIV/0!</v>
      </c>
      <c r="H37" s="207" t="e">
        <f>'4.pielikums_TP (neparedz.)'!M47</f>
        <v>#DIV/0!</v>
      </c>
      <c r="I37" s="207" t="e">
        <f>'4.pielikums_TP'!M47</f>
        <v>#DIV/0!</v>
      </c>
    </row>
    <row r="38" spans="1:10" s="180" customFormat="1" ht="28.8">
      <c r="A38" s="527" t="s">
        <v>711</v>
      </c>
      <c r="B38" s="207" t="e">
        <f>B21+B24+B27+B28+B29+B30+B31+B33+B37</f>
        <v>#DIV/0!</v>
      </c>
      <c r="C38" s="207" t="e">
        <f t="shared" ref="C38:I38" si="0">C21+C24+C27+C28+C29+C30+C31+C33+C37</f>
        <v>#DIV/0!</v>
      </c>
      <c r="D38" s="207" t="e">
        <f t="shared" si="0"/>
        <v>#DIV/0!</v>
      </c>
      <c r="E38" s="207" t="e">
        <f t="shared" si="0"/>
        <v>#DIV/0!</v>
      </c>
      <c r="F38" s="207" t="e">
        <f t="shared" si="0"/>
        <v>#DIV/0!</v>
      </c>
      <c r="G38" s="207" t="e">
        <f t="shared" si="0"/>
        <v>#DIV/0!</v>
      </c>
      <c r="H38" s="207" t="e">
        <f t="shared" si="0"/>
        <v>#DIV/0!</v>
      </c>
      <c r="I38" s="207" t="e">
        <f t="shared" si="0"/>
        <v>#DIV/0!</v>
      </c>
    </row>
    <row r="39" spans="1:10" s="412" customFormat="1">
      <c r="A39" s="49" t="s">
        <v>180</v>
      </c>
      <c r="B39" s="208" t="e">
        <f>speka_esosais_tarifs!L51</f>
        <v>#DIV/0!</v>
      </c>
      <c r="C39" s="208" t="e">
        <f>'faktiskās_izm_(202__.g)'!L47</f>
        <v>#DIV/0!</v>
      </c>
      <c r="D39" s="207" t="e">
        <f>'4.pielikums_TP (neparedz.)'!L51</f>
        <v>#DIV/0!</v>
      </c>
      <c r="E39" s="208" t="e">
        <f>'4.pielikums_TP'!L51</f>
        <v>#DIV/0!</v>
      </c>
      <c r="F39" s="208" t="e">
        <f>speka_esosais_tarifs!M51</f>
        <v>#DIV/0!</v>
      </c>
      <c r="G39" s="208" t="e">
        <f>'faktiskās_izm_(202__.g)'!M47</f>
        <v>#DIV/0!</v>
      </c>
      <c r="H39" s="208" t="e">
        <f>'4.pielikums_TP (neparedz.)'!M51</f>
        <v>#DIV/0!</v>
      </c>
      <c r="I39" s="208" t="e">
        <f>'4.pielikums_TP'!M51</f>
        <v>#DIV/0!</v>
      </c>
    </row>
    <row r="40" spans="1:10" s="412" customFormat="1" ht="56.25" customHeight="1">
      <c r="A40" s="875" t="s">
        <v>890</v>
      </c>
      <c r="B40" s="208" t="e">
        <f>speka_esosais_tarifs!L53</f>
        <v>#DIV/0!</v>
      </c>
      <c r="C40" s="208" t="e">
        <f>'faktiskās_izm_(202__.g)'!L49</f>
        <v>#DIV/0!</v>
      </c>
      <c r="D40" s="208" t="s">
        <v>87</v>
      </c>
      <c r="E40" s="208" t="s">
        <v>87</v>
      </c>
      <c r="F40" s="208" t="e">
        <f>speka_esosais_tarifs!M53</f>
        <v>#DIV/0!</v>
      </c>
      <c r="G40" s="208" t="e">
        <f>'faktiskās_izm_(202__.g)'!M49</f>
        <v>#DIV/0!</v>
      </c>
      <c r="H40" s="208" t="s">
        <v>87</v>
      </c>
      <c r="I40" s="208" t="s">
        <v>87</v>
      </c>
    </row>
    <row r="41" spans="1:10" s="180" customFormat="1" ht="26.25" customHeight="1" outlineLevel="1">
      <c r="A41" s="175" t="s">
        <v>123</v>
      </c>
      <c r="B41" s="206" t="e">
        <f>speka_esosais_tarifs!L55</f>
        <v>#DIV/0!</v>
      </c>
      <c r="C41" s="206" t="e">
        <f>'faktiskās_izm_(202__.g)'!L51</f>
        <v>#DIV/0!</v>
      </c>
      <c r="D41" s="206" t="e">
        <f>'4.pielikums_TP (neparedz.)'!L55</f>
        <v>#DIV/0!</v>
      </c>
      <c r="E41" s="206" t="e">
        <f>'4.pielikums_TP'!L53</f>
        <v>#DIV/0!</v>
      </c>
      <c r="F41" s="206" t="e">
        <f>speka_esosais_tarifs!M55</f>
        <v>#DIV/0!</v>
      </c>
      <c r="G41" s="206" t="e">
        <f>'faktiskās_izm_(202__.g)'!M51</f>
        <v>#DIV/0!</v>
      </c>
      <c r="H41" s="206" t="e">
        <f>'4.pielikums_TP (neparedz.)'!M55</f>
        <v>#DIV/0!</v>
      </c>
      <c r="I41" s="206" t="e">
        <f>'4.pielikums_TP'!M53</f>
        <v>#DIV/0!</v>
      </c>
    </row>
    <row r="42" spans="1:10" s="43" customFormat="1">
      <c r="A42" s="184" t="s">
        <v>55</v>
      </c>
      <c r="B42" s="209" t="e">
        <f>speka_esosais_tarifs!L57</f>
        <v>#DIV/0!</v>
      </c>
      <c r="C42" s="209" t="e">
        <f>'faktiskās_izm_(202__.g)'!L53</f>
        <v>#DIV/0!</v>
      </c>
      <c r="D42" s="209" t="s">
        <v>87</v>
      </c>
      <c r="E42" s="209" t="s">
        <v>87</v>
      </c>
      <c r="F42" s="209" t="e">
        <f>speka_esosais_tarifs!M57</f>
        <v>#DIV/0!</v>
      </c>
      <c r="G42" s="209" t="e">
        <f>'faktiskās_izm_(202__.g)'!M53</f>
        <v>#DIV/0!</v>
      </c>
      <c r="H42" s="209" t="s">
        <v>87</v>
      </c>
      <c r="I42" s="209" t="s">
        <v>87</v>
      </c>
    </row>
    <row r="43" spans="1:10" s="166" customFormat="1">
      <c r="A43" s="49" t="s">
        <v>172</v>
      </c>
      <c r="B43" s="209" t="e">
        <f>speka_esosais_tarifs!L59</f>
        <v>#DIV/0!</v>
      </c>
      <c r="C43" s="209" t="e">
        <f>'faktiskās_izm_(202__.g)'!L55</f>
        <v>#DIV/0!</v>
      </c>
      <c r="D43" s="209" t="s">
        <v>87</v>
      </c>
      <c r="E43" s="209" t="s">
        <v>87</v>
      </c>
      <c r="F43" s="209" t="e">
        <f>speka_esosais_tarifs!M59</f>
        <v>#DIV/0!</v>
      </c>
      <c r="G43" s="209" t="e">
        <f>'faktiskās_izm_(202__.g)'!M55</f>
        <v>#DIV/0!</v>
      </c>
      <c r="H43" s="209" t="s">
        <v>87</v>
      </c>
      <c r="I43" s="209" t="s">
        <v>87</v>
      </c>
    </row>
    <row r="44" spans="1:10" s="166" customFormat="1" ht="26.4" outlineLevel="1">
      <c r="A44" s="182" t="s">
        <v>896</v>
      </c>
      <c r="B44" s="208" t="s">
        <v>150</v>
      </c>
      <c r="C44" s="208" t="s">
        <v>150</v>
      </c>
      <c r="D44" s="208" t="e">
        <f>'4.pielikums_TP (neparedz.)'!L53</f>
        <v>#DIV/0!</v>
      </c>
      <c r="E44" s="209" t="s">
        <v>87</v>
      </c>
      <c r="F44" s="209" t="s">
        <v>150</v>
      </c>
      <c r="G44" s="209" t="s">
        <v>150</v>
      </c>
      <c r="H44" s="209" t="e">
        <f>'4.pielikums_TP (neparedz.)'!M53</f>
        <v>#DIV/0!</v>
      </c>
      <c r="I44" s="209" t="s">
        <v>87</v>
      </c>
    </row>
    <row r="45" spans="1:10" s="43" customFormat="1" ht="28.8" outlineLevel="1">
      <c r="A45" s="184" t="s">
        <v>894</v>
      </c>
      <c r="B45" s="208" t="s">
        <v>150</v>
      </c>
      <c r="C45" s="208" t="s">
        <v>150</v>
      </c>
      <c r="D45" s="208" t="e">
        <f>'4.pielikums_TP (neparedz.)'!L57</f>
        <v>#DIV/0!</v>
      </c>
      <c r="E45" s="204" t="s">
        <v>87</v>
      </c>
      <c r="F45" s="208" t="s">
        <v>150</v>
      </c>
      <c r="G45" s="208" t="s">
        <v>150</v>
      </c>
      <c r="H45" s="208" t="e">
        <f>'4.pielikums_TP (neparedz.)'!M57</f>
        <v>#DIV/0!</v>
      </c>
      <c r="I45" s="204" t="s">
        <v>87</v>
      </c>
    </row>
    <row r="46" spans="1:10" s="43" customFormat="1" ht="28.8">
      <c r="A46" s="184" t="s">
        <v>895</v>
      </c>
      <c r="B46" s="204" t="e">
        <f>speka_esosais_tarifs!L61</f>
        <v>#DIV/0!</v>
      </c>
      <c r="C46" s="204" t="e">
        <f>'faktiskās_izm_(202__.g)'!L57</f>
        <v>#DIV/0!</v>
      </c>
      <c r="D46" s="209" t="s">
        <v>87</v>
      </c>
      <c r="E46" s="209" t="e">
        <f>'4.pielikums_TP'!L55</f>
        <v>#DIV/0!</v>
      </c>
      <c r="F46" s="204" t="e">
        <f>speka_esosais_tarifs!M61</f>
        <v>#DIV/0!</v>
      </c>
      <c r="G46" s="204" t="e">
        <f>'faktiskās_izm_(202__.g)'!M57</f>
        <v>#DIV/0!</v>
      </c>
      <c r="H46" s="209" t="s">
        <v>87</v>
      </c>
      <c r="I46" s="209" t="e">
        <f>'4.pielikums_TP'!M55</f>
        <v>#DIV/0!</v>
      </c>
    </row>
    <row r="47" spans="1:10" s="166" customFormat="1" ht="15.6" customHeight="1">
      <c r="A47" s="49" t="s">
        <v>459</v>
      </c>
      <c r="B47" s="50">
        <f>speka_esosais_tarifs!I64</f>
        <v>0</v>
      </c>
      <c r="C47" s="50">
        <f>'faktiskās_izm_(202__.g)'!I60</f>
        <v>0</v>
      </c>
      <c r="D47" s="50">
        <f>'4.pielikums_TP (neparedz.)'!I60</f>
        <v>0</v>
      </c>
      <c r="E47" s="50">
        <f>'4.pielikums_TP'!I58</f>
        <v>0</v>
      </c>
      <c r="F47" s="50">
        <f>speka_esosais_tarifs!J65</f>
        <v>0</v>
      </c>
      <c r="G47" s="50">
        <f>'faktiskās_izm_(202__.g)'!J61</f>
        <v>0</v>
      </c>
      <c r="H47" s="50">
        <f>'4.pielikums_TP (neparedz.)'!J61</f>
        <v>0</v>
      </c>
      <c r="I47" s="50">
        <f>'4.pielikums_TP'!J59</f>
        <v>0</v>
      </c>
      <c r="J47" s="26"/>
    </row>
    <row r="48" spans="1:10" s="213" customFormat="1" ht="15.6" customHeight="1">
      <c r="A48" s="210"/>
      <c r="B48" s="211"/>
      <c r="C48" s="211"/>
      <c r="D48" s="211"/>
      <c r="E48" s="211"/>
      <c r="F48" s="211"/>
      <c r="G48" s="211"/>
      <c r="H48" s="211"/>
      <c r="I48" s="211"/>
      <c r="J48" s="212"/>
    </row>
    <row r="49" spans="1:9" ht="13.8">
      <c r="A49" s="135" t="s">
        <v>173</v>
      </c>
      <c r="B49" s="214" t="e">
        <f t="shared" ref="B49:I49" si="1">B6+B13+B39+B40-B41</f>
        <v>#DIV/0!</v>
      </c>
      <c r="C49" s="214" t="e">
        <f t="shared" si="1"/>
        <v>#DIV/0!</v>
      </c>
      <c r="D49" s="214"/>
      <c r="E49" s="214" t="e">
        <f t="shared" si="1"/>
        <v>#DIV/0!</v>
      </c>
      <c r="F49" s="214" t="e">
        <f t="shared" si="1"/>
        <v>#DIV/0!</v>
      </c>
      <c r="G49" s="214" t="e">
        <f t="shared" si="1"/>
        <v>#DIV/0!</v>
      </c>
      <c r="H49" s="214"/>
      <c r="I49" s="214" t="e">
        <f t="shared" si="1"/>
        <v>#DIV/0!</v>
      </c>
    </row>
    <row r="50" spans="1:9">
      <c r="A50" s="135" t="s">
        <v>174</v>
      </c>
      <c r="B50" s="215" t="e">
        <f t="shared" ref="B50:I50" si="2">B42+B43</f>
        <v>#DIV/0!</v>
      </c>
      <c r="C50" s="215" t="e">
        <f t="shared" si="2"/>
        <v>#DIV/0!</v>
      </c>
      <c r="D50" s="215"/>
      <c r="E50" s="215" t="e">
        <f t="shared" si="2"/>
        <v>#VALUE!</v>
      </c>
      <c r="F50" s="215" t="e">
        <f t="shared" si="2"/>
        <v>#DIV/0!</v>
      </c>
      <c r="G50" s="215" t="e">
        <f t="shared" si="2"/>
        <v>#DIV/0!</v>
      </c>
      <c r="H50" s="215"/>
      <c r="I50" s="215" t="e">
        <f t="shared" si="2"/>
        <v>#VALUE!</v>
      </c>
    </row>
  </sheetData>
  <sheetProtection algorithmName="SHA-512" hashValue="MhY53NcmOG9FKNP3Eq8hXttWWk5qPlvSwJaK2jqvBHNpRiOEWUuuvNlPEW+24Jj3skGrEO056utTYomNtYzYZw==" saltValue="ekUOwKQgbOEY7F05uxjS/g==" spinCount="100000" sheet="1" formatCells="0" formatColumns="0" formatRows="0"/>
  <mergeCells count="3">
    <mergeCell ref="A3:A4"/>
    <mergeCell ref="B3:E3"/>
    <mergeCell ref="F3:I3"/>
  </mergeCells>
  <pageMargins left="0.75" right="0.75" top="0" bottom="0.196527777777778" header="0.51180555555555496" footer="0.51180555555555496"/>
  <pageSetup paperSize="9" firstPageNumber="0"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apa2"/>
  <dimension ref="A2:AMO68"/>
  <sheetViews>
    <sheetView tabSelected="1" zoomScale="90" zoomScaleNormal="90" workbookViewId="0">
      <pane xSplit="2" ySplit="4" topLeftCell="C5" activePane="bottomRight" state="frozen"/>
      <selection activeCell="J13" sqref="J13"/>
      <selection pane="topRight" activeCell="J13" sqref="J13"/>
      <selection pane="bottomLeft" activeCell="J13" sqref="J13"/>
      <selection pane="bottomRight" activeCell="B5" sqref="B5:B7"/>
    </sheetView>
  </sheetViews>
  <sheetFormatPr defaultRowHeight="13.2" outlineLevelRow="1"/>
  <cols>
    <col min="1" max="1" width="9.109375" style="1" customWidth="1"/>
    <col min="2" max="2" width="23.33203125" style="1" customWidth="1"/>
    <col min="3" max="12" width="19.6640625" style="1" customWidth="1"/>
    <col min="13" max="13" width="22.109375" style="1" customWidth="1"/>
    <col min="14" max="15" width="19.6640625" style="1" customWidth="1"/>
    <col min="16" max="17" width="18.6640625" style="1" customWidth="1"/>
    <col min="18" max="23" width="18.6640625" style="2" customWidth="1"/>
    <col min="24" max="24" width="18.109375" style="2" customWidth="1"/>
    <col min="25" max="27" width="18.33203125" style="2" customWidth="1"/>
    <col min="28" max="40" width="7.6640625" style="2" customWidth="1"/>
    <col min="41" max="41" width="9.6640625" style="2" customWidth="1"/>
    <col min="42" max="47" width="7.6640625" style="2" customWidth="1"/>
    <col min="48" max="1029" width="9.109375" style="2" customWidth="1"/>
  </cols>
  <sheetData>
    <row r="2" spans="1:47" ht="23.25" customHeight="1">
      <c r="A2" s="931" t="s">
        <v>747</v>
      </c>
      <c r="B2" s="931"/>
      <c r="C2" s="931"/>
      <c r="D2" s="931"/>
      <c r="E2" s="931"/>
      <c r="F2" s="931"/>
      <c r="G2" s="931"/>
      <c r="H2" s="931"/>
      <c r="I2" s="931"/>
      <c r="J2" s="931"/>
      <c r="K2" s="3"/>
    </row>
    <row r="3" spans="1:47" ht="24" customHeight="1">
      <c r="AB3" s="6" t="s">
        <v>332</v>
      </c>
      <c r="AC3" s="932" t="s">
        <v>333</v>
      </c>
      <c r="AD3" s="933"/>
      <c r="AE3" s="933"/>
      <c r="AF3" s="933"/>
      <c r="AG3" s="933"/>
      <c r="AH3" s="933"/>
      <c r="AI3" s="934"/>
      <c r="AJ3" s="932" t="s">
        <v>336</v>
      </c>
      <c r="AK3" s="933"/>
      <c r="AL3" s="933"/>
      <c r="AM3" s="933"/>
      <c r="AN3" s="933"/>
      <c r="AO3" s="933"/>
      <c r="AP3" s="934"/>
      <c r="AQ3" s="932" t="s">
        <v>338</v>
      </c>
      <c r="AR3" s="933"/>
      <c r="AS3" s="934"/>
      <c r="AT3" s="935" t="s">
        <v>199</v>
      </c>
      <c r="AU3" s="936"/>
    </row>
    <row r="4" spans="1:47" ht="120.75" customHeight="1">
      <c r="A4" s="4"/>
      <c r="B4" s="5" t="s">
        <v>0</v>
      </c>
      <c r="C4" s="5" t="s">
        <v>1</v>
      </c>
      <c r="D4" s="380" t="s">
        <v>318</v>
      </c>
      <c r="E4" s="5" t="s">
        <v>2</v>
      </c>
      <c r="F4" s="5" t="s">
        <v>463</v>
      </c>
      <c r="G4" s="5" t="s">
        <v>462</v>
      </c>
      <c r="H4" s="5" t="s">
        <v>461</v>
      </c>
      <c r="I4" s="5" t="s">
        <v>474</v>
      </c>
      <c r="J4" s="5" t="s">
        <v>476</v>
      </c>
      <c r="K4" s="5" t="s">
        <v>475</v>
      </c>
      <c r="L4" s="5" t="s">
        <v>3</v>
      </c>
      <c r="M4" s="5" t="s">
        <v>465</v>
      </c>
      <c r="N4" s="5" t="s">
        <v>466</v>
      </c>
      <c r="O4" s="5" t="s">
        <v>467</v>
      </c>
      <c r="P4" s="6" t="s">
        <v>456</v>
      </c>
      <c r="Q4" s="6" t="s">
        <v>468</v>
      </c>
      <c r="R4" s="6" t="s">
        <v>4</v>
      </c>
      <c r="S4" s="6" t="s">
        <v>507</v>
      </c>
      <c r="T4" s="6" t="s">
        <v>469</v>
      </c>
      <c r="U4" s="6" t="s">
        <v>477</v>
      </c>
      <c r="V4" s="6" t="s">
        <v>5</v>
      </c>
      <c r="W4" s="6" t="s">
        <v>478</v>
      </c>
      <c r="X4" s="6" t="s">
        <v>479</v>
      </c>
      <c r="Y4" s="6" t="s">
        <v>480</v>
      </c>
      <c r="Z4" s="6" t="s">
        <v>464</v>
      </c>
      <c r="AA4" s="6" t="s">
        <v>6</v>
      </c>
      <c r="AB4" s="379" t="s">
        <v>323</v>
      </c>
      <c r="AC4" s="379" t="s">
        <v>355</v>
      </c>
      <c r="AD4" s="379" t="s">
        <v>334</v>
      </c>
      <c r="AE4" s="379" t="s">
        <v>416</v>
      </c>
      <c r="AF4" s="379" t="s">
        <v>335</v>
      </c>
      <c r="AG4" s="379" t="s">
        <v>417</v>
      </c>
      <c r="AH4" s="379" t="s">
        <v>339</v>
      </c>
      <c r="AI4" s="379" t="s">
        <v>418</v>
      </c>
      <c r="AJ4" s="379" t="s">
        <v>460</v>
      </c>
      <c r="AK4" s="379" t="s">
        <v>324</v>
      </c>
      <c r="AL4" s="379" t="s">
        <v>325</v>
      </c>
      <c r="AM4" s="379" t="s">
        <v>326</v>
      </c>
      <c r="AN4" s="379" t="s">
        <v>327</v>
      </c>
      <c r="AO4" s="379" t="s">
        <v>328</v>
      </c>
      <c r="AP4" s="379" t="s">
        <v>337</v>
      </c>
      <c r="AQ4" s="379" t="s">
        <v>331</v>
      </c>
      <c r="AR4" s="379" t="s">
        <v>330</v>
      </c>
      <c r="AS4" s="379" t="s">
        <v>329</v>
      </c>
      <c r="AT4" s="379" t="s">
        <v>421</v>
      </c>
      <c r="AU4" s="379" t="s">
        <v>354</v>
      </c>
    </row>
    <row r="5" spans="1:47" s="15" customFormat="1">
      <c r="A5" s="7">
        <v>1</v>
      </c>
      <c r="B5" s="8"/>
      <c r="C5" s="8"/>
      <c r="D5" s="492"/>
      <c r="E5" s="8"/>
      <c r="F5" s="489"/>
      <c r="G5" s="8"/>
      <c r="H5" s="9">
        <f>SUM(F5:G5)</f>
        <v>0</v>
      </c>
      <c r="I5" s="10"/>
      <c r="J5" s="10"/>
      <c r="K5" s="10"/>
      <c r="L5" s="8"/>
      <c r="M5" s="10"/>
      <c r="N5" s="9">
        <f>J5+K5</f>
        <v>0</v>
      </c>
      <c r="O5" s="9">
        <f t="shared" ref="O5:O65" si="0">I5-J5</f>
        <v>0</v>
      </c>
      <c r="P5" s="11" t="e">
        <f>O5/I5</f>
        <v>#DIV/0!</v>
      </c>
      <c r="Q5" s="9">
        <f>J5+K5-M5</f>
        <v>0</v>
      </c>
      <c r="R5" s="11" t="e">
        <f>Q5/(J5+K5)</f>
        <v>#DIV/0!</v>
      </c>
      <c r="S5" s="9" t="e">
        <f>Q5/C5</f>
        <v>#DIV/0!</v>
      </c>
      <c r="T5" s="9" t="e">
        <f>M5/E5</f>
        <v>#DIV/0!</v>
      </c>
      <c r="U5" s="9" t="e">
        <f>E5/C5</f>
        <v>#DIV/0!</v>
      </c>
      <c r="V5" s="12" t="e">
        <f>K5/N5</f>
        <v>#DIV/0!</v>
      </c>
      <c r="W5" s="14" t="e">
        <f>F5/N5</f>
        <v>#DIV/0!</v>
      </c>
      <c r="X5" s="14" t="e">
        <f>G5/N5</f>
        <v>#DIV/0!</v>
      </c>
      <c r="Y5" s="13" t="e">
        <f>H5/N5</f>
        <v>#DIV/0!</v>
      </c>
      <c r="Z5" s="14">
        <f>F5/8760</f>
        <v>0</v>
      </c>
      <c r="AA5" s="14">
        <f t="shared" ref="AA5:AA65" si="1">G5/8760</f>
        <v>0</v>
      </c>
      <c r="AB5" s="8"/>
      <c r="AC5" s="381">
        <f>AD5+AE5+AF5+AG5</f>
        <v>0</v>
      </c>
      <c r="AD5" s="8"/>
      <c r="AE5" s="8"/>
      <c r="AF5" s="8"/>
      <c r="AG5" s="8"/>
      <c r="AH5" s="8"/>
      <c r="AI5" s="8"/>
      <c r="AJ5" s="8"/>
      <c r="AK5" s="8"/>
      <c r="AL5" s="8"/>
      <c r="AM5" s="8"/>
      <c r="AN5" s="8"/>
      <c r="AO5" s="8"/>
      <c r="AP5" s="8"/>
      <c r="AQ5" s="8"/>
      <c r="AR5" s="8"/>
      <c r="AS5" s="8"/>
      <c r="AT5" s="12" t="e">
        <f t="shared" ref="AT5:AT65" si="2">D5/C5</f>
        <v>#DIV/0!</v>
      </c>
      <c r="AU5" s="8"/>
    </row>
    <row r="6" spans="1:47" s="15" customFormat="1">
      <c r="A6" s="7">
        <v>2</v>
      </c>
      <c r="B6" s="8"/>
      <c r="C6" s="492"/>
      <c r="D6" s="492"/>
      <c r="E6" s="8"/>
      <c r="F6" s="489"/>
      <c r="G6" s="8"/>
      <c r="H6" s="9">
        <f t="shared" ref="H6:H38" si="3">SUM(F6:G6)</f>
        <v>0</v>
      </c>
      <c r="I6" s="10"/>
      <c r="J6" s="10"/>
      <c r="K6" s="10"/>
      <c r="L6" s="8"/>
      <c r="M6" s="10"/>
      <c r="N6" s="9">
        <f t="shared" ref="N6:N65" si="4">J6+K6</f>
        <v>0</v>
      </c>
      <c r="O6" s="9">
        <f t="shared" si="0"/>
        <v>0</v>
      </c>
      <c r="P6" s="11" t="e">
        <f t="shared" ref="P6:P28" si="5">O6/I6</f>
        <v>#DIV/0!</v>
      </c>
      <c r="Q6" s="9">
        <f t="shared" ref="Q6:Q65" si="6">J6+K6-M6</f>
        <v>0</v>
      </c>
      <c r="R6" s="11" t="e">
        <f t="shared" ref="R6:R65" si="7">Q6/(J6+K6)</f>
        <v>#DIV/0!</v>
      </c>
      <c r="S6" s="9" t="e">
        <f t="shared" ref="S6:S65" si="8">Q6/C6</f>
        <v>#DIV/0!</v>
      </c>
      <c r="T6" s="9" t="e">
        <f t="shared" ref="T6:T65" si="9">M6/E6</f>
        <v>#DIV/0!</v>
      </c>
      <c r="U6" s="9" t="e">
        <f t="shared" ref="U6:U65" si="10">E6/C6</f>
        <v>#DIV/0!</v>
      </c>
      <c r="V6" s="12" t="e">
        <f t="shared" ref="V6:V65" si="11">K6/N6</f>
        <v>#DIV/0!</v>
      </c>
      <c r="W6" s="14" t="e">
        <f t="shared" ref="W6:W28" si="12">F6/N6</f>
        <v>#DIV/0!</v>
      </c>
      <c r="X6" s="14" t="e">
        <f t="shared" ref="X6:X28" si="13">G6/N6</f>
        <v>#DIV/0!</v>
      </c>
      <c r="Y6" s="13" t="e">
        <f t="shared" ref="Y6:Y28" si="14">H6/N6</f>
        <v>#DIV/0!</v>
      </c>
      <c r="Z6" s="14">
        <f t="shared" ref="Z6:Z65" si="15">F6/8760</f>
        <v>0</v>
      </c>
      <c r="AA6" s="14">
        <f t="shared" si="1"/>
        <v>0</v>
      </c>
      <c r="AB6" s="8"/>
      <c r="AC6" s="381">
        <f t="shared" ref="AC6:AC38" si="16">AD6+AE6+AF6+AG6</f>
        <v>0</v>
      </c>
      <c r="AD6" s="8"/>
      <c r="AE6" s="8"/>
      <c r="AF6" s="8"/>
      <c r="AG6" s="8"/>
      <c r="AH6" s="8"/>
      <c r="AI6" s="8"/>
      <c r="AJ6" s="8"/>
      <c r="AK6" s="8"/>
      <c r="AL6" s="8"/>
      <c r="AM6" s="8"/>
      <c r="AN6" s="8"/>
      <c r="AO6" s="8"/>
      <c r="AP6" s="8"/>
      <c r="AQ6" s="8"/>
      <c r="AR6" s="8"/>
      <c r="AS6" s="8"/>
      <c r="AT6" s="12" t="e">
        <f t="shared" si="2"/>
        <v>#DIV/0!</v>
      </c>
      <c r="AU6" s="8"/>
    </row>
    <row r="7" spans="1:47" s="15" customFormat="1">
      <c r="A7" s="7">
        <v>3</v>
      </c>
      <c r="B7" s="8"/>
      <c r="C7" s="492"/>
      <c r="D7" s="492"/>
      <c r="E7" s="8"/>
      <c r="F7" s="489"/>
      <c r="G7" s="8"/>
      <c r="H7" s="9">
        <f t="shared" si="3"/>
        <v>0</v>
      </c>
      <c r="I7" s="10"/>
      <c r="J7" s="10"/>
      <c r="K7" s="10"/>
      <c r="L7" s="8"/>
      <c r="M7" s="10"/>
      <c r="N7" s="9">
        <f t="shared" si="4"/>
        <v>0</v>
      </c>
      <c r="O7" s="9">
        <f t="shared" si="0"/>
        <v>0</v>
      </c>
      <c r="P7" s="11" t="e">
        <f t="shared" si="5"/>
        <v>#DIV/0!</v>
      </c>
      <c r="Q7" s="9">
        <f t="shared" si="6"/>
        <v>0</v>
      </c>
      <c r="R7" s="11" t="e">
        <f t="shared" si="7"/>
        <v>#DIV/0!</v>
      </c>
      <c r="S7" s="9" t="e">
        <f t="shared" si="8"/>
        <v>#DIV/0!</v>
      </c>
      <c r="T7" s="9" t="e">
        <f t="shared" si="9"/>
        <v>#DIV/0!</v>
      </c>
      <c r="U7" s="9" t="e">
        <f t="shared" si="10"/>
        <v>#DIV/0!</v>
      </c>
      <c r="V7" s="12" t="e">
        <f t="shared" si="11"/>
        <v>#DIV/0!</v>
      </c>
      <c r="W7" s="14" t="e">
        <f t="shared" si="12"/>
        <v>#DIV/0!</v>
      </c>
      <c r="X7" s="14" t="e">
        <f t="shared" si="13"/>
        <v>#DIV/0!</v>
      </c>
      <c r="Y7" s="13" t="e">
        <f t="shared" si="14"/>
        <v>#DIV/0!</v>
      </c>
      <c r="Z7" s="14">
        <f t="shared" si="15"/>
        <v>0</v>
      </c>
      <c r="AA7" s="14">
        <f t="shared" si="1"/>
        <v>0</v>
      </c>
      <c r="AB7" s="8"/>
      <c r="AC7" s="381">
        <f t="shared" si="16"/>
        <v>0</v>
      </c>
      <c r="AD7" s="8"/>
      <c r="AE7" s="8"/>
      <c r="AF7" s="8"/>
      <c r="AG7" s="8"/>
      <c r="AH7" s="8"/>
      <c r="AI7" s="8"/>
      <c r="AJ7" s="8"/>
      <c r="AK7" s="8"/>
      <c r="AL7" s="8"/>
      <c r="AM7" s="8"/>
      <c r="AN7" s="8"/>
      <c r="AO7" s="8"/>
      <c r="AP7" s="8"/>
      <c r="AQ7" s="8"/>
      <c r="AR7" s="8"/>
      <c r="AS7" s="8"/>
      <c r="AT7" s="12" t="e">
        <f t="shared" si="2"/>
        <v>#DIV/0!</v>
      </c>
      <c r="AU7" s="8"/>
    </row>
    <row r="8" spans="1:47" s="15" customFormat="1">
      <c r="A8" s="7">
        <v>4</v>
      </c>
      <c r="B8" s="8"/>
      <c r="C8" s="492"/>
      <c r="D8" s="492"/>
      <c r="E8" s="8"/>
      <c r="F8" s="489"/>
      <c r="G8" s="8"/>
      <c r="H8" s="9">
        <f t="shared" si="3"/>
        <v>0</v>
      </c>
      <c r="I8" s="10"/>
      <c r="J8" s="10"/>
      <c r="K8" s="10"/>
      <c r="L8" s="8"/>
      <c r="M8" s="10"/>
      <c r="N8" s="9">
        <f t="shared" si="4"/>
        <v>0</v>
      </c>
      <c r="O8" s="9">
        <f t="shared" si="0"/>
        <v>0</v>
      </c>
      <c r="P8" s="11" t="e">
        <f t="shared" si="5"/>
        <v>#DIV/0!</v>
      </c>
      <c r="Q8" s="9">
        <f t="shared" si="6"/>
        <v>0</v>
      </c>
      <c r="R8" s="11" t="e">
        <f t="shared" si="7"/>
        <v>#DIV/0!</v>
      </c>
      <c r="S8" s="9" t="e">
        <f t="shared" si="8"/>
        <v>#DIV/0!</v>
      </c>
      <c r="T8" s="9" t="e">
        <f t="shared" si="9"/>
        <v>#DIV/0!</v>
      </c>
      <c r="U8" s="9" t="e">
        <f t="shared" si="10"/>
        <v>#DIV/0!</v>
      </c>
      <c r="V8" s="12" t="e">
        <f t="shared" si="11"/>
        <v>#DIV/0!</v>
      </c>
      <c r="W8" s="14" t="e">
        <f t="shared" si="12"/>
        <v>#DIV/0!</v>
      </c>
      <c r="X8" s="14" t="e">
        <f t="shared" si="13"/>
        <v>#DIV/0!</v>
      </c>
      <c r="Y8" s="13" t="e">
        <f t="shared" si="14"/>
        <v>#DIV/0!</v>
      </c>
      <c r="Z8" s="14">
        <f t="shared" si="15"/>
        <v>0</v>
      </c>
      <c r="AA8" s="14">
        <f t="shared" si="1"/>
        <v>0</v>
      </c>
      <c r="AB8" s="8"/>
      <c r="AC8" s="381">
        <f t="shared" si="16"/>
        <v>0</v>
      </c>
      <c r="AD8" s="8"/>
      <c r="AE8" s="8"/>
      <c r="AF8" s="8"/>
      <c r="AG8" s="8"/>
      <c r="AH8" s="8"/>
      <c r="AI8" s="8"/>
      <c r="AJ8" s="8"/>
      <c r="AK8" s="8"/>
      <c r="AL8" s="8"/>
      <c r="AM8" s="8"/>
      <c r="AN8" s="8"/>
      <c r="AO8" s="8"/>
      <c r="AP8" s="8"/>
      <c r="AQ8" s="8"/>
      <c r="AR8" s="8"/>
      <c r="AS8" s="8"/>
      <c r="AT8" s="12" t="e">
        <f t="shared" si="2"/>
        <v>#DIV/0!</v>
      </c>
      <c r="AU8" s="8"/>
    </row>
    <row r="9" spans="1:47" s="15" customFormat="1">
      <c r="A9" s="7">
        <v>5</v>
      </c>
      <c r="B9" s="8"/>
      <c r="C9" s="492"/>
      <c r="D9" s="492"/>
      <c r="E9" s="8"/>
      <c r="F9" s="489"/>
      <c r="G9" s="8"/>
      <c r="H9" s="9">
        <f t="shared" si="3"/>
        <v>0</v>
      </c>
      <c r="I9" s="10"/>
      <c r="J9" s="10"/>
      <c r="K9" s="10"/>
      <c r="L9" s="8"/>
      <c r="M9" s="10"/>
      <c r="N9" s="9">
        <f t="shared" si="4"/>
        <v>0</v>
      </c>
      <c r="O9" s="9">
        <f t="shared" si="0"/>
        <v>0</v>
      </c>
      <c r="P9" s="11" t="e">
        <f t="shared" si="5"/>
        <v>#DIV/0!</v>
      </c>
      <c r="Q9" s="9">
        <f t="shared" si="6"/>
        <v>0</v>
      </c>
      <c r="R9" s="11" t="e">
        <f t="shared" si="7"/>
        <v>#DIV/0!</v>
      </c>
      <c r="S9" s="9" t="e">
        <f t="shared" si="8"/>
        <v>#DIV/0!</v>
      </c>
      <c r="T9" s="9" t="e">
        <f t="shared" si="9"/>
        <v>#DIV/0!</v>
      </c>
      <c r="U9" s="9" t="e">
        <f t="shared" si="10"/>
        <v>#DIV/0!</v>
      </c>
      <c r="V9" s="12" t="e">
        <f t="shared" si="11"/>
        <v>#DIV/0!</v>
      </c>
      <c r="W9" s="14" t="e">
        <f t="shared" si="12"/>
        <v>#DIV/0!</v>
      </c>
      <c r="X9" s="14" t="e">
        <f t="shared" si="13"/>
        <v>#DIV/0!</v>
      </c>
      <c r="Y9" s="13" t="e">
        <f t="shared" si="14"/>
        <v>#DIV/0!</v>
      </c>
      <c r="Z9" s="14">
        <f t="shared" si="15"/>
        <v>0</v>
      </c>
      <c r="AA9" s="14">
        <f t="shared" si="1"/>
        <v>0</v>
      </c>
      <c r="AB9" s="8"/>
      <c r="AC9" s="381">
        <f t="shared" si="16"/>
        <v>0</v>
      </c>
      <c r="AD9" s="8"/>
      <c r="AE9" s="8"/>
      <c r="AF9" s="8"/>
      <c r="AG9" s="8"/>
      <c r="AH9" s="8"/>
      <c r="AI9" s="8"/>
      <c r="AJ9" s="8"/>
      <c r="AK9" s="8"/>
      <c r="AL9" s="8"/>
      <c r="AM9" s="8"/>
      <c r="AN9" s="8"/>
      <c r="AO9" s="8"/>
      <c r="AP9" s="8"/>
      <c r="AQ9" s="8"/>
      <c r="AR9" s="8"/>
      <c r="AS9" s="8"/>
      <c r="AT9" s="12" t="e">
        <f t="shared" si="2"/>
        <v>#DIV/0!</v>
      </c>
      <c r="AU9" s="8"/>
    </row>
    <row r="10" spans="1:47" s="15" customFormat="1">
      <c r="A10" s="7">
        <v>6</v>
      </c>
      <c r="B10" s="8"/>
      <c r="C10" s="492"/>
      <c r="D10" s="8"/>
      <c r="E10" s="8"/>
      <c r="F10" s="489"/>
      <c r="G10" s="8"/>
      <c r="H10" s="9">
        <f t="shared" si="3"/>
        <v>0</v>
      </c>
      <c r="I10" s="10"/>
      <c r="J10" s="10"/>
      <c r="K10" s="10"/>
      <c r="L10" s="8"/>
      <c r="M10" s="10"/>
      <c r="N10" s="9">
        <f t="shared" si="4"/>
        <v>0</v>
      </c>
      <c r="O10" s="9">
        <f t="shared" si="0"/>
        <v>0</v>
      </c>
      <c r="P10" s="11" t="e">
        <f t="shared" si="5"/>
        <v>#DIV/0!</v>
      </c>
      <c r="Q10" s="9">
        <f t="shared" si="6"/>
        <v>0</v>
      </c>
      <c r="R10" s="11" t="e">
        <f t="shared" si="7"/>
        <v>#DIV/0!</v>
      </c>
      <c r="S10" s="9" t="e">
        <f t="shared" si="8"/>
        <v>#DIV/0!</v>
      </c>
      <c r="T10" s="9" t="e">
        <f t="shared" si="9"/>
        <v>#DIV/0!</v>
      </c>
      <c r="U10" s="9" t="e">
        <f t="shared" si="10"/>
        <v>#DIV/0!</v>
      </c>
      <c r="V10" s="12" t="e">
        <f t="shared" si="11"/>
        <v>#DIV/0!</v>
      </c>
      <c r="W10" s="14" t="e">
        <f t="shared" si="12"/>
        <v>#DIV/0!</v>
      </c>
      <c r="X10" s="14" t="e">
        <f t="shared" si="13"/>
        <v>#DIV/0!</v>
      </c>
      <c r="Y10" s="13" t="e">
        <f t="shared" si="14"/>
        <v>#DIV/0!</v>
      </c>
      <c r="Z10" s="14">
        <f t="shared" si="15"/>
        <v>0</v>
      </c>
      <c r="AA10" s="14">
        <f t="shared" si="1"/>
        <v>0</v>
      </c>
      <c r="AB10" s="8"/>
      <c r="AC10" s="381">
        <f t="shared" si="16"/>
        <v>0</v>
      </c>
      <c r="AD10" s="8"/>
      <c r="AE10" s="8"/>
      <c r="AF10" s="8"/>
      <c r="AG10" s="8"/>
      <c r="AH10" s="8"/>
      <c r="AI10" s="8"/>
      <c r="AJ10" s="8"/>
      <c r="AK10" s="8"/>
      <c r="AL10" s="8"/>
      <c r="AM10" s="8"/>
      <c r="AN10" s="8"/>
      <c r="AO10" s="8"/>
      <c r="AP10" s="8"/>
      <c r="AQ10" s="8"/>
      <c r="AR10" s="8"/>
      <c r="AS10" s="8"/>
      <c r="AT10" s="12" t="e">
        <f t="shared" si="2"/>
        <v>#DIV/0!</v>
      </c>
      <c r="AU10" s="8"/>
    </row>
    <row r="11" spans="1:47" s="15" customFormat="1">
      <c r="A11" s="7">
        <v>7</v>
      </c>
      <c r="B11" s="8"/>
      <c r="C11" s="8"/>
      <c r="D11" s="8"/>
      <c r="E11" s="8"/>
      <c r="F11" s="8"/>
      <c r="G11" s="8"/>
      <c r="H11" s="9">
        <f t="shared" si="3"/>
        <v>0</v>
      </c>
      <c r="I11" s="10"/>
      <c r="J11" s="10"/>
      <c r="K11" s="10"/>
      <c r="L11" s="8"/>
      <c r="M11" s="10"/>
      <c r="N11" s="9">
        <f t="shared" si="4"/>
        <v>0</v>
      </c>
      <c r="O11" s="9">
        <f t="shared" si="0"/>
        <v>0</v>
      </c>
      <c r="P11" s="11" t="e">
        <f t="shared" si="5"/>
        <v>#DIV/0!</v>
      </c>
      <c r="Q11" s="9">
        <f t="shared" si="6"/>
        <v>0</v>
      </c>
      <c r="R11" s="11" t="e">
        <f t="shared" si="7"/>
        <v>#DIV/0!</v>
      </c>
      <c r="S11" s="9" t="e">
        <f t="shared" si="8"/>
        <v>#DIV/0!</v>
      </c>
      <c r="T11" s="9" t="e">
        <f t="shared" si="9"/>
        <v>#DIV/0!</v>
      </c>
      <c r="U11" s="9" t="e">
        <f t="shared" si="10"/>
        <v>#DIV/0!</v>
      </c>
      <c r="V11" s="12" t="e">
        <f t="shared" si="11"/>
        <v>#DIV/0!</v>
      </c>
      <c r="W11" s="14" t="e">
        <f t="shared" si="12"/>
        <v>#DIV/0!</v>
      </c>
      <c r="X11" s="14" t="e">
        <f t="shared" si="13"/>
        <v>#DIV/0!</v>
      </c>
      <c r="Y11" s="13" t="e">
        <f t="shared" si="14"/>
        <v>#DIV/0!</v>
      </c>
      <c r="Z11" s="14">
        <f t="shared" si="15"/>
        <v>0</v>
      </c>
      <c r="AA11" s="14">
        <f t="shared" si="1"/>
        <v>0</v>
      </c>
      <c r="AB11" s="8"/>
      <c r="AC11" s="381">
        <f t="shared" si="16"/>
        <v>0</v>
      </c>
      <c r="AD11" s="8"/>
      <c r="AE11" s="8"/>
      <c r="AF11" s="8"/>
      <c r="AG11" s="8"/>
      <c r="AH11" s="8"/>
      <c r="AI11" s="8"/>
      <c r="AJ11" s="8"/>
      <c r="AK11" s="8"/>
      <c r="AL11" s="8"/>
      <c r="AM11" s="8"/>
      <c r="AN11" s="8"/>
      <c r="AO11" s="8"/>
      <c r="AP11" s="8"/>
      <c r="AQ11" s="8"/>
      <c r="AR11" s="8"/>
      <c r="AS11" s="8"/>
      <c r="AT11" s="12" t="e">
        <f t="shared" si="2"/>
        <v>#DIV/0!</v>
      </c>
      <c r="AU11" s="8"/>
    </row>
    <row r="12" spans="1:47" s="15" customFormat="1">
      <c r="A12" s="7">
        <v>8</v>
      </c>
      <c r="B12" s="8"/>
      <c r="C12" s="8"/>
      <c r="D12" s="8"/>
      <c r="E12" s="8"/>
      <c r="F12" s="8"/>
      <c r="G12" s="8"/>
      <c r="H12" s="9">
        <f t="shared" si="3"/>
        <v>0</v>
      </c>
      <c r="I12" s="10"/>
      <c r="J12" s="10"/>
      <c r="K12" s="10"/>
      <c r="L12" s="8"/>
      <c r="M12" s="10"/>
      <c r="N12" s="9">
        <f t="shared" si="4"/>
        <v>0</v>
      </c>
      <c r="O12" s="9">
        <f t="shared" si="0"/>
        <v>0</v>
      </c>
      <c r="P12" s="11" t="e">
        <f t="shared" si="5"/>
        <v>#DIV/0!</v>
      </c>
      <c r="Q12" s="9">
        <f t="shared" si="6"/>
        <v>0</v>
      </c>
      <c r="R12" s="11" t="e">
        <f t="shared" si="7"/>
        <v>#DIV/0!</v>
      </c>
      <c r="S12" s="9" t="e">
        <f t="shared" si="8"/>
        <v>#DIV/0!</v>
      </c>
      <c r="T12" s="9" t="e">
        <f t="shared" si="9"/>
        <v>#DIV/0!</v>
      </c>
      <c r="U12" s="9" t="e">
        <f t="shared" si="10"/>
        <v>#DIV/0!</v>
      </c>
      <c r="V12" s="12" t="e">
        <f t="shared" si="11"/>
        <v>#DIV/0!</v>
      </c>
      <c r="W12" s="14" t="e">
        <f t="shared" si="12"/>
        <v>#DIV/0!</v>
      </c>
      <c r="X12" s="14" t="e">
        <f t="shared" si="13"/>
        <v>#DIV/0!</v>
      </c>
      <c r="Y12" s="13" t="e">
        <f t="shared" si="14"/>
        <v>#DIV/0!</v>
      </c>
      <c r="Z12" s="14">
        <f t="shared" si="15"/>
        <v>0</v>
      </c>
      <c r="AA12" s="14">
        <f t="shared" si="1"/>
        <v>0</v>
      </c>
      <c r="AB12" s="8"/>
      <c r="AC12" s="381">
        <f t="shared" si="16"/>
        <v>0</v>
      </c>
      <c r="AD12" s="8"/>
      <c r="AE12" s="8"/>
      <c r="AF12" s="8"/>
      <c r="AG12" s="8"/>
      <c r="AH12" s="8"/>
      <c r="AI12" s="8"/>
      <c r="AJ12" s="8"/>
      <c r="AK12" s="8"/>
      <c r="AL12" s="8"/>
      <c r="AM12" s="8"/>
      <c r="AN12" s="8"/>
      <c r="AO12" s="8"/>
      <c r="AP12" s="8"/>
      <c r="AQ12" s="8"/>
      <c r="AR12" s="8"/>
      <c r="AS12" s="8"/>
      <c r="AT12" s="12" t="e">
        <f t="shared" si="2"/>
        <v>#DIV/0!</v>
      </c>
      <c r="AU12" s="8"/>
    </row>
    <row r="13" spans="1:47" s="15" customFormat="1">
      <c r="A13" s="7">
        <v>9</v>
      </c>
      <c r="B13" s="8"/>
      <c r="C13" s="8"/>
      <c r="D13" s="8"/>
      <c r="E13" s="8"/>
      <c r="F13" s="8"/>
      <c r="G13" s="8"/>
      <c r="H13" s="9">
        <f t="shared" si="3"/>
        <v>0</v>
      </c>
      <c r="I13" s="10"/>
      <c r="J13" s="10"/>
      <c r="K13" s="10"/>
      <c r="L13" s="8"/>
      <c r="M13" s="10"/>
      <c r="N13" s="9">
        <f t="shared" si="4"/>
        <v>0</v>
      </c>
      <c r="O13" s="9">
        <f t="shared" si="0"/>
        <v>0</v>
      </c>
      <c r="P13" s="11" t="e">
        <f t="shared" si="5"/>
        <v>#DIV/0!</v>
      </c>
      <c r="Q13" s="9">
        <f t="shared" si="6"/>
        <v>0</v>
      </c>
      <c r="R13" s="11" t="e">
        <f t="shared" si="7"/>
        <v>#DIV/0!</v>
      </c>
      <c r="S13" s="9" t="e">
        <f t="shared" si="8"/>
        <v>#DIV/0!</v>
      </c>
      <c r="T13" s="9" t="e">
        <f t="shared" si="9"/>
        <v>#DIV/0!</v>
      </c>
      <c r="U13" s="9" t="e">
        <f t="shared" si="10"/>
        <v>#DIV/0!</v>
      </c>
      <c r="V13" s="12" t="e">
        <f t="shared" si="11"/>
        <v>#DIV/0!</v>
      </c>
      <c r="W13" s="14" t="e">
        <f t="shared" si="12"/>
        <v>#DIV/0!</v>
      </c>
      <c r="X13" s="14" t="e">
        <f t="shared" si="13"/>
        <v>#DIV/0!</v>
      </c>
      <c r="Y13" s="13" t="e">
        <f t="shared" si="14"/>
        <v>#DIV/0!</v>
      </c>
      <c r="Z13" s="14">
        <f t="shared" si="15"/>
        <v>0</v>
      </c>
      <c r="AA13" s="14">
        <f t="shared" si="1"/>
        <v>0</v>
      </c>
      <c r="AB13" s="8"/>
      <c r="AC13" s="381">
        <f t="shared" si="16"/>
        <v>0</v>
      </c>
      <c r="AD13" s="8"/>
      <c r="AE13" s="8"/>
      <c r="AF13" s="8"/>
      <c r="AG13" s="8"/>
      <c r="AH13" s="8"/>
      <c r="AI13" s="8"/>
      <c r="AJ13" s="8"/>
      <c r="AK13" s="8"/>
      <c r="AL13" s="8"/>
      <c r="AM13" s="8"/>
      <c r="AN13" s="8"/>
      <c r="AO13" s="8"/>
      <c r="AP13" s="8"/>
      <c r="AQ13" s="8"/>
      <c r="AR13" s="8"/>
      <c r="AS13" s="8"/>
      <c r="AT13" s="12" t="e">
        <f t="shared" si="2"/>
        <v>#DIV/0!</v>
      </c>
      <c r="AU13" s="8"/>
    </row>
    <row r="14" spans="1:47" s="15" customFormat="1">
      <c r="A14" s="7">
        <v>10</v>
      </c>
      <c r="B14" s="8"/>
      <c r="C14" s="8"/>
      <c r="D14" s="8"/>
      <c r="E14" s="8"/>
      <c r="F14" s="8"/>
      <c r="G14" s="8"/>
      <c r="H14" s="9">
        <f t="shared" si="3"/>
        <v>0</v>
      </c>
      <c r="I14" s="10"/>
      <c r="J14" s="10"/>
      <c r="K14" s="10"/>
      <c r="L14" s="8"/>
      <c r="M14" s="10"/>
      <c r="N14" s="9">
        <f t="shared" si="4"/>
        <v>0</v>
      </c>
      <c r="O14" s="9">
        <f t="shared" si="0"/>
        <v>0</v>
      </c>
      <c r="P14" s="11" t="e">
        <f t="shared" si="5"/>
        <v>#DIV/0!</v>
      </c>
      <c r="Q14" s="9">
        <f t="shared" si="6"/>
        <v>0</v>
      </c>
      <c r="R14" s="11" t="e">
        <f t="shared" si="7"/>
        <v>#DIV/0!</v>
      </c>
      <c r="S14" s="9" t="e">
        <f t="shared" si="8"/>
        <v>#DIV/0!</v>
      </c>
      <c r="T14" s="9" t="e">
        <f t="shared" si="9"/>
        <v>#DIV/0!</v>
      </c>
      <c r="U14" s="9" t="e">
        <f t="shared" si="10"/>
        <v>#DIV/0!</v>
      </c>
      <c r="V14" s="12" t="e">
        <f t="shared" si="11"/>
        <v>#DIV/0!</v>
      </c>
      <c r="W14" s="14" t="e">
        <f t="shared" si="12"/>
        <v>#DIV/0!</v>
      </c>
      <c r="X14" s="14" t="e">
        <f t="shared" si="13"/>
        <v>#DIV/0!</v>
      </c>
      <c r="Y14" s="13" t="e">
        <f t="shared" si="14"/>
        <v>#DIV/0!</v>
      </c>
      <c r="Z14" s="14">
        <f t="shared" si="15"/>
        <v>0</v>
      </c>
      <c r="AA14" s="14">
        <f t="shared" si="1"/>
        <v>0</v>
      </c>
      <c r="AB14" s="8"/>
      <c r="AC14" s="381">
        <f t="shared" si="16"/>
        <v>0</v>
      </c>
      <c r="AD14" s="8"/>
      <c r="AE14" s="8"/>
      <c r="AF14" s="8"/>
      <c r="AG14" s="8"/>
      <c r="AH14" s="8"/>
      <c r="AI14" s="8"/>
      <c r="AJ14" s="8"/>
      <c r="AK14" s="8"/>
      <c r="AL14" s="8"/>
      <c r="AM14" s="8"/>
      <c r="AN14" s="8"/>
      <c r="AO14" s="8"/>
      <c r="AP14" s="8"/>
      <c r="AQ14" s="8"/>
      <c r="AR14" s="8"/>
      <c r="AS14" s="8"/>
      <c r="AT14" s="12" t="e">
        <f t="shared" si="2"/>
        <v>#DIV/0!</v>
      </c>
      <c r="AU14" s="8"/>
    </row>
    <row r="15" spans="1:47" s="15" customFormat="1">
      <c r="A15" s="7">
        <v>11</v>
      </c>
      <c r="B15" s="8"/>
      <c r="C15" s="8"/>
      <c r="D15" s="8"/>
      <c r="E15" s="8"/>
      <c r="F15" s="8"/>
      <c r="G15" s="8"/>
      <c r="H15" s="9">
        <f t="shared" si="3"/>
        <v>0</v>
      </c>
      <c r="I15" s="10"/>
      <c r="J15" s="10"/>
      <c r="K15" s="10"/>
      <c r="L15" s="8"/>
      <c r="M15" s="10"/>
      <c r="N15" s="9">
        <f t="shared" si="4"/>
        <v>0</v>
      </c>
      <c r="O15" s="9">
        <f t="shared" si="0"/>
        <v>0</v>
      </c>
      <c r="P15" s="11" t="e">
        <f t="shared" si="5"/>
        <v>#DIV/0!</v>
      </c>
      <c r="Q15" s="9">
        <f t="shared" si="6"/>
        <v>0</v>
      </c>
      <c r="R15" s="11" t="e">
        <f t="shared" si="7"/>
        <v>#DIV/0!</v>
      </c>
      <c r="S15" s="9" t="e">
        <f t="shared" si="8"/>
        <v>#DIV/0!</v>
      </c>
      <c r="T15" s="9" t="e">
        <f t="shared" si="9"/>
        <v>#DIV/0!</v>
      </c>
      <c r="U15" s="9" t="e">
        <f t="shared" si="10"/>
        <v>#DIV/0!</v>
      </c>
      <c r="V15" s="12" t="e">
        <f t="shared" si="11"/>
        <v>#DIV/0!</v>
      </c>
      <c r="W15" s="14" t="e">
        <f t="shared" si="12"/>
        <v>#DIV/0!</v>
      </c>
      <c r="X15" s="14" t="e">
        <f t="shared" si="13"/>
        <v>#DIV/0!</v>
      </c>
      <c r="Y15" s="13" t="e">
        <f t="shared" si="14"/>
        <v>#DIV/0!</v>
      </c>
      <c r="Z15" s="14">
        <f t="shared" si="15"/>
        <v>0</v>
      </c>
      <c r="AA15" s="14">
        <f t="shared" si="1"/>
        <v>0</v>
      </c>
      <c r="AB15" s="8"/>
      <c r="AC15" s="381">
        <f t="shared" si="16"/>
        <v>0</v>
      </c>
      <c r="AD15" s="8"/>
      <c r="AE15" s="8"/>
      <c r="AF15" s="8"/>
      <c r="AG15" s="8"/>
      <c r="AH15" s="8"/>
      <c r="AI15" s="8"/>
      <c r="AJ15" s="8"/>
      <c r="AK15" s="8"/>
      <c r="AL15" s="8"/>
      <c r="AM15" s="8"/>
      <c r="AN15" s="8"/>
      <c r="AO15" s="8"/>
      <c r="AP15" s="8"/>
      <c r="AQ15" s="8"/>
      <c r="AR15" s="8"/>
      <c r="AS15" s="8"/>
      <c r="AT15" s="12" t="e">
        <f t="shared" si="2"/>
        <v>#DIV/0!</v>
      </c>
      <c r="AU15" s="8"/>
    </row>
    <row r="16" spans="1:47" s="15" customFormat="1">
      <c r="A16" s="7">
        <v>12</v>
      </c>
      <c r="B16" s="8"/>
      <c r="C16" s="8"/>
      <c r="D16" s="8"/>
      <c r="E16" s="8"/>
      <c r="F16" s="8"/>
      <c r="G16" s="8"/>
      <c r="H16" s="9">
        <f t="shared" si="3"/>
        <v>0</v>
      </c>
      <c r="I16" s="10"/>
      <c r="J16" s="10"/>
      <c r="K16" s="10"/>
      <c r="L16" s="8"/>
      <c r="M16" s="10"/>
      <c r="N16" s="9">
        <f t="shared" si="4"/>
        <v>0</v>
      </c>
      <c r="O16" s="9">
        <f t="shared" si="0"/>
        <v>0</v>
      </c>
      <c r="P16" s="11" t="e">
        <f t="shared" si="5"/>
        <v>#DIV/0!</v>
      </c>
      <c r="Q16" s="9">
        <f t="shared" si="6"/>
        <v>0</v>
      </c>
      <c r="R16" s="11" t="e">
        <f t="shared" si="7"/>
        <v>#DIV/0!</v>
      </c>
      <c r="S16" s="9" t="e">
        <f t="shared" si="8"/>
        <v>#DIV/0!</v>
      </c>
      <c r="T16" s="9" t="e">
        <f t="shared" si="9"/>
        <v>#DIV/0!</v>
      </c>
      <c r="U16" s="9" t="e">
        <f t="shared" si="10"/>
        <v>#DIV/0!</v>
      </c>
      <c r="V16" s="12" t="e">
        <f t="shared" si="11"/>
        <v>#DIV/0!</v>
      </c>
      <c r="W16" s="14" t="e">
        <f t="shared" si="12"/>
        <v>#DIV/0!</v>
      </c>
      <c r="X16" s="14" t="e">
        <f t="shared" si="13"/>
        <v>#DIV/0!</v>
      </c>
      <c r="Y16" s="13" t="e">
        <f t="shared" si="14"/>
        <v>#DIV/0!</v>
      </c>
      <c r="Z16" s="14">
        <f t="shared" si="15"/>
        <v>0</v>
      </c>
      <c r="AA16" s="14">
        <f t="shared" si="1"/>
        <v>0</v>
      </c>
      <c r="AB16" s="8"/>
      <c r="AC16" s="381">
        <f t="shared" si="16"/>
        <v>0</v>
      </c>
      <c r="AD16" s="8"/>
      <c r="AE16" s="8"/>
      <c r="AF16" s="8"/>
      <c r="AG16" s="8"/>
      <c r="AH16" s="8"/>
      <c r="AI16" s="8"/>
      <c r="AJ16" s="8"/>
      <c r="AK16" s="8"/>
      <c r="AL16" s="8"/>
      <c r="AM16" s="8"/>
      <c r="AN16" s="8"/>
      <c r="AO16" s="8"/>
      <c r="AP16" s="8"/>
      <c r="AQ16" s="8"/>
      <c r="AR16" s="8"/>
      <c r="AS16" s="8"/>
      <c r="AT16" s="12" t="e">
        <f t="shared" si="2"/>
        <v>#DIV/0!</v>
      </c>
      <c r="AU16" s="8"/>
    </row>
    <row r="17" spans="1:47" s="15" customFormat="1">
      <c r="A17" s="7">
        <v>13</v>
      </c>
      <c r="B17" s="8"/>
      <c r="C17" s="8"/>
      <c r="D17" s="8"/>
      <c r="E17" s="8"/>
      <c r="F17" s="8"/>
      <c r="G17" s="8"/>
      <c r="H17" s="9">
        <f t="shared" si="3"/>
        <v>0</v>
      </c>
      <c r="I17" s="10"/>
      <c r="J17" s="10"/>
      <c r="K17" s="10"/>
      <c r="L17" s="8"/>
      <c r="M17" s="10"/>
      <c r="N17" s="9">
        <f t="shared" si="4"/>
        <v>0</v>
      </c>
      <c r="O17" s="9">
        <f t="shared" si="0"/>
        <v>0</v>
      </c>
      <c r="P17" s="11" t="e">
        <f t="shared" si="5"/>
        <v>#DIV/0!</v>
      </c>
      <c r="Q17" s="9">
        <f t="shared" si="6"/>
        <v>0</v>
      </c>
      <c r="R17" s="11" t="e">
        <f t="shared" si="7"/>
        <v>#DIV/0!</v>
      </c>
      <c r="S17" s="9" t="e">
        <f t="shared" si="8"/>
        <v>#DIV/0!</v>
      </c>
      <c r="T17" s="9" t="e">
        <f t="shared" si="9"/>
        <v>#DIV/0!</v>
      </c>
      <c r="U17" s="9" t="e">
        <f t="shared" si="10"/>
        <v>#DIV/0!</v>
      </c>
      <c r="V17" s="12" t="e">
        <f t="shared" si="11"/>
        <v>#DIV/0!</v>
      </c>
      <c r="W17" s="14" t="e">
        <f t="shared" si="12"/>
        <v>#DIV/0!</v>
      </c>
      <c r="X17" s="14" t="e">
        <f t="shared" si="13"/>
        <v>#DIV/0!</v>
      </c>
      <c r="Y17" s="13" t="e">
        <f t="shared" si="14"/>
        <v>#DIV/0!</v>
      </c>
      <c r="Z17" s="14">
        <f t="shared" si="15"/>
        <v>0</v>
      </c>
      <c r="AA17" s="14">
        <f t="shared" si="1"/>
        <v>0</v>
      </c>
      <c r="AB17" s="8"/>
      <c r="AC17" s="381">
        <f t="shared" si="16"/>
        <v>0</v>
      </c>
      <c r="AD17" s="8"/>
      <c r="AE17" s="8"/>
      <c r="AF17" s="8"/>
      <c r="AG17" s="8"/>
      <c r="AH17" s="8"/>
      <c r="AI17" s="8"/>
      <c r="AJ17" s="8"/>
      <c r="AK17" s="8"/>
      <c r="AL17" s="8"/>
      <c r="AM17" s="8"/>
      <c r="AN17" s="8"/>
      <c r="AO17" s="8"/>
      <c r="AP17" s="8"/>
      <c r="AQ17" s="8"/>
      <c r="AR17" s="8"/>
      <c r="AS17" s="8"/>
      <c r="AT17" s="12" t="e">
        <f t="shared" si="2"/>
        <v>#DIV/0!</v>
      </c>
      <c r="AU17" s="8"/>
    </row>
    <row r="18" spans="1:47" s="15" customFormat="1">
      <c r="A18" s="7">
        <v>14</v>
      </c>
      <c r="B18" s="8"/>
      <c r="C18" s="8"/>
      <c r="D18" s="8"/>
      <c r="E18" s="8"/>
      <c r="F18" s="8"/>
      <c r="G18" s="8"/>
      <c r="H18" s="9">
        <f t="shared" si="3"/>
        <v>0</v>
      </c>
      <c r="I18" s="10"/>
      <c r="J18" s="10"/>
      <c r="K18" s="10"/>
      <c r="L18" s="8"/>
      <c r="M18" s="10"/>
      <c r="N18" s="9">
        <f t="shared" si="4"/>
        <v>0</v>
      </c>
      <c r="O18" s="9">
        <f t="shared" si="0"/>
        <v>0</v>
      </c>
      <c r="P18" s="11" t="e">
        <f t="shared" si="5"/>
        <v>#DIV/0!</v>
      </c>
      <c r="Q18" s="9">
        <f t="shared" si="6"/>
        <v>0</v>
      </c>
      <c r="R18" s="11" t="e">
        <f t="shared" si="7"/>
        <v>#DIV/0!</v>
      </c>
      <c r="S18" s="9" t="e">
        <f t="shared" si="8"/>
        <v>#DIV/0!</v>
      </c>
      <c r="T18" s="9" t="e">
        <f t="shared" si="9"/>
        <v>#DIV/0!</v>
      </c>
      <c r="U18" s="9" t="e">
        <f t="shared" si="10"/>
        <v>#DIV/0!</v>
      </c>
      <c r="V18" s="12" t="e">
        <f t="shared" si="11"/>
        <v>#DIV/0!</v>
      </c>
      <c r="W18" s="14" t="e">
        <f t="shared" si="12"/>
        <v>#DIV/0!</v>
      </c>
      <c r="X18" s="14" t="e">
        <f t="shared" si="13"/>
        <v>#DIV/0!</v>
      </c>
      <c r="Y18" s="13" t="e">
        <f t="shared" si="14"/>
        <v>#DIV/0!</v>
      </c>
      <c r="Z18" s="14">
        <f t="shared" si="15"/>
        <v>0</v>
      </c>
      <c r="AA18" s="14">
        <f t="shared" si="1"/>
        <v>0</v>
      </c>
      <c r="AB18" s="8"/>
      <c r="AC18" s="381">
        <f t="shared" si="16"/>
        <v>0</v>
      </c>
      <c r="AD18" s="8"/>
      <c r="AE18" s="8"/>
      <c r="AF18" s="8"/>
      <c r="AG18" s="8"/>
      <c r="AH18" s="8"/>
      <c r="AI18" s="8"/>
      <c r="AJ18" s="8"/>
      <c r="AK18" s="8"/>
      <c r="AL18" s="8"/>
      <c r="AM18" s="8"/>
      <c r="AN18" s="8"/>
      <c r="AO18" s="8"/>
      <c r="AP18" s="8"/>
      <c r="AQ18" s="8"/>
      <c r="AR18" s="8"/>
      <c r="AS18" s="8"/>
      <c r="AT18" s="12" t="e">
        <f t="shared" si="2"/>
        <v>#DIV/0!</v>
      </c>
      <c r="AU18" s="8"/>
    </row>
    <row r="19" spans="1:47" s="15" customFormat="1">
      <c r="A19" s="7">
        <v>15</v>
      </c>
      <c r="B19" s="8"/>
      <c r="C19" s="8"/>
      <c r="D19" s="8"/>
      <c r="E19" s="8"/>
      <c r="F19" s="8"/>
      <c r="G19" s="8"/>
      <c r="H19" s="9">
        <f t="shared" si="3"/>
        <v>0</v>
      </c>
      <c r="I19" s="10"/>
      <c r="J19" s="10"/>
      <c r="K19" s="10"/>
      <c r="L19" s="8"/>
      <c r="M19" s="10"/>
      <c r="N19" s="9">
        <f t="shared" si="4"/>
        <v>0</v>
      </c>
      <c r="O19" s="9">
        <f t="shared" si="0"/>
        <v>0</v>
      </c>
      <c r="P19" s="11" t="e">
        <f t="shared" si="5"/>
        <v>#DIV/0!</v>
      </c>
      <c r="Q19" s="9">
        <f t="shared" si="6"/>
        <v>0</v>
      </c>
      <c r="R19" s="11" t="e">
        <f t="shared" si="7"/>
        <v>#DIV/0!</v>
      </c>
      <c r="S19" s="9" t="e">
        <f t="shared" si="8"/>
        <v>#DIV/0!</v>
      </c>
      <c r="T19" s="9" t="e">
        <f t="shared" si="9"/>
        <v>#DIV/0!</v>
      </c>
      <c r="U19" s="9" t="e">
        <f t="shared" si="10"/>
        <v>#DIV/0!</v>
      </c>
      <c r="V19" s="12" t="e">
        <f t="shared" si="11"/>
        <v>#DIV/0!</v>
      </c>
      <c r="W19" s="14" t="e">
        <f t="shared" si="12"/>
        <v>#DIV/0!</v>
      </c>
      <c r="X19" s="14" t="e">
        <f t="shared" si="13"/>
        <v>#DIV/0!</v>
      </c>
      <c r="Y19" s="13" t="e">
        <f t="shared" si="14"/>
        <v>#DIV/0!</v>
      </c>
      <c r="Z19" s="14">
        <f t="shared" si="15"/>
        <v>0</v>
      </c>
      <c r="AA19" s="14">
        <f t="shared" si="1"/>
        <v>0</v>
      </c>
      <c r="AB19" s="8"/>
      <c r="AC19" s="381">
        <f t="shared" si="16"/>
        <v>0</v>
      </c>
      <c r="AD19" s="8"/>
      <c r="AE19" s="8"/>
      <c r="AF19" s="8"/>
      <c r="AG19" s="8"/>
      <c r="AH19" s="8"/>
      <c r="AI19" s="8"/>
      <c r="AJ19" s="8"/>
      <c r="AK19" s="8"/>
      <c r="AL19" s="8"/>
      <c r="AM19" s="8"/>
      <c r="AN19" s="8"/>
      <c r="AO19" s="8"/>
      <c r="AP19" s="8"/>
      <c r="AQ19" s="8"/>
      <c r="AR19" s="8"/>
      <c r="AS19" s="8"/>
      <c r="AT19" s="12" t="e">
        <f t="shared" si="2"/>
        <v>#DIV/0!</v>
      </c>
      <c r="AU19" s="8"/>
    </row>
    <row r="20" spans="1:47" s="15" customFormat="1">
      <c r="A20" s="7">
        <v>16</v>
      </c>
      <c r="B20" s="8"/>
      <c r="C20" s="8"/>
      <c r="D20" s="8"/>
      <c r="E20" s="8"/>
      <c r="F20" s="8"/>
      <c r="G20" s="8"/>
      <c r="H20" s="9">
        <f t="shared" si="3"/>
        <v>0</v>
      </c>
      <c r="I20" s="10"/>
      <c r="J20" s="10"/>
      <c r="K20" s="10"/>
      <c r="L20" s="8"/>
      <c r="M20" s="10"/>
      <c r="N20" s="9">
        <f t="shared" si="4"/>
        <v>0</v>
      </c>
      <c r="O20" s="9">
        <f t="shared" si="0"/>
        <v>0</v>
      </c>
      <c r="P20" s="11" t="e">
        <f t="shared" si="5"/>
        <v>#DIV/0!</v>
      </c>
      <c r="Q20" s="9">
        <f t="shared" si="6"/>
        <v>0</v>
      </c>
      <c r="R20" s="11" t="e">
        <f t="shared" si="7"/>
        <v>#DIV/0!</v>
      </c>
      <c r="S20" s="9" t="e">
        <f t="shared" si="8"/>
        <v>#DIV/0!</v>
      </c>
      <c r="T20" s="9" t="e">
        <f t="shared" si="9"/>
        <v>#DIV/0!</v>
      </c>
      <c r="U20" s="9" t="e">
        <f t="shared" si="10"/>
        <v>#DIV/0!</v>
      </c>
      <c r="V20" s="12" t="e">
        <f t="shared" si="11"/>
        <v>#DIV/0!</v>
      </c>
      <c r="W20" s="14" t="e">
        <f t="shared" si="12"/>
        <v>#DIV/0!</v>
      </c>
      <c r="X20" s="14" t="e">
        <f t="shared" si="13"/>
        <v>#DIV/0!</v>
      </c>
      <c r="Y20" s="13" t="e">
        <f t="shared" si="14"/>
        <v>#DIV/0!</v>
      </c>
      <c r="Z20" s="14">
        <f t="shared" si="15"/>
        <v>0</v>
      </c>
      <c r="AA20" s="14">
        <f t="shared" si="1"/>
        <v>0</v>
      </c>
      <c r="AB20" s="8"/>
      <c r="AC20" s="381">
        <f t="shared" si="16"/>
        <v>0</v>
      </c>
      <c r="AD20" s="8"/>
      <c r="AE20" s="8"/>
      <c r="AF20" s="8"/>
      <c r="AG20" s="8"/>
      <c r="AH20" s="8"/>
      <c r="AI20" s="8"/>
      <c r="AJ20" s="8"/>
      <c r="AK20" s="8"/>
      <c r="AL20" s="8"/>
      <c r="AM20" s="8"/>
      <c r="AN20" s="8"/>
      <c r="AO20" s="8"/>
      <c r="AP20" s="8"/>
      <c r="AQ20" s="8"/>
      <c r="AR20" s="8"/>
      <c r="AS20" s="8"/>
      <c r="AT20" s="12" t="e">
        <f t="shared" si="2"/>
        <v>#DIV/0!</v>
      </c>
      <c r="AU20" s="8"/>
    </row>
    <row r="21" spans="1:47" s="15" customFormat="1">
      <c r="A21" s="7">
        <v>17</v>
      </c>
      <c r="B21" s="8"/>
      <c r="C21" s="8"/>
      <c r="D21" s="8"/>
      <c r="E21" s="8"/>
      <c r="F21" s="8"/>
      <c r="G21" s="8"/>
      <c r="H21" s="9">
        <f t="shared" si="3"/>
        <v>0</v>
      </c>
      <c r="I21" s="10"/>
      <c r="J21" s="10"/>
      <c r="K21" s="10"/>
      <c r="L21" s="8"/>
      <c r="M21" s="10"/>
      <c r="N21" s="9">
        <f t="shared" si="4"/>
        <v>0</v>
      </c>
      <c r="O21" s="9">
        <f t="shared" si="0"/>
        <v>0</v>
      </c>
      <c r="P21" s="11" t="e">
        <f t="shared" si="5"/>
        <v>#DIV/0!</v>
      </c>
      <c r="Q21" s="9">
        <f t="shared" si="6"/>
        <v>0</v>
      </c>
      <c r="R21" s="11" t="e">
        <f t="shared" si="7"/>
        <v>#DIV/0!</v>
      </c>
      <c r="S21" s="9" t="e">
        <f t="shared" si="8"/>
        <v>#DIV/0!</v>
      </c>
      <c r="T21" s="9" t="e">
        <f t="shared" si="9"/>
        <v>#DIV/0!</v>
      </c>
      <c r="U21" s="9" t="e">
        <f t="shared" si="10"/>
        <v>#DIV/0!</v>
      </c>
      <c r="V21" s="12" t="e">
        <f t="shared" si="11"/>
        <v>#DIV/0!</v>
      </c>
      <c r="W21" s="14" t="e">
        <f t="shared" si="12"/>
        <v>#DIV/0!</v>
      </c>
      <c r="X21" s="14" t="e">
        <f t="shared" si="13"/>
        <v>#DIV/0!</v>
      </c>
      <c r="Y21" s="13" t="e">
        <f t="shared" si="14"/>
        <v>#DIV/0!</v>
      </c>
      <c r="Z21" s="14">
        <f t="shared" si="15"/>
        <v>0</v>
      </c>
      <c r="AA21" s="14">
        <f t="shared" si="1"/>
        <v>0</v>
      </c>
      <c r="AB21" s="8"/>
      <c r="AC21" s="381">
        <f t="shared" si="16"/>
        <v>0</v>
      </c>
      <c r="AD21" s="8"/>
      <c r="AE21" s="8"/>
      <c r="AF21" s="8"/>
      <c r="AG21" s="8"/>
      <c r="AH21" s="8"/>
      <c r="AI21" s="8"/>
      <c r="AJ21" s="8"/>
      <c r="AK21" s="8"/>
      <c r="AL21" s="8"/>
      <c r="AM21" s="8"/>
      <c r="AN21" s="8"/>
      <c r="AO21" s="8"/>
      <c r="AP21" s="8"/>
      <c r="AQ21" s="8"/>
      <c r="AR21" s="8"/>
      <c r="AS21" s="8"/>
      <c r="AT21" s="12" t="e">
        <f t="shared" si="2"/>
        <v>#DIV/0!</v>
      </c>
      <c r="AU21" s="8"/>
    </row>
    <row r="22" spans="1:47" s="15" customFormat="1">
      <c r="A22" s="7">
        <v>18</v>
      </c>
      <c r="B22" s="8"/>
      <c r="C22" s="8"/>
      <c r="D22" s="8"/>
      <c r="E22" s="8"/>
      <c r="F22" s="8"/>
      <c r="G22" s="8"/>
      <c r="H22" s="9">
        <f t="shared" si="3"/>
        <v>0</v>
      </c>
      <c r="I22" s="10"/>
      <c r="J22" s="10"/>
      <c r="K22" s="10"/>
      <c r="L22" s="8"/>
      <c r="M22" s="10"/>
      <c r="N22" s="9">
        <f t="shared" si="4"/>
        <v>0</v>
      </c>
      <c r="O22" s="9">
        <f t="shared" si="0"/>
        <v>0</v>
      </c>
      <c r="P22" s="11" t="e">
        <f t="shared" si="5"/>
        <v>#DIV/0!</v>
      </c>
      <c r="Q22" s="9">
        <f t="shared" si="6"/>
        <v>0</v>
      </c>
      <c r="R22" s="11" t="e">
        <f t="shared" si="7"/>
        <v>#DIV/0!</v>
      </c>
      <c r="S22" s="9" t="e">
        <f t="shared" si="8"/>
        <v>#DIV/0!</v>
      </c>
      <c r="T22" s="9" t="e">
        <f t="shared" si="9"/>
        <v>#DIV/0!</v>
      </c>
      <c r="U22" s="9" t="e">
        <f t="shared" si="10"/>
        <v>#DIV/0!</v>
      </c>
      <c r="V22" s="12" t="e">
        <f t="shared" si="11"/>
        <v>#DIV/0!</v>
      </c>
      <c r="W22" s="14" t="e">
        <f t="shared" si="12"/>
        <v>#DIV/0!</v>
      </c>
      <c r="X22" s="14" t="e">
        <f t="shared" si="13"/>
        <v>#DIV/0!</v>
      </c>
      <c r="Y22" s="13" t="e">
        <f t="shared" si="14"/>
        <v>#DIV/0!</v>
      </c>
      <c r="Z22" s="14">
        <f t="shared" si="15"/>
        <v>0</v>
      </c>
      <c r="AA22" s="14">
        <f t="shared" si="1"/>
        <v>0</v>
      </c>
      <c r="AB22" s="8"/>
      <c r="AC22" s="381">
        <f t="shared" si="16"/>
        <v>0</v>
      </c>
      <c r="AD22" s="8"/>
      <c r="AE22" s="8"/>
      <c r="AF22" s="8"/>
      <c r="AG22" s="8"/>
      <c r="AH22" s="8"/>
      <c r="AI22" s="8"/>
      <c r="AJ22" s="8"/>
      <c r="AK22" s="8"/>
      <c r="AL22" s="8"/>
      <c r="AM22" s="8"/>
      <c r="AN22" s="8"/>
      <c r="AO22" s="8"/>
      <c r="AP22" s="8"/>
      <c r="AQ22" s="8"/>
      <c r="AR22" s="8"/>
      <c r="AS22" s="8"/>
      <c r="AT22" s="12" t="e">
        <f t="shared" si="2"/>
        <v>#DIV/0!</v>
      </c>
      <c r="AU22" s="8"/>
    </row>
    <row r="23" spans="1:47" s="15" customFormat="1">
      <c r="A23" s="7">
        <v>19</v>
      </c>
      <c r="B23" s="8"/>
      <c r="C23" s="8"/>
      <c r="D23" s="8"/>
      <c r="E23" s="8"/>
      <c r="F23" s="8"/>
      <c r="G23" s="8"/>
      <c r="H23" s="9">
        <f t="shared" si="3"/>
        <v>0</v>
      </c>
      <c r="I23" s="10"/>
      <c r="J23" s="10"/>
      <c r="K23" s="10"/>
      <c r="L23" s="8"/>
      <c r="M23" s="10"/>
      <c r="N23" s="9">
        <f t="shared" si="4"/>
        <v>0</v>
      </c>
      <c r="O23" s="9">
        <f t="shared" si="0"/>
        <v>0</v>
      </c>
      <c r="P23" s="11" t="e">
        <f t="shared" si="5"/>
        <v>#DIV/0!</v>
      </c>
      <c r="Q23" s="9">
        <f t="shared" si="6"/>
        <v>0</v>
      </c>
      <c r="R23" s="11" t="e">
        <f t="shared" si="7"/>
        <v>#DIV/0!</v>
      </c>
      <c r="S23" s="9" t="e">
        <f t="shared" si="8"/>
        <v>#DIV/0!</v>
      </c>
      <c r="T23" s="9" t="e">
        <f t="shared" si="9"/>
        <v>#DIV/0!</v>
      </c>
      <c r="U23" s="9" t="e">
        <f t="shared" si="10"/>
        <v>#DIV/0!</v>
      </c>
      <c r="V23" s="12" t="e">
        <f t="shared" si="11"/>
        <v>#DIV/0!</v>
      </c>
      <c r="W23" s="14" t="e">
        <f t="shared" si="12"/>
        <v>#DIV/0!</v>
      </c>
      <c r="X23" s="14" t="e">
        <f t="shared" si="13"/>
        <v>#DIV/0!</v>
      </c>
      <c r="Y23" s="13" t="e">
        <f t="shared" si="14"/>
        <v>#DIV/0!</v>
      </c>
      <c r="Z23" s="14">
        <f t="shared" si="15"/>
        <v>0</v>
      </c>
      <c r="AA23" s="14">
        <f t="shared" si="1"/>
        <v>0</v>
      </c>
      <c r="AB23" s="8"/>
      <c r="AC23" s="381">
        <f t="shared" si="16"/>
        <v>0</v>
      </c>
      <c r="AD23" s="8"/>
      <c r="AE23" s="8"/>
      <c r="AF23" s="8"/>
      <c r="AG23" s="8"/>
      <c r="AH23" s="8"/>
      <c r="AI23" s="8"/>
      <c r="AJ23" s="8"/>
      <c r="AK23" s="8"/>
      <c r="AL23" s="8"/>
      <c r="AM23" s="8"/>
      <c r="AN23" s="8"/>
      <c r="AO23" s="8"/>
      <c r="AP23" s="8"/>
      <c r="AQ23" s="8"/>
      <c r="AR23" s="8"/>
      <c r="AS23" s="8"/>
      <c r="AT23" s="12" t="e">
        <f t="shared" si="2"/>
        <v>#DIV/0!</v>
      </c>
      <c r="AU23" s="8"/>
    </row>
    <row r="24" spans="1:47" s="15" customFormat="1">
      <c r="A24" s="7">
        <v>20</v>
      </c>
      <c r="B24" s="8"/>
      <c r="C24" s="8"/>
      <c r="D24" s="8"/>
      <c r="E24" s="8"/>
      <c r="F24" s="8"/>
      <c r="G24" s="8"/>
      <c r="H24" s="9">
        <f t="shared" si="3"/>
        <v>0</v>
      </c>
      <c r="I24" s="10"/>
      <c r="J24" s="10"/>
      <c r="K24" s="10"/>
      <c r="L24" s="8"/>
      <c r="M24" s="10"/>
      <c r="N24" s="9">
        <f t="shared" si="4"/>
        <v>0</v>
      </c>
      <c r="O24" s="9">
        <f t="shared" si="0"/>
        <v>0</v>
      </c>
      <c r="P24" s="11" t="e">
        <f t="shared" si="5"/>
        <v>#DIV/0!</v>
      </c>
      <c r="Q24" s="9">
        <f t="shared" si="6"/>
        <v>0</v>
      </c>
      <c r="R24" s="11" t="e">
        <f t="shared" si="7"/>
        <v>#DIV/0!</v>
      </c>
      <c r="S24" s="9" t="e">
        <f t="shared" si="8"/>
        <v>#DIV/0!</v>
      </c>
      <c r="T24" s="9" t="e">
        <f t="shared" si="9"/>
        <v>#DIV/0!</v>
      </c>
      <c r="U24" s="9" t="e">
        <f t="shared" si="10"/>
        <v>#DIV/0!</v>
      </c>
      <c r="V24" s="12" t="e">
        <f t="shared" si="11"/>
        <v>#DIV/0!</v>
      </c>
      <c r="W24" s="14" t="e">
        <f t="shared" si="12"/>
        <v>#DIV/0!</v>
      </c>
      <c r="X24" s="14" t="e">
        <f t="shared" si="13"/>
        <v>#DIV/0!</v>
      </c>
      <c r="Y24" s="13" t="e">
        <f t="shared" si="14"/>
        <v>#DIV/0!</v>
      </c>
      <c r="Z24" s="14">
        <f t="shared" si="15"/>
        <v>0</v>
      </c>
      <c r="AA24" s="14">
        <f t="shared" si="1"/>
        <v>0</v>
      </c>
      <c r="AB24" s="8"/>
      <c r="AC24" s="381">
        <f t="shared" si="16"/>
        <v>0</v>
      </c>
      <c r="AD24" s="8"/>
      <c r="AE24" s="8"/>
      <c r="AF24" s="8"/>
      <c r="AG24" s="8"/>
      <c r="AH24" s="8"/>
      <c r="AI24" s="8"/>
      <c r="AJ24" s="8"/>
      <c r="AK24" s="8"/>
      <c r="AL24" s="8"/>
      <c r="AM24" s="8"/>
      <c r="AN24" s="8"/>
      <c r="AO24" s="8"/>
      <c r="AP24" s="8"/>
      <c r="AQ24" s="8"/>
      <c r="AR24" s="8"/>
      <c r="AS24" s="8"/>
      <c r="AT24" s="12" t="e">
        <f t="shared" si="2"/>
        <v>#DIV/0!</v>
      </c>
      <c r="AU24" s="8"/>
    </row>
    <row r="25" spans="1:47" s="15" customFormat="1">
      <c r="A25" s="7">
        <v>21</v>
      </c>
      <c r="B25" s="8"/>
      <c r="C25" s="8"/>
      <c r="D25" s="8"/>
      <c r="E25" s="8"/>
      <c r="F25" s="8"/>
      <c r="G25" s="8"/>
      <c r="H25" s="9">
        <f t="shared" si="3"/>
        <v>0</v>
      </c>
      <c r="I25" s="10"/>
      <c r="J25" s="10"/>
      <c r="K25" s="10"/>
      <c r="L25" s="8"/>
      <c r="M25" s="10"/>
      <c r="N25" s="9">
        <f t="shared" si="4"/>
        <v>0</v>
      </c>
      <c r="O25" s="9">
        <f t="shared" si="0"/>
        <v>0</v>
      </c>
      <c r="P25" s="11" t="e">
        <f t="shared" si="5"/>
        <v>#DIV/0!</v>
      </c>
      <c r="Q25" s="9">
        <f t="shared" si="6"/>
        <v>0</v>
      </c>
      <c r="R25" s="11" t="e">
        <f t="shared" si="7"/>
        <v>#DIV/0!</v>
      </c>
      <c r="S25" s="9" t="e">
        <f t="shared" si="8"/>
        <v>#DIV/0!</v>
      </c>
      <c r="T25" s="9" t="e">
        <f t="shared" si="9"/>
        <v>#DIV/0!</v>
      </c>
      <c r="U25" s="9" t="e">
        <f t="shared" si="10"/>
        <v>#DIV/0!</v>
      </c>
      <c r="V25" s="12" t="e">
        <f t="shared" si="11"/>
        <v>#DIV/0!</v>
      </c>
      <c r="W25" s="14" t="e">
        <f t="shared" si="12"/>
        <v>#DIV/0!</v>
      </c>
      <c r="X25" s="14" t="e">
        <f t="shared" si="13"/>
        <v>#DIV/0!</v>
      </c>
      <c r="Y25" s="13" t="e">
        <f t="shared" si="14"/>
        <v>#DIV/0!</v>
      </c>
      <c r="Z25" s="14">
        <f t="shared" si="15"/>
        <v>0</v>
      </c>
      <c r="AA25" s="14">
        <f t="shared" si="1"/>
        <v>0</v>
      </c>
      <c r="AB25" s="8"/>
      <c r="AC25" s="381">
        <f t="shared" si="16"/>
        <v>0</v>
      </c>
      <c r="AD25" s="8"/>
      <c r="AE25" s="8"/>
      <c r="AF25" s="8"/>
      <c r="AG25" s="8"/>
      <c r="AH25" s="8"/>
      <c r="AI25" s="8"/>
      <c r="AJ25" s="8"/>
      <c r="AK25" s="8"/>
      <c r="AL25" s="8"/>
      <c r="AM25" s="8"/>
      <c r="AN25" s="8"/>
      <c r="AO25" s="8"/>
      <c r="AP25" s="8"/>
      <c r="AQ25" s="8"/>
      <c r="AR25" s="8"/>
      <c r="AS25" s="8"/>
      <c r="AT25" s="12" t="e">
        <f t="shared" si="2"/>
        <v>#DIV/0!</v>
      </c>
      <c r="AU25" s="8"/>
    </row>
    <row r="26" spans="1:47" s="15" customFormat="1">
      <c r="A26" s="7">
        <v>22</v>
      </c>
      <c r="B26" s="8"/>
      <c r="C26" s="8"/>
      <c r="D26" s="8"/>
      <c r="E26" s="8"/>
      <c r="F26" s="8"/>
      <c r="G26" s="8"/>
      <c r="H26" s="9">
        <f t="shared" si="3"/>
        <v>0</v>
      </c>
      <c r="I26" s="10"/>
      <c r="J26" s="10"/>
      <c r="K26" s="10"/>
      <c r="L26" s="8"/>
      <c r="M26" s="10"/>
      <c r="N26" s="9">
        <f t="shared" si="4"/>
        <v>0</v>
      </c>
      <c r="O26" s="9">
        <f t="shared" si="0"/>
        <v>0</v>
      </c>
      <c r="P26" s="11" t="e">
        <f t="shared" si="5"/>
        <v>#DIV/0!</v>
      </c>
      <c r="Q26" s="9">
        <f t="shared" si="6"/>
        <v>0</v>
      </c>
      <c r="R26" s="11" t="e">
        <f t="shared" si="7"/>
        <v>#DIV/0!</v>
      </c>
      <c r="S26" s="9" t="e">
        <f t="shared" si="8"/>
        <v>#DIV/0!</v>
      </c>
      <c r="T26" s="9" t="e">
        <f t="shared" si="9"/>
        <v>#DIV/0!</v>
      </c>
      <c r="U26" s="9" t="e">
        <f t="shared" si="10"/>
        <v>#DIV/0!</v>
      </c>
      <c r="V26" s="12" t="e">
        <f t="shared" si="11"/>
        <v>#DIV/0!</v>
      </c>
      <c r="W26" s="14" t="e">
        <f t="shared" si="12"/>
        <v>#DIV/0!</v>
      </c>
      <c r="X26" s="14" t="e">
        <f t="shared" si="13"/>
        <v>#DIV/0!</v>
      </c>
      <c r="Y26" s="13" t="e">
        <f t="shared" si="14"/>
        <v>#DIV/0!</v>
      </c>
      <c r="Z26" s="14">
        <f t="shared" si="15"/>
        <v>0</v>
      </c>
      <c r="AA26" s="14">
        <f t="shared" si="1"/>
        <v>0</v>
      </c>
      <c r="AB26" s="8"/>
      <c r="AC26" s="381">
        <f t="shared" si="16"/>
        <v>0</v>
      </c>
      <c r="AD26" s="8"/>
      <c r="AE26" s="8"/>
      <c r="AF26" s="8"/>
      <c r="AG26" s="8"/>
      <c r="AH26" s="8"/>
      <c r="AI26" s="8"/>
      <c r="AJ26" s="8"/>
      <c r="AK26" s="8"/>
      <c r="AL26" s="8"/>
      <c r="AM26" s="8"/>
      <c r="AN26" s="8"/>
      <c r="AO26" s="8"/>
      <c r="AP26" s="8"/>
      <c r="AQ26" s="8"/>
      <c r="AR26" s="8"/>
      <c r="AS26" s="8"/>
      <c r="AT26" s="12" t="e">
        <f t="shared" si="2"/>
        <v>#DIV/0!</v>
      </c>
      <c r="AU26" s="8"/>
    </row>
    <row r="27" spans="1:47" s="15" customFormat="1">
      <c r="A27" s="7">
        <v>23</v>
      </c>
      <c r="B27" s="8"/>
      <c r="C27" s="8"/>
      <c r="D27" s="8"/>
      <c r="E27" s="8"/>
      <c r="F27" s="8"/>
      <c r="G27" s="8"/>
      <c r="H27" s="9">
        <f t="shared" si="3"/>
        <v>0</v>
      </c>
      <c r="I27" s="10"/>
      <c r="J27" s="10"/>
      <c r="K27" s="10"/>
      <c r="L27" s="8"/>
      <c r="M27" s="10"/>
      <c r="N27" s="9">
        <f t="shared" si="4"/>
        <v>0</v>
      </c>
      <c r="O27" s="9">
        <f t="shared" si="0"/>
        <v>0</v>
      </c>
      <c r="P27" s="11" t="e">
        <f t="shared" si="5"/>
        <v>#DIV/0!</v>
      </c>
      <c r="Q27" s="9">
        <f t="shared" si="6"/>
        <v>0</v>
      </c>
      <c r="R27" s="11" t="e">
        <f t="shared" si="7"/>
        <v>#DIV/0!</v>
      </c>
      <c r="S27" s="9" t="e">
        <f t="shared" si="8"/>
        <v>#DIV/0!</v>
      </c>
      <c r="T27" s="9" t="e">
        <f t="shared" si="9"/>
        <v>#DIV/0!</v>
      </c>
      <c r="U27" s="9" t="e">
        <f t="shared" si="10"/>
        <v>#DIV/0!</v>
      </c>
      <c r="V27" s="12" t="e">
        <f t="shared" si="11"/>
        <v>#DIV/0!</v>
      </c>
      <c r="W27" s="14" t="e">
        <f t="shared" si="12"/>
        <v>#DIV/0!</v>
      </c>
      <c r="X27" s="14" t="e">
        <f t="shared" si="13"/>
        <v>#DIV/0!</v>
      </c>
      <c r="Y27" s="13" t="e">
        <f t="shared" si="14"/>
        <v>#DIV/0!</v>
      </c>
      <c r="Z27" s="14">
        <f t="shared" si="15"/>
        <v>0</v>
      </c>
      <c r="AA27" s="14">
        <f t="shared" si="1"/>
        <v>0</v>
      </c>
      <c r="AB27" s="8"/>
      <c r="AC27" s="381">
        <f t="shared" si="16"/>
        <v>0</v>
      </c>
      <c r="AD27" s="8"/>
      <c r="AE27" s="8"/>
      <c r="AF27" s="8"/>
      <c r="AG27" s="8"/>
      <c r="AH27" s="8"/>
      <c r="AI27" s="8"/>
      <c r="AJ27" s="8"/>
      <c r="AK27" s="8"/>
      <c r="AL27" s="8"/>
      <c r="AM27" s="8"/>
      <c r="AN27" s="8"/>
      <c r="AO27" s="8"/>
      <c r="AP27" s="8"/>
      <c r="AQ27" s="8"/>
      <c r="AR27" s="8"/>
      <c r="AS27" s="8"/>
      <c r="AT27" s="12" t="e">
        <f t="shared" si="2"/>
        <v>#DIV/0!</v>
      </c>
      <c r="AU27" s="8"/>
    </row>
    <row r="28" spans="1:47" s="15" customFormat="1">
      <c r="A28" s="7">
        <v>24</v>
      </c>
      <c r="B28" s="8"/>
      <c r="C28" s="8"/>
      <c r="D28" s="8"/>
      <c r="E28" s="8"/>
      <c r="F28" s="8"/>
      <c r="G28" s="8"/>
      <c r="H28" s="9">
        <f t="shared" si="3"/>
        <v>0</v>
      </c>
      <c r="I28" s="10"/>
      <c r="J28" s="10"/>
      <c r="K28" s="10"/>
      <c r="L28" s="8"/>
      <c r="M28" s="10"/>
      <c r="N28" s="9">
        <f t="shared" si="4"/>
        <v>0</v>
      </c>
      <c r="O28" s="9">
        <f t="shared" si="0"/>
        <v>0</v>
      </c>
      <c r="P28" s="11" t="e">
        <f t="shared" si="5"/>
        <v>#DIV/0!</v>
      </c>
      <c r="Q28" s="9">
        <f t="shared" si="6"/>
        <v>0</v>
      </c>
      <c r="R28" s="11" t="e">
        <f t="shared" si="7"/>
        <v>#DIV/0!</v>
      </c>
      <c r="S28" s="9" t="e">
        <f t="shared" si="8"/>
        <v>#DIV/0!</v>
      </c>
      <c r="T28" s="9" t="e">
        <f t="shared" si="9"/>
        <v>#DIV/0!</v>
      </c>
      <c r="U28" s="9" t="e">
        <f t="shared" si="10"/>
        <v>#DIV/0!</v>
      </c>
      <c r="V28" s="12" t="e">
        <f t="shared" si="11"/>
        <v>#DIV/0!</v>
      </c>
      <c r="W28" s="14" t="e">
        <f t="shared" si="12"/>
        <v>#DIV/0!</v>
      </c>
      <c r="X28" s="14" t="e">
        <f t="shared" si="13"/>
        <v>#DIV/0!</v>
      </c>
      <c r="Y28" s="13" t="e">
        <f t="shared" si="14"/>
        <v>#DIV/0!</v>
      </c>
      <c r="Z28" s="14">
        <f t="shared" si="15"/>
        <v>0</v>
      </c>
      <c r="AA28" s="14">
        <f t="shared" si="1"/>
        <v>0</v>
      </c>
      <c r="AB28" s="8"/>
      <c r="AC28" s="381">
        <f t="shared" si="16"/>
        <v>0</v>
      </c>
      <c r="AD28" s="8"/>
      <c r="AE28" s="8"/>
      <c r="AF28" s="8"/>
      <c r="AG28" s="8"/>
      <c r="AH28" s="8"/>
      <c r="AI28" s="8"/>
      <c r="AJ28" s="8"/>
      <c r="AK28" s="8"/>
      <c r="AL28" s="8"/>
      <c r="AM28" s="8"/>
      <c r="AN28" s="8"/>
      <c r="AO28" s="8"/>
      <c r="AP28" s="8"/>
      <c r="AQ28" s="8"/>
      <c r="AR28" s="8"/>
      <c r="AS28" s="8"/>
      <c r="AT28" s="12" t="e">
        <f t="shared" si="2"/>
        <v>#DIV/0!</v>
      </c>
      <c r="AU28" s="8"/>
    </row>
    <row r="29" spans="1:47" s="15" customFormat="1">
      <c r="A29" s="7">
        <v>25</v>
      </c>
      <c r="B29" s="8"/>
      <c r="C29" s="8"/>
      <c r="D29" s="8"/>
      <c r="E29" s="8"/>
      <c r="F29" s="8"/>
      <c r="G29" s="8"/>
      <c r="H29" s="9">
        <f t="shared" si="3"/>
        <v>0</v>
      </c>
      <c r="I29" s="10"/>
      <c r="J29" s="10"/>
      <c r="K29" s="10"/>
      <c r="L29" s="8"/>
      <c r="M29" s="10"/>
      <c r="N29" s="9">
        <f t="shared" ref="N29:N38" si="17">J29+K29</f>
        <v>0</v>
      </c>
      <c r="O29" s="9">
        <f t="shared" ref="O29:O38" si="18">I29-J29</f>
        <v>0</v>
      </c>
      <c r="P29" s="11" t="e">
        <f t="shared" ref="P29:P38" si="19">O29/I29</f>
        <v>#DIV/0!</v>
      </c>
      <c r="Q29" s="9">
        <f t="shared" ref="Q29:Q38" si="20">J29+K29-M29</f>
        <v>0</v>
      </c>
      <c r="R29" s="11" t="e">
        <f t="shared" ref="R29:R38" si="21">Q29/(J29+K29)</f>
        <v>#DIV/0!</v>
      </c>
      <c r="S29" s="9" t="e">
        <f t="shared" ref="S29:S38" si="22">Q29/C29</f>
        <v>#DIV/0!</v>
      </c>
      <c r="T29" s="9" t="e">
        <f t="shared" ref="T29:T38" si="23">M29/E29</f>
        <v>#DIV/0!</v>
      </c>
      <c r="U29" s="9" t="e">
        <f t="shared" ref="U29:U38" si="24">E29/C29</f>
        <v>#DIV/0!</v>
      </c>
      <c r="V29" s="12" t="e">
        <f t="shared" ref="V29:V38" si="25">K29/N29</f>
        <v>#DIV/0!</v>
      </c>
      <c r="W29" s="14" t="e">
        <f t="shared" ref="W29:W38" si="26">F29/N29</f>
        <v>#DIV/0!</v>
      </c>
      <c r="X29" s="14" t="e">
        <f t="shared" ref="X29:X38" si="27">G29/N29</f>
        <v>#DIV/0!</v>
      </c>
      <c r="Y29" s="13" t="e">
        <f t="shared" ref="Y29:Y38" si="28">H29/N29</f>
        <v>#DIV/0!</v>
      </c>
      <c r="Z29" s="14">
        <f t="shared" ref="Z29:Z38" si="29">F29/8760</f>
        <v>0</v>
      </c>
      <c r="AA29" s="14">
        <f t="shared" ref="AA29:AA38" si="30">G29/8760</f>
        <v>0</v>
      </c>
      <c r="AB29" s="8"/>
      <c r="AC29" s="381">
        <f t="shared" si="16"/>
        <v>0</v>
      </c>
      <c r="AD29" s="8"/>
      <c r="AE29" s="8"/>
      <c r="AF29" s="8"/>
      <c r="AG29" s="8"/>
      <c r="AH29" s="8"/>
      <c r="AI29" s="8"/>
      <c r="AJ29" s="8"/>
      <c r="AK29" s="8"/>
      <c r="AL29" s="8"/>
      <c r="AM29" s="8"/>
      <c r="AN29" s="8"/>
      <c r="AO29" s="8"/>
      <c r="AP29" s="8"/>
      <c r="AQ29" s="8"/>
      <c r="AR29" s="8"/>
      <c r="AS29" s="8"/>
      <c r="AT29" s="12" t="e">
        <f t="shared" si="2"/>
        <v>#DIV/0!</v>
      </c>
      <c r="AU29" s="8"/>
    </row>
    <row r="30" spans="1:47" s="15" customFormat="1">
      <c r="A30" s="7">
        <v>26</v>
      </c>
      <c r="B30" s="8"/>
      <c r="C30" s="8"/>
      <c r="D30" s="8"/>
      <c r="E30" s="8"/>
      <c r="F30" s="8"/>
      <c r="G30" s="8"/>
      <c r="H30" s="9">
        <f t="shared" si="3"/>
        <v>0</v>
      </c>
      <c r="I30" s="10"/>
      <c r="J30" s="10"/>
      <c r="K30" s="10"/>
      <c r="L30" s="8"/>
      <c r="M30" s="10"/>
      <c r="N30" s="9">
        <f t="shared" si="17"/>
        <v>0</v>
      </c>
      <c r="O30" s="9">
        <f t="shared" si="18"/>
        <v>0</v>
      </c>
      <c r="P30" s="11" t="e">
        <f t="shared" si="19"/>
        <v>#DIV/0!</v>
      </c>
      <c r="Q30" s="9">
        <f t="shared" si="20"/>
        <v>0</v>
      </c>
      <c r="R30" s="11" t="e">
        <f t="shared" si="21"/>
        <v>#DIV/0!</v>
      </c>
      <c r="S30" s="9" t="e">
        <f t="shared" si="22"/>
        <v>#DIV/0!</v>
      </c>
      <c r="T30" s="9" t="e">
        <f t="shared" si="23"/>
        <v>#DIV/0!</v>
      </c>
      <c r="U30" s="9" t="e">
        <f t="shared" si="24"/>
        <v>#DIV/0!</v>
      </c>
      <c r="V30" s="12" t="e">
        <f t="shared" si="25"/>
        <v>#DIV/0!</v>
      </c>
      <c r="W30" s="14" t="e">
        <f t="shared" si="26"/>
        <v>#DIV/0!</v>
      </c>
      <c r="X30" s="14" t="e">
        <f t="shared" si="27"/>
        <v>#DIV/0!</v>
      </c>
      <c r="Y30" s="13" t="e">
        <f t="shared" si="28"/>
        <v>#DIV/0!</v>
      </c>
      <c r="Z30" s="14">
        <f t="shared" si="29"/>
        <v>0</v>
      </c>
      <c r="AA30" s="14">
        <f t="shared" si="30"/>
        <v>0</v>
      </c>
      <c r="AB30" s="8"/>
      <c r="AC30" s="381">
        <f t="shared" si="16"/>
        <v>0</v>
      </c>
      <c r="AD30" s="8"/>
      <c r="AE30" s="8"/>
      <c r="AF30" s="8"/>
      <c r="AG30" s="8"/>
      <c r="AH30" s="8"/>
      <c r="AI30" s="8"/>
      <c r="AJ30" s="8"/>
      <c r="AK30" s="8"/>
      <c r="AL30" s="8"/>
      <c r="AM30" s="8"/>
      <c r="AN30" s="8"/>
      <c r="AO30" s="8"/>
      <c r="AP30" s="8"/>
      <c r="AQ30" s="8"/>
      <c r="AR30" s="8"/>
      <c r="AS30" s="8"/>
      <c r="AT30" s="12" t="e">
        <f t="shared" si="2"/>
        <v>#DIV/0!</v>
      </c>
      <c r="AU30" s="8"/>
    </row>
    <row r="31" spans="1:47" s="15" customFormat="1">
      <c r="A31" s="7">
        <v>27</v>
      </c>
      <c r="B31" s="8"/>
      <c r="C31" s="8"/>
      <c r="D31" s="8"/>
      <c r="E31" s="8"/>
      <c r="F31" s="8"/>
      <c r="G31" s="8"/>
      <c r="H31" s="9">
        <f t="shared" si="3"/>
        <v>0</v>
      </c>
      <c r="I31" s="10"/>
      <c r="J31" s="10"/>
      <c r="K31" s="10"/>
      <c r="L31" s="8"/>
      <c r="M31" s="10"/>
      <c r="N31" s="9">
        <f t="shared" si="17"/>
        <v>0</v>
      </c>
      <c r="O31" s="9">
        <f t="shared" si="18"/>
        <v>0</v>
      </c>
      <c r="P31" s="11" t="e">
        <f t="shared" si="19"/>
        <v>#DIV/0!</v>
      </c>
      <c r="Q31" s="9">
        <f t="shared" si="20"/>
        <v>0</v>
      </c>
      <c r="R31" s="11" t="e">
        <f t="shared" si="21"/>
        <v>#DIV/0!</v>
      </c>
      <c r="S31" s="9" t="e">
        <f t="shared" si="22"/>
        <v>#DIV/0!</v>
      </c>
      <c r="T31" s="9" t="e">
        <f t="shared" si="23"/>
        <v>#DIV/0!</v>
      </c>
      <c r="U31" s="9" t="e">
        <f t="shared" si="24"/>
        <v>#DIV/0!</v>
      </c>
      <c r="V31" s="12" t="e">
        <f t="shared" si="25"/>
        <v>#DIV/0!</v>
      </c>
      <c r="W31" s="14" t="e">
        <f t="shared" si="26"/>
        <v>#DIV/0!</v>
      </c>
      <c r="X31" s="14" t="e">
        <f t="shared" si="27"/>
        <v>#DIV/0!</v>
      </c>
      <c r="Y31" s="13" t="e">
        <f t="shared" si="28"/>
        <v>#DIV/0!</v>
      </c>
      <c r="Z31" s="14">
        <f t="shared" si="29"/>
        <v>0</v>
      </c>
      <c r="AA31" s="14">
        <f t="shared" si="30"/>
        <v>0</v>
      </c>
      <c r="AB31" s="8"/>
      <c r="AC31" s="381">
        <f t="shared" si="16"/>
        <v>0</v>
      </c>
      <c r="AD31" s="8"/>
      <c r="AE31" s="8"/>
      <c r="AF31" s="8"/>
      <c r="AG31" s="8"/>
      <c r="AH31" s="8"/>
      <c r="AI31" s="8"/>
      <c r="AJ31" s="8"/>
      <c r="AK31" s="8"/>
      <c r="AL31" s="8"/>
      <c r="AM31" s="8"/>
      <c r="AN31" s="8"/>
      <c r="AO31" s="8"/>
      <c r="AP31" s="8"/>
      <c r="AQ31" s="8"/>
      <c r="AR31" s="8"/>
      <c r="AS31" s="8"/>
      <c r="AT31" s="12" t="e">
        <f t="shared" si="2"/>
        <v>#DIV/0!</v>
      </c>
      <c r="AU31" s="8"/>
    </row>
    <row r="32" spans="1:47" s="15" customFormat="1">
      <c r="A32" s="7">
        <v>28</v>
      </c>
      <c r="B32" s="8"/>
      <c r="C32" s="8"/>
      <c r="D32" s="8"/>
      <c r="E32" s="8"/>
      <c r="F32" s="8"/>
      <c r="G32" s="8"/>
      <c r="H32" s="9">
        <f t="shared" si="3"/>
        <v>0</v>
      </c>
      <c r="I32" s="10"/>
      <c r="J32" s="10"/>
      <c r="K32" s="10"/>
      <c r="L32" s="8"/>
      <c r="M32" s="10"/>
      <c r="N32" s="9">
        <f t="shared" si="17"/>
        <v>0</v>
      </c>
      <c r="O32" s="9">
        <f t="shared" si="18"/>
        <v>0</v>
      </c>
      <c r="P32" s="11" t="e">
        <f t="shared" si="19"/>
        <v>#DIV/0!</v>
      </c>
      <c r="Q32" s="9">
        <f t="shared" si="20"/>
        <v>0</v>
      </c>
      <c r="R32" s="11" t="e">
        <f t="shared" si="21"/>
        <v>#DIV/0!</v>
      </c>
      <c r="S32" s="9" t="e">
        <f t="shared" si="22"/>
        <v>#DIV/0!</v>
      </c>
      <c r="T32" s="9" t="e">
        <f t="shared" si="23"/>
        <v>#DIV/0!</v>
      </c>
      <c r="U32" s="9" t="e">
        <f t="shared" si="24"/>
        <v>#DIV/0!</v>
      </c>
      <c r="V32" s="12" t="e">
        <f t="shared" si="25"/>
        <v>#DIV/0!</v>
      </c>
      <c r="W32" s="14" t="e">
        <f t="shared" si="26"/>
        <v>#DIV/0!</v>
      </c>
      <c r="X32" s="14" t="e">
        <f t="shared" si="27"/>
        <v>#DIV/0!</v>
      </c>
      <c r="Y32" s="13" t="e">
        <f t="shared" si="28"/>
        <v>#DIV/0!</v>
      </c>
      <c r="Z32" s="14">
        <f t="shared" si="29"/>
        <v>0</v>
      </c>
      <c r="AA32" s="14">
        <f t="shared" si="30"/>
        <v>0</v>
      </c>
      <c r="AB32" s="8"/>
      <c r="AC32" s="381">
        <f t="shared" si="16"/>
        <v>0</v>
      </c>
      <c r="AD32" s="8"/>
      <c r="AE32" s="8"/>
      <c r="AF32" s="8"/>
      <c r="AG32" s="8"/>
      <c r="AH32" s="8"/>
      <c r="AI32" s="8"/>
      <c r="AJ32" s="8"/>
      <c r="AK32" s="8"/>
      <c r="AL32" s="8"/>
      <c r="AM32" s="8"/>
      <c r="AN32" s="8"/>
      <c r="AO32" s="8"/>
      <c r="AP32" s="8"/>
      <c r="AQ32" s="8"/>
      <c r="AR32" s="8"/>
      <c r="AS32" s="8"/>
      <c r="AT32" s="12" t="e">
        <f t="shared" si="2"/>
        <v>#DIV/0!</v>
      </c>
      <c r="AU32" s="8"/>
    </row>
    <row r="33" spans="1:47" s="15" customFormat="1">
      <c r="A33" s="7">
        <v>29</v>
      </c>
      <c r="B33" s="8"/>
      <c r="C33" s="8"/>
      <c r="D33" s="8"/>
      <c r="E33" s="8"/>
      <c r="F33" s="8"/>
      <c r="G33" s="8"/>
      <c r="H33" s="9">
        <f t="shared" si="3"/>
        <v>0</v>
      </c>
      <c r="I33" s="10"/>
      <c r="J33" s="10"/>
      <c r="K33" s="10"/>
      <c r="L33" s="8"/>
      <c r="M33" s="10"/>
      <c r="N33" s="9">
        <f t="shared" si="17"/>
        <v>0</v>
      </c>
      <c r="O33" s="9">
        <f t="shared" si="18"/>
        <v>0</v>
      </c>
      <c r="P33" s="11" t="e">
        <f t="shared" si="19"/>
        <v>#DIV/0!</v>
      </c>
      <c r="Q33" s="9">
        <f t="shared" si="20"/>
        <v>0</v>
      </c>
      <c r="R33" s="11" t="e">
        <f t="shared" si="21"/>
        <v>#DIV/0!</v>
      </c>
      <c r="S33" s="9" t="e">
        <f t="shared" si="22"/>
        <v>#DIV/0!</v>
      </c>
      <c r="T33" s="9" t="e">
        <f t="shared" si="23"/>
        <v>#DIV/0!</v>
      </c>
      <c r="U33" s="9" t="e">
        <f t="shared" si="24"/>
        <v>#DIV/0!</v>
      </c>
      <c r="V33" s="12" t="e">
        <f t="shared" si="25"/>
        <v>#DIV/0!</v>
      </c>
      <c r="W33" s="14" t="e">
        <f t="shared" si="26"/>
        <v>#DIV/0!</v>
      </c>
      <c r="X33" s="14" t="e">
        <f t="shared" si="27"/>
        <v>#DIV/0!</v>
      </c>
      <c r="Y33" s="13" t="e">
        <f t="shared" si="28"/>
        <v>#DIV/0!</v>
      </c>
      <c r="Z33" s="14">
        <f t="shared" si="29"/>
        <v>0</v>
      </c>
      <c r="AA33" s="14">
        <f t="shared" si="30"/>
        <v>0</v>
      </c>
      <c r="AB33" s="8"/>
      <c r="AC33" s="381">
        <f t="shared" si="16"/>
        <v>0</v>
      </c>
      <c r="AD33" s="8"/>
      <c r="AE33" s="8"/>
      <c r="AF33" s="8"/>
      <c r="AG33" s="8"/>
      <c r="AH33" s="8"/>
      <c r="AI33" s="8"/>
      <c r="AJ33" s="8"/>
      <c r="AK33" s="8"/>
      <c r="AL33" s="8"/>
      <c r="AM33" s="8"/>
      <c r="AN33" s="8"/>
      <c r="AO33" s="8"/>
      <c r="AP33" s="8"/>
      <c r="AQ33" s="8"/>
      <c r="AR33" s="8"/>
      <c r="AS33" s="8"/>
      <c r="AT33" s="12" t="e">
        <f t="shared" si="2"/>
        <v>#DIV/0!</v>
      </c>
      <c r="AU33" s="8"/>
    </row>
    <row r="34" spans="1:47" s="15" customFormat="1">
      <c r="A34" s="7">
        <v>30</v>
      </c>
      <c r="B34" s="8"/>
      <c r="C34" s="8"/>
      <c r="D34" s="8"/>
      <c r="E34" s="8"/>
      <c r="F34" s="8"/>
      <c r="G34" s="8"/>
      <c r="H34" s="9">
        <f t="shared" si="3"/>
        <v>0</v>
      </c>
      <c r="I34" s="10"/>
      <c r="J34" s="10"/>
      <c r="K34" s="10"/>
      <c r="L34" s="8"/>
      <c r="M34" s="10"/>
      <c r="N34" s="9">
        <f t="shared" si="17"/>
        <v>0</v>
      </c>
      <c r="O34" s="9">
        <f t="shared" si="18"/>
        <v>0</v>
      </c>
      <c r="P34" s="11" t="e">
        <f t="shared" si="19"/>
        <v>#DIV/0!</v>
      </c>
      <c r="Q34" s="9">
        <f t="shared" si="20"/>
        <v>0</v>
      </c>
      <c r="R34" s="11" t="e">
        <f t="shared" si="21"/>
        <v>#DIV/0!</v>
      </c>
      <c r="S34" s="9" t="e">
        <f t="shared" si="22"/>
        <v>#DIV/0!</v>
      </c>
      <c r="T34" s="9" t="e">
        <f t="shared" si="23"/>
        <v>#DIV/0!</v>
      </c>
      <c r="U34" s="9" t="e">
        <f t="shared" si="24"/>
        <v>#DIV/0!</v>
      </c>
      <c r="V34" s="12" t="e">
        <f t="shared" si="25"/>
        <v>#DIV/0!</v>
      </c>
      <c r="W34" s="14" t="e">
        <f t="shared" si="26"/>
        <v>#DIV/0!</v>
      </c>
      <c r="X34" s="14" t="e">
        <f t="shared" si="27"/>
        <v>#DIV/0!</v>
      </c>
      <c r="Y34" s="13" t="e">
        <f t="shared" si="28"/>
        <v>#DIV/0!</v>
      </c>
      <c r="Z34" s="14">
        <f t="shared" si="29"/>
        <v>0</v>
      </c>
      <c r="AA34" s="14">
        <f t="shared" si="30"/>
        <v>0</v>
      </c>
      <c r="AB34" s="8"/>
      <c r="AC34" s="381">
        <f t="shared" si="16"/>
        <v>0</v>
      </c>
      <c r="AD34" s="8"/>
      <c r="AE34" s="8"/>
      <c r="AF34" s="8"/>
      <c r="AG34" s="8"/>
      <c r="AH34" s="8"/>
      <c r="AI34" s="8"/>
      <c r="AJ34" s="8"/>
      <c r="AK34" s="8"/>
      <c r="AL34" s="8"/>
      <c r="AM34" s="8"/>
      <c r="AN34" s="8"/>
      <c r="AO34" s="8"/>
      <c r="AP34" s="8"/>
      <c r="AQ34" s="8"/>
      <c r="AR34" s="8"/>
      <c r="AS34" s="8"/>
      <c r="AT34" s="12" t="e">
        <f t="shared" si="2"/>
        <v>#DIV/0!</v>
      </c>
      <c r="AU34" s="8"/>
    </row>
    <row r="35" spans="1:47" s="15" customFormat="1" hidden="1" outlineLevel="1">
      <c r="A35" s="7">
        <v>31</v>
      </c>
      <c r="B35" s="8"/>
      <c r="C35" s="8"/>
      <c r="D35" s="8"/>
      <c r="E35" s="8"/>
      <c r="F35" s="8"/>
      <c r="G35" s="8"/>
      <c r="H35" s="9">
        <f t="shared" si="3"/>
        <v>0</v>
      </c>
      <c r="I35" s="10"/>
      <c r="J35" s="10"/>
      <c r="K35" s="10"/>
      <c r="L35" s="8"/>
      <c r="M35" s="10"/>
      <c r="N35" s="9">
        <f t="shared" si="17"/>
        <v>0</v>
      </c>
      <c r="O35" s="9">
        <f t="shared" si="18"/>
        <v>0</v>
      </c>
      <c r="P35" s="11" t="e">
        <f t="shared" si="19"/>
        <v>#DIV/0!</v>
      </c>
      <c r="Q35" s="9">
        <f t="shared" si="20"/>
        <v>0</v>
      </c>
      <c r="R35" s="11" t="e">
        <f t="shared" si="21"/>
        <v>#DIV/0!</v>
      </c>
      <c r="S35" s="9" t="e">
        <f t="shared" si="22"/>
        <v>#DIV/0!</v>
      </c>
      <c r="T35" s="9" t="e">
        <f t="shared" si="23"/>
        <v>#DIV/0!</v>
      </c>
      <c r="U35" s="9" t="e">
        <f t="shared" si="24"/>
        <v>#DIV/0!</v>
      </c>
      <c r="V35" s="12" t="e">
        <f t="shared" si="25"/>
        <v>#DIV/0!</v>
      </c>
      <c r="W35" s="14" t="e">
        <f t="shared" si="26"/>
        <v>#DIV/0!</v>
      </c>
      <c r="X35" s="14" t="e">
        <f t="shared" si="27"/>
        <v>#DIV/0!</v>
      </c>
      <c r="Y35" s="13" t="e">
        <f t="shared" si="28"/>
        <v>#DIV/0!</v>
      </c>
      <c r="Z35" s="14">
        <f t="shared" si="29"/>
        <v>0</v>
      </c>
      <c r="AA35" s="14">
        <f t="shared" si="30"/>
        <v>0</v>
      </c>
      <c r="AB35" s="8"/>
      <c r="AC35" s="381">
        <f t="shared" si="16"/>
        <v>0</v>
      </c>
      <c r="AD35" s="8"/>
      <c r="AE35" s="8"/>
      <c r="AF35" s="8"/>
      <c r="AG35" s="8"/>
      <c r="AH35" s="8"/>
      <c r="AI35" s="8"/>
      <c r="AJ35" s="8"/>
      <c r="AK35" s="8"/>
      <c r="AL35" s="8"/>
      <c r="AM35" s="8"/>
      <c r="AN35" s="8"/>
      <c r="AO35" s="8"/>
      <c r="AP35" s="8"/>
      <c r="AQ35" s="8"/>
      <c r="AR35" s="8"/>
      <c r="AS35" s="8"/>
      <c r="AT35" s="12" t="e">
        <f t="shared" si="2"/>
        <v>#DIV/0!</v>
      </c>
      <c r="AU35" s="8"/>
    </row>
    <row r="36" spans="1:47" s="15" customFormat="1" hidden="1" outlineLevel="1">
      <c r="A36" s="7">
        <v>32</v>
      </c>
      <c r="B36" s="8"/>
      <c r="C36" s="8"/>
      <c r="D36" s="8"/>
      <c r="E36" s="8"/>
      <c r="F36" s="8"/>
      <c r="G36" s="8"/>
      <c r="H36" s="9">
        <f t="shared" si="3"/>
        <v>0</v>
      </c>
      <c r="I36" s="10"/>
      <c r="J36" s="10"/>
      <c r="K36" s="10"/>
      <c r="L36" s="8"/>
      <c r="M36" s="10"/>
      <c r="N36" s="9">
        <f t="shared" si="17"/>
        <v>0</v>
      </c>
      <c r="O36" s="9">
        <f t="shared" si="18"/>
        <v>0</v>
      </c>
      <c r="P36" s="11" t="e">
        <f t="shared" si="19"/>
        <v>#DIV/0!</v>
      </c>
      <c r="Q36" s="9">
        <f t="shared" si="20"/>
        <v>0</v>
      </c>
      <c r="R36" s="11" t="e">
        <f t="shared" si="21"/>
        <v>#DIV/0!</v>
      </c>
      <c r="S36" s="9" t="e">
        <f t="shared" si="22"/>
        <v>#DIV/0!</v>
      </c>
      <c r="T36" s="9" t="e">
        <f t="shared" si="23"/>
        <v>#DIV/0!</v>
      </c>
      <c r="U36" s="9" t="e">
        <f t="shared" si="24"/>
        <v>#DIV/0!</v>
      </c>
      <c r="V36" s="12" t="e">
        <f t="shared" si="25"/>
        <v>#DIV/0!</v>
      </c>
      <c r="W36" s="14" t="e">
        <f t="shared" si="26"/>
        <v>#DIV/0!</v>
      </c>
      <c r="X36" s="14" t="e">
        <f t="shared" si="27"/>
        <v>#DIV/0!</v>
      </c>
      <c r="Y36" s="13" t="e">
        <f t="shared" si="28"/>
        <v>#DIV/0!</v>
      </c>
      <c r="Z36" s="14">
        <f t="shared" si="29"/>
        <v>0</v>
      </c>
      <c r="AA36" s="14">
        <f t="shared" si="30"/>
        <v>0</v>
      </c>
      <c r="AB36" s="8"/>
      <c r="AC36" s="381">
        <f t="shared" si="16"/>
        <v>0</v>
      </c>
      <c r="AD36" s="8"/>
      <c r="AE36" s="8"/>
      <c r="AF36" s="8"/>
      <c r="AG36" s="8"/>
      <c r="AH36" s="8"/>
      <c r="AI36" s="8"/>
      <c r="AJ36" s="8"/>
      <c r="AK36" s="8"/>
      <c r="AL36" s="8"/>
      <c r="AM36" s="8"/>
      <c r="AN36" s="8"/>
      <c r="AO36" s="8"/>
      <c r="AP36" s="8"/>
      <c r="AQ36" s="8"/>
      <c r="AR36" s="8"/>
      <c r="AS36" s="8"/>
      <c r="AT36" s="12" t="e">
        <f t="shared" si="2"/>
        <v>#DIV/0!</v>
      </c>
      <c r="AU36" s="8"/>
    </row>
    <row r="37" spans="1:47" s="15" customFormat="1" hidden="1" outlineLevel="1">
      <c r="A37" s="7">
        <v>33</v>
      </c>
      <c r="B37" s="8"/>
      <c r="C37" s="8"/>
      <c r="D37" s="8"/>
      <c r="E37" s="8"/>
      <c r="F37" s="8"/>
      <c r="G37" s="8"/>
      <c r="H37" s="9">
        <f t="shared" si="3"/>
        <v>0</v>
      </c>
      <c r="I37" s="10"/>
      <c r="J37" s="10"/>
      <c r="K37" s="10"/>
      <c r="L37" s="8"/>
      <c r="M37" s="10"/>
      <c r="N37" s="9">
        <f t="shared" si="17"/>
        <v>0</v>
      </c>
      <c r="O37" s="9">
        <f t="shared" si="18"/>
        <v>0</v>
      </c>
      <c r="P37" s="11" t="e">
        <f t="shared" si="19"/>
        <v>#DIV/0!</v>
      </c>
      <c r="Q37" s="9">
        <f t="shared" si="20"/>
        <v>0</v>
      </c>
      <c r="R37" s="11" t="e">
        <f t="shared" si="21"/>
        <v>#DIV/0!</v>
      </c>
      <c r="S37" s="9" t="e">
        <f t="shared" si="22"/>
        <v>#DIV/0!</v>
      </c>
      <c r="T37" s="9" t="e">
        <f t="shared" si="23"/>
        <v>#DIV/0!</v>
      </c>
      <c r="U37" s="9" t="e">
        <f t="shared" si="24"/>
        <v>#DIV/0!</v>
      </c>
      <c r="V37" s="12" t="e">
        <f t="shared" si="25"/>
        <v>#DIV/0!</v>
      </c>
      <c r="W37" s="14" t="e">
        <f t="shared" si="26"/>
        <v>#DIV/0!</v>
      </c>
      <c r="X37" s="14" t="e">
        <f t="shared" si="27"/>
        <v>#DIV/0!</v>
      </c>
      <c r="Y37" s="13" t="e">
        <f t="shared" si="28"/>
        <v>#DIV/0!</v>
      </c>
      <c r="Z37" s="14">
        <f t="shared" si="29"/>
        <v>0</v>
      </c>
      <c r="AA37" s="14">
        <f t="shared" si="30"/>
        <v>0</v>
      </c>
      <c r="AB37" s="8"/>
      <c r="AC37" s="381">
        <f t="shared" si="16"/>
        <v>0</v>
      </c>
      <c r="AD37" s="8"/>
      <c r="AE37" s="8"/>
      <c r="AF37" s="8"/>
      <c r="AG37" s="8"/>
      <c r="AH37" s="8"/>
      <c r="AI37" s="8"/>
      <c r="AJ37" s="8"/>
      <c r="AK37" s="8"/>
      <c r="AL37" s="8"/>
      <c r="AM37" s="8"/>
      <c r="AN37" s="8"/>
      <c r="AO37" s="8"/>
      <c r="AP37" s="8"/>
      <c r="AQ37" s="8"/>
      <c r="AR37" s="8"/>
      <c r="AS37" s="8"/>
      <c r="AT37" s="12" t="e">
        <f t="shared" si="2"/>
        <v>#DIV/0!</v>
      </c>
      <c r="AU37" s="8"/>
    </row>
    <row r="38" spans="1:47" s="15" customFormat="1" hidden="1" outlineLevel="1">
      <c r="A38" s="7">
        <v>34</v>
      </c>
      <c r="B38" s="8"/>
      <c r="C38" s="8"/>
      <c r="D38" s="8"/>
      <c r="E38" s="8"/>
      <c r="F38" s="8"/>
      <c r="G38" s="8"/>
      <c r="H38" s="9">
        <f t="shared" si="3"/>
        <v>0</v>
      </c>
      <c r="I38" s="10"/>
      <c r="J38" s="10"/>
      <c r="K38" s="10"/>
      <c r="L38" s="8"/>
      <c r="M38" s="10"/>
      <c r="N38" s="9">
        <f t="shared" si="17"/>
        <v>0</v>
      </c>
      <c r="O38" s="9">
        <f t="shared" si="18"/>
        <v>0</v>
      </c>
      <c r="P38" s="11" t="e">
        <f t="shared" si="19"/>
        <v>#DIV/0!</v>
      </c>
      <c r="Q38" s="9">
        <f t="shared" si="20"/>
        <v>0</v>
      </c>
      <c r="R38" s="11" t="e">
        <f t="shared" si="21"/>
        <v>#DIV/0!</v>
      </c>
      <c r="S38" s="9" t="e">
        <f t="shared" si="22"/>
        <v>#DIV/0!</v>
      </c>
      <c r="T38" s="9" t="e">
        <f t="shared" si="23"/>
        <v>#DIV/0!</v>
      </c>
      <c r="U38" s="9" t="e">
        <f t="shared" si="24"/>
        <v>#DIV/0!</v>
      </c>
      <c r="V38" s="12" t="e">
        <f t="shared" si="25"/>
        <v>#DIV/0!</v>
      </c>
      <c r="W38" s="14" t="e">
        <f t="shared" si="26"/>
        <v>#DIV/0!</v>
      </c>
      <c r="X38" s="14" t="e">
        <f t="shared" si="27"/>
        <v>#DIV/0!</v>
      </c>
      <c r="Y38" s="13" t="e">
        <f t="shared" si="28"/>
        <v>#DIV/0!</v>
      </c>
      <c r="Z38" s="14">
        <f t="shared" si="29"/>
        <v>0</v>
      </c>
      <c r="AA38" s="14">
        <f t="shared" si="30"/>
        <v>0</v>
      </c>
      <c r="AB38" s="8"/>
      <c r="AC38" s="381">
        <f t="shared" si="16"/>
        <v>0</v>
      </c>
      <c r="AD38" s="8"/>
      <c r="AE38" s="8"/>
      <c r="AF38" s="8"/>
      <c r="AG38" s="8"/>
      <c r="AH38" s="8"/>
      <c r="AI38" s="8"/>
      <c r="AJ38" s="8"/>
      <c r="AK38" s="8"/>
      <c r="AL38" s="8"/>
      <c r="AM38" s="8"/>
      <c r="AN38" s="8"/>
      <c r="AO38" s="8"/>
      <c r="AP38" s="8"/>
      <c r="AQ38" s="8"/>
      <c r="AR38" s="8"/>
      <c r="AS38" s="8"/>
      <c r="AT38" s="12" t="e">
        <f t="shared" si="2"/>
        <v>#DIV/0!</v>
      </c>
      <c r="AU38" s="8"/>
    </row>
    <row r="39" spans="1:47" s="15" customFormat="1" hidden="1" outlineLevel="1">
      <c r="A39" s="7">
        <v>35</v>
      </c>
      <c r="B39" s="8"/>
      <c r="C39" s="8"/>
      <c r="D39" s="8"/>
      <c r="E39" s="8"/>
      <c r="F39" s="8"/>
      <c r="G39" s="8"/>
      <c r="H39" s="9">
        <f t="shared" ref="H39:H64" si="31">SUM(F39:G39)</f>
        <v>0</v>
      </c>
      <c r="I39" s="10"/>
      <c r="J39" s="10"/>
      <c r="K39" s="10"/>
      <c r="L39" s="8"/>
      <c r="M39" s="10"/>
      <c r="N39" s="9">
        <f t="shared" ref="N39:N64" si="32">J39+K39</f>
        <v>0</v>
      </c>
      <c r="O39" s="9">
        <f t="shared" ref="O39:O64" si="33">I39-J39</f>
        <v>0</v>
      </c>
      <c r="P39" s="11" t="e">
        <f t="shared" ref="P39:P64" si="34">O39/I39</f>
        <v>#DIV/0!</v>
      </c>
      <c r="Q39" s="9">
        <f t="shared" ref="Q39:Q64" si="35">J39+K39-M39</f>
        <v>0</v>
      </c>
      <c r="R39" s="11" t="e">
        <f t="shared" ref="R39:R64" si="36">Q39/(J39+K39)</f>
        <v>#DIV/0!</v>
      </c>
      <c r="S39" s="9" t="e">
        <f t="shared" ref="S39:S64" si="37">Q39/C39</f>
        <v>#DIV/0!</v>
      </c>
      <c r="T39" s="9" t="e">
        <f t="shared" ref="T39:T64" si="38">M39/E39</f>
        <v>#DIV/0!</v>
      </c>
      <c r="U39" s="9" t="e">
        <f t="shared" ref="U39:U64" si="39">E39/C39</f>
        <v>#DIV/0!</v>
      </c>
      <c r="V39" s="12" t="e">
        <f t="shared" ref="V39:V64" si="40">K39/N39</f>
        <v>#DIV/0!</v>
      </c>
      <c r="W39" s="14" t="e">
        <f t="shared" ref="W39:W64" si="41">F39/N39</f>
        <v>#DIV/0!</v>
      </c>
      <c r="X39" s="14" t="e">
        <f t="shared" ref="X39:X64" si="42">G39/N39</f>
        <v>#DIV/0!</v>
      </c>
      <c r="Y39" s="13" t="e">
        <f t="shared" ref="Y39:Y64" si="43">H39/N39</f>
        <v>#DIV/0!</v>
      </c>
      <c r="Z39" s="14">
        <f t="shared" ref="Z39:Z64" si="44">F39/8760</f>
        <v>0</v>
      </c>
      <c r="AA39" s="14">
        <f t="shared" ref="AA39:AA64" si="45">G39/8760</f>
        <v>0</v>
      </c>
      <c r="AB39" s="8"/>
      <c r="AC39" s="381">
        <f t="shared" ref="AC39:AC64" si="46">AD39+AE39+AF39+AG39</f>
        <v>0</v>
      </c>
      <c r="AD39" s="8"/>
      <c r="AE39" s="8"/>
      <c r="AF39" s="8"/>
      <c r="AG39" s="8"/>
      <c r="AH39" s="8"/>
      <c r="AI39" s="8"/>
      <c r="AJ39" s="8"/>
      <c r="AK39" s="8"/>
      <c r="AL39" s="8"/>
      <c r="AM39" s="8"/>
      <c r="AN39" s="8"/>
      <c r="AO39" s="8"/>
      <c r="AP39" s="8"/>
      <c r="AQ39" s="8"/>
      <c r="AR39" s="8"/>
      <c r="AS39" s="8"/>
      <c r="AT39" s="12" t="e">
        <f t="shared" ref="AT39:AT64" si="47">D39/C39</f>
        <v>#DIV/0!</v>
      </c>
      <c r="AU39" s="8"/>
    </row>
    <row r="40" spans="1:47" s="15" customFormat="1" hidden="1" outlineLevel="1">
      <c r="A40" s="7">
        <v>36</v>
      </c>
      <c r="B40" s="8"/>
      <c r="C40" s="8"/>
      <c r="D40" s="8"/>
      <c r="E40" s="8"/>
      <c r="F40" s="8"/>
      <c r="G40" s="8"/>
      <c r="H40" s="9">
        <f t="shared" si="31"/>
        <v>0</v>
      </c>
      <c r="I40" s="10"/>
      <c r="J40" s="10"/>
      <c r="K40" s="10"/>
      <c r="L40" s="8"/>
      <c r="M40" s="10"/>
      <c r="N40" s="9">
        <f t="shared" si="32"/>
        <v>0</v>
      </c>
      <c r="O40" s="9">
        <f t="shared" si="33"/>
        <v>0</v>
      </c>
      <c r="P40" s="11" t="e">
        <f t="shared" si="34"/>
        <v>#DIV/0!</v>
      </c>
      <c r="Q40" s="9">
        <f t="shared" si="35"/>
        <v>0</v>
      </c>
      <c r="R40" s="11" t="e">
        <f t="shared" si="36"/>
        <v>#DIV/0!</v>
      </c>
      <c r="S40" s="9" t="e">
        <f t="shared" si="37"/>
        <v>#DIV/0!</v>
      </c>
      <c r="T40" s="9" t="e">
        <f t="shared" si="38"/>
        <v>#DIV/0!</v>
      </c>
      <c r="U40" s="9" t="e">
        <f t="shared" si="39"/>
        <v>#DIV/0!</v>
      </c>
      <c r="V40" s="12" t="e">
        <f t="shared" si="40"/>
        <v>#DIV/0!</v>
      </c>
      <c r="W40" s="14" t="e">
        <f t="shared" si="41"/>
        <v>#DIV/0!</v>
      </c>
      <c r="X40" s="14" t="e">
        <f t="shared" si="42"/>
        <v>#DIV/0!</v>
      </c>
      <c r="Y40" s="13" t="e">
        <f t="shared" si="43"/>
        <v>#DIV/0!</v>
      </c>
      <c r="Z40" s="14">
        <f t="shared" si="44"/>
        <v>0</v>
      </c>
      <c r="AA40" s="14">
        <f t="shared" si="45"/>
        <v>0</v>
      </c>
      <c r="AB40" s="8"/>
      <c r="AC40" s="381">
        <f t="shared" si="46"/>
        <v>0</v>
      </c>
      <c r="AD40" s="8"/>
      <c r="AE40" s="8"/>
      <c r="AF40" s="8"/>
      <c r="AG40" s="8"/>
      <c r="AH40" s="8"/>
      <c r="AI40" s="8"/>
      <c r="AJ40" s="8"/>
      <c r="AK40" s="8"/>
      <c r="AL40" s="8"/>
      <c r="AM40" s="8"/>
      <c r="AN40" s="8"/>
      <c r="AO40" s="8"/>
      <c r="AP40" s="8"/>
      <c r="AQ40" s="8"/>
      <c r="AR40" s="8"/>
      <c r="AS40" s="8"/>
      <c r="AT40" s="12" t="e">
        <f t="shared" si="47"/>
        <v>#DIV/0!</v>
      </c>
      <c r="AU40" s="8"/>
    </row>
    <row r="41" spans="1:47" s="15" customFormat="1" hidden="1" outlineLevel="1">
      <c r="A41" s="7">
        <v>37</v>
      </c>
      <c r="B41" s="8"/>
      <c r="C41" s="8"/>
      <c r="D41" s="8"/>
      <c r="E41" s="8"/>
      <c r="F41" s="8"/>
      <c r="G41" s="8"/>
      <c r="H41" s="9">
        <f t="shared" si="31"/>
        <v>0</v>
      </c>
      <c r="I41" s="10"/>
      <c r="J41" s="10"/>
      <c r="K41" s="10"/>
      <c r="L41" s="8"/>
      <c r="M41" s="10"/>
      <c r="N41" s="9">
        <f t="shared" si="32"/>
        <v>0</v>
      </c>
      <c r="O41" s="9">
        <f t="shared" si="33"/>
        <v>0</v>
      </c>
      <c r="P41" s="11" t="e">
        <f t="shared" si="34"/>
        <v>#DIV/0!</v>
      </c>
      <c r="Q41" s="9">
        <f t="shared" si="35"/>
        <v>0</v>
      </c>
      <c r="R41" s="11" t="e">
        <f t="shared" si="36"/>
        <v>#DIV/0!</v>
      </c>
      <c r="S41" s="9" t="e">
        <f t="shared" si="37"/>
        <v>#DIV/0!</v>
      </c>
      <c r="T41" s="9" t="e">
        <f t="shared" si="38"/>
        <v>#DIV/0!</v>
      </c>
      <c r="U41" s="9" t="e">
        <f t="shared" si="39"/>
        <v>#DIV/0!</v>
      </c>
      <c r="V41" s="12" t="e">
        <f t="shared" si="40"/>
        <v>#DIV/0!</v>
      </c>
      <c r="W41" s="14" t="e">
        <f t="shared" si="41"/>
        <v>#DIV/0!</v>
      </c>
      <c r="X41" s="14" t="e">
        <f t="shared" si="42"/>
        <v>#DIV/0!</v>
      </c>
      <c r="Y41" s="13" t="e">
        <f t="shared" si="43"/>
        <v>#DIV/0!</v>
      </c>
      <c r="Z41" s="14">
        <f t="shared" si="44"/>
        <v>0</v>
      </c>
      <c r="AA41" s="14">
        <f t="shared" si="45"/>
        <v>0</v>
      </c>
      <c r="AB41" s="8"/>
      <c r="AC41" s="381">
        <f t="shared" si="46"/>
        <v>0</v>
      </c>
      <c r="AD41" s="8"/>
      <c r="AE41" s="8"/>
      <c r="AF41" s="8"/>
      <c r="AG41" s="8"/>
      <c r="AH41" s="8"/>
      <c r="AI41" s="8"/>
      <c r="AJ41" s="8"/>
      <c r="AK41" s="8"/>
      <c r="AL41" s="8"/>
      <c r="AM41" s="8"/>
      <c r="AN41" s="8"/>
      <c r="AO41" s="8"/>
      <c r="AP41" s="8"/>
      <c r="AQ41" s="8"/>
      <c r="AR41" s="8"/>
      <c r="AS41" s="8"/>
      <c r="AT41" s="12" t="e">
        <f t="shared" si="47"/>
        <v>#DIV/0!</v>
      </c>
      <c r="AU41" s="8"/>
    </row>
    <row r="42" spans="1:47" s="15" customFormat="1" hidden="1" outlineLevel="1">
      <c r="A42" s="7">
        <v>38</v>
      </c>
      <c r="B42" s="8"/>
      <c r="C42" s="8"/>
      <c r="D42" s="8"/>
      <c r="E42" s="8"/>
      <c r="F42" s="8"/>
      <c r="G42" s="8"/>
      <c r="H42" s="9">
        <f t="shared" si="31"/>
        <v>0</v>
      </c>
      <c r="I42" s="10"/>
      <c r="J42" s="10"/>
      <c r="K42" s="10"/>
      <c r="L42" s="8"/>
      <c r="M42" s="10"/>
      <c r="N42" s="9">
        <f t="shared" si="32"/>
        <v>0</v>
      </c>
      <c r="O42" s="9">
        <f t="shared" si="33"/>
        <v>0</v>
      </c>
      <c r="P42" s="11" t="e">
        <f t="shared" si="34"/>
        <v>#DIV/0!</v>
      </c>
      <c r="Q42" s="9">
        <f t="shared" si="35"/>
        <v>0</v>
      </c>
      <c r="R42" s="11" t="e">
        <f t="shared" si="36"/>
        <v>#DIV/0!</v>
      </c>
      <c r="S42" s="9" t="e">
        <f t="shared" si="37"/>
        <v>#DIV/0!</v>
      </c>
      <c r="T42" s="9" t="e">
        <f t="shared" si="38"/>
        <v>#DIV/0!</v>
      </c>
      <c r="U42" s="9" t="e">
        <f t="shared" si="39"/>
        <v>#DIV/0!</v>
      </c>
      <c r="V42" s="12" t="e">
        <f t="shared" si="40"/>
        <v>#DIV/0!</v>
      </c>
      <c r="W42" s="14" t="e">
        <f t="shared" si="41"/>
        <v>#DIV/0!</v>
      </c>
      <c r="X42" s="14" t="e">
        <f t="shared" si="42"/>
        <v>#DIV/0!</v>
      </c>
      <c r="Y42" s="13" t="e">
        <f t="shared" si="43"/>
        <v>#DIV/0!</v>
      </c>
      <c r="Z42" s="14">
        <f t="shared" si="44"/>
        <v>0</v>
      </c>
      <c r="AA42" s="14">
        <f t="shared" si="45"/>
        <v>0</v>
      </c>
      <c r="AB42" s="8"/>
      <c r="AC42" s="381">
        <f t="shared" si="46"/>
        <v>0</v>
      </c>
      <c r="AD42" s="8"/>
      <c r="AE42" s="8"/>
      <c r="AF42" s="8"/>
      <c r="AG42" s="8"/>
      <c r="AH42" s="8"/>
      <c r="AI42" s="8"/>
      <c r="AJ42" s="8"/>
      <c r="AK42" s="8"/>
      <c r="AL42" s="8"/>
      <c r="AM42" s="8"/>
      <c r="AN42" s="8"/>
      <c r="AO42" s="8"/>
      <c r="AP42" s="8"/>
      <c r="AQ42" s="8"/>
      <c r="AR42" s="8"/>
      <c r="AS42" s="8"/>
      <c r="AT42" s="12" t="e">
        <f t="shared" si="47"/>
        <v>#DIV/0!</v>
      </c>
      <c r="AU42" s="8"/>
    </row>
    <row r="43" spans="1:47" s="15" customFormat="1" hidden="1" outlineLevel="1">
      <c r="A43" s="7">
        <v>39</v>
      </c>
      <c r="B43" s="8"/>
      <c r="C43" s="8"/>
      <c r="D43" s="8"/>
      <c r="E43" s="8"/>
      <c r="F43" s="8"/>
      <c r="G43" s="8"/>
      <c r="H43" s="9">
        <f t="shared" si="31"/>
        <v>0</v>
      </c>
      <c r="I43" s="10"/>
      <c r="J43" s="10"/>
      <c r="K43" s="10"/>
      <c r="L43" s="8"/>
      <c r="M43" s="10"/>
      <c r="N43" s="9">
        <f t="shared" si="32"/>
        <v>0</v>
      </c>
      <c r="O43" s="9">
        <f t="shared" si="33"/>
        <v>0</v>
      </c>
      <c r="P43" s="11" t="e">
        <f t="shared" si="34"/>
        <v>#DIV/0!</v>
      </c>
      <c r="Q43" s="9">
        <f t="shared" si="35"/>
        <v>0</v>
      </c>
      <c r="R43" s="11" t="e">
        <f t="shared" si="36"/>
        <v>#DIV/0!</v>
      </c>
      <c r="S43" s="9" t="e">
        <f t="shared" si="37"/>
        <v>#DIV/0!</v>
      </c>
      <c r="T43" s="9" t="e">
        <f t="shared" si="38"/>
        <v>#DIV/0!</v>
      </c>
      <c r="U43" s="9" t="e">
        <f t="shared" si="39"/>
        <v>#DIV/0!</v>
      </c>
      <c r="V43" s="12" t="e">
        <f t="shared" si="40"/>
        <v>#DIV/0!</v>
      </c>
      <c r="W43" s="14" t="e">
        <f t="shared" si="41"/>
        <v>#DIV/0!</v>
      </c>
      <c r="X43" s="14" t="e">
        <f t="shared" si="42"/>
        <v>#DIV/0!</v>
      </c>
      <c r="Y43" s="13" t="e">
        <f t="shared" si="43"/>
        <v>#DIV/0!</v>
      </c>
      <c r="Z43" s="14">
        <f t="shared" si="44"/>
        <v>0</v>
      </c>
      <c r="AA43" s="14">
        <f t="shared" si="45"/>
        <v>0</v>
      </c>
      <c r="AB43" s="8"/>
      <c r="AC43" s="381">
        <f t="shared" si="46"/>
        <v>0</v>
      </c>
      <c r="AD43" s="8"/>
      <c r="AE43" s="8"/>
      <c r="AF43" s="8"/>
      <c r="AG43" s="8"/>
      <c r="AH43" s="8"/>
      <c r="AI43" s="8"/>
      <c r="AJ43" s="8"/>
      <c r="AK43" s="8"/>
      <c r="AL43" s="8"/>
      <c r="AM43" s="8"/>
      <c r="AN43" s="8"/>
      <c r="AO43" s="8"/>
      <c r="AP43" s="8"/>
      <c r="AQ43" s="8"/>
      <c r="AR43" s="8"/>
      <c r="AS43" s="8"/>
      <c r="AT43" s="12" t="e">
        <f t="shared" si="47"/>
        <v>#DIV/0!</v>
      </c>
      <c r="AU43" s="8"/>
    </row>
    <row r="44" spans="1:47" s="15" customFormat="1" hidden="1" outlineLevel="1">
      <c r="A44" s="7">
        <v>40</v>
      </c>
      <c r="B44" s="8"/>
      <c r="C44" s="8"/>
      <c r="D44" s="8"/>
      <c r="E44" s="8"/>
      <c r="F44" s="8"/>
      <c r="G44" s="8"/>
      <c r="H44" s="9">
        <f t="shared" si="31"/>
        <v>0</v>
      </c>
      <c r="I44" s="10"/>
      <c r="J44" s="10"/>
      <c r="K44" s="10"/>
      <c r="L44" s="8"/>
      <c r="M44" s="10"/>
      <c r="N44" s="9">
        <f t="shared" si="32"/>
        <v>0</v>
      </c>
      <c r="O44" s="9">
        <f t="shared" si="33"/>
        <v>0</v>
      </c>
      <c r="P44" s="11" t="e">
        <f t="shared" si="34"/>
        <v>#DIV/0!</v>
      </c>
      <c r="Q44" s="9">
        <f t="shared" si="35"/>
        <v>0</v>
      </c>
      <c r="R44" s="11" t="e">
        <f t="shared" si="36"/>
        <v>#DIV/0!</v>
      </c>
      <c r="S44" s="9" t="e">
        <f t="shared" si="37"/>
        <v>#DIV/0!</v>
      </c>
      <c r="T44" s="9" t="e">
        <f t="shared" si="38"/>
        <v>#DIV/0!</v>
      </c>
      <c r="U44" s="9" t="e">
        <f t="shared" si="39"/>
        <v>#DIV/0!</v>
      </c>
      <c r="V44" s="12" t="e">
        <f t="shared" si="40"/>
        <v>#DIV/0!</v>
      </c>
      <c r="W44" s="14" t="e">
        <f t="shared" si="41"/>
        <v>#DIV/0!</v>
      </c>
      <c r="X44" s="14" t="e">
        <f t="shared" si="42"/>
        <v>#DIV/0!</v>
      </c>
      <c r="Y44" s="13" t="e">
        <f t="shared" si="43"/>
        <v>#DIV/0!</v>
      </c>
      <c r="Z44" s="14">
        <f t="shared" si="44"/>
        <v>0</v>
      </c>
      <c r="AA44" s="14">
        <f t="shared" si="45"/>
        <v>0</v>
      </c>
      <c r="AB44" s="8"/>
      <c r="AC44" s="381">
        <f t="shared" si="46"/>
        <v>0</v>
      </c>
      <c r="AD44" s="8"/>
      <c r="AE44" s="8"/>
      <c r="AF44" s="8"/>
      <c r="AG44" s="8"/>
      <c r="AH44" s="8"/>
      <c r="AI44" s="8"/>
      <c r="AJ44" s="8"/>
      <c r="AK44" s="8"/>
      <c r="AL44" s="8"/>
      <c r="AM44" s="8"/>
      <c r="AN44" s="8"/>
      <c r="AO44" s="8"/>
      <c r="AP44" s="8"/>
      <c r="AQ44" s="8"/>
      <c r="AR44" s="8"/>
      <c r="AS44" s="8"/>
      <c r="AT44" s="12" t="e">
        <f t="shared" si="47"/>
        <v>#DIV/0!</v>
      </c>
      <c r="AU44" s="8"/>
    </row>
    <row r="45" spans="1:47" s="15" customFormat="1" hidden="1" outlineLevel="1">
      <c r="A45" s="7">
        <v>41</v>
      </c>
      <c r="B45" s="8"/>
      <c r="C45" s="8"/>
      <c r="D45" s="8"/>
      <c r="E45" s="8"/>
      <c r="F45" s="8"/>
      <c r="G45" s="8"/>
      <c r="H45" s="9">
        <f t="shared" si="31"/>
        <v>0</v>
      </c>
      <c r="I45" s="10"/>
      <c r="J45" s="10"/>
      <c r="K45" s="10"/>
      <c r="L45" s="8"/>
      <c r="M45" s="10"/>
      <c r="N45" s="9">
        <f t="shared" si="32"/>
        <v>0</v>
      </c>
      <c r="O45" s="9">
        <f t="shared" si="33"/>
        <v>0</v>
      </c>
      <c r="P45" s="11" t="e">
        <f t="shared" si="34"/>
        <v>#DIV/0!</v>
      </c>
      <c r="Q45" s="9">
        <f t="shared" si="35"/>
        <v>0</v>
      </c>
      <c r="R45" s="11" t="e">
        <f t="shared" si="36"/>
        <v>#DIV/0!</v>
      </c>
      <c r="S45" s="9" t="e">
        <f t="shared" si="37"/>
        <v>#DIV/0!</v>
      </c>
      <c r="T45" s="9" t="e">
        <f t="shared" si="38"/>
        <v>#DIV/0!</v>
      </c>
      <c r="U45" s="9" t="e">
        <f t="shared" si="39"/>
        <v>#DIV/0!</v>
      </c>
      <c r="V45" s="12" t="e">
        <f t="shared" si="40"/>
        <v>#DIV/0!</v>
      </c>
      <c r="W45" s="14" t="e">
        <f t="shared" si="41"/>
        <v>#DIV/0!</v>
      </c>
      <c r="X45" s="14" t="e">
        <f t="shared" si="42"/>
        <v>#DIV/0!</v>
      </c>
      <c r="Y45" s="13" t="e">
        <f t="shared" si="43"/>
        <v>#DIV/0!</v>
      </c>
      <c r="Z45" s="14">
        <f t="shared" si="44"/>
        <v>0</v>
      </c>
      <c r="AA45" s="14">
        <f t="shared" si="45"/>
        <v>0</v>
      </c>
      <c r="AB45" s="8"/>
      <c r="AC45" s="381">
        <f t="shared" si="46"/>
        <v>0</v>
      </c>
      <c r="AD45" s="8"/>
      <c r="AE45" s="8"/>
      <c r="AF45" s="8"/>
      <c r="AG45" s="8"/>
      <c r="AH45" s="8"/>
      <c r="AI45" s="8"/>
      <c r="AJ45" s="8"/>
      <c r="AK45" s="8"/>
      <c r="AL45" s="8"/>
      <c r="AM45" s="8"/>
      <c r="AN45" s="8"/>
      <c r="AO45" s="8"/>
      <c r="AP45" s="8"/>
      <c r="AQ45" s="8"/>
      <c r="AR45" s="8"/>
      <c r="AS45" s="8"/>
      <c r="AT45" s="12" t="e">
        <f t="shared" si="47"/>
        <v>#DIV/0!</v>
      </c>
      <c r="AU45" s="8"/>
    </row>
    <row r="46" spans="1:47" s="15" customFormat="1" hidden="1" outlineLevel="1">
      <c r="A46" s="7">
        <v>42</v>
      </c>
      <c r="B46" s="8"/>
      <c r="C46" s="8"/>
      <c r="D46" s="8"/>
      <c r="E46" s="8"/>
      <c r="F46" s="8"/>
      <c r="G46" s="8"/>
      <c r="H46" s="9">
        <f t="shared" si="31"/>
        <v>0</v>
      </c>
      <c r="I46" s="10"/>
      <c r="J46" s="10"/>
      <c r="K46" s="10"/>
      <c r="L46" s="8"/>
      <c r="M46" s="10"/>
      <c r="N46" s="9">
        <f t="shared" si="32"/>
        <v>0</v>
      </c>
      <c r="O46" s="9">
        <f t="shared" si="33"/>
        <v>0</v>
      </c>
      <c r="P46" s="11" t="e">
        <f t="shared" si="34"/>
        <v>#DIV/0!</v>
      </c>
      <c r="Q46" s="9">
        <f t="shared" si="35"/>
        <v>0</v>
      </c>
      <c r="R46" s="11" t="e">
        <f t="shared" si="36"/>
        <v>#DIV/0!</v>
      </c>
      <c r="S46" s="9" t="e">
        <f t="shared" si="37"/>
        <v>#DIV/0!</v>
      </c>
      <c r="T46" s="9" t="e">
        <f t="shared" si="38"/>
        <v>#DIV/0!</v>
      </c>
      <c r="U46" s="9" t="e">
        <f t="shared" si="39"/>
        <v>#DIV/0!</v>
      </c>
      <c r="V46" s="12" t="e">
        <f t="shared" si="40"/>
        <v>#DIV/0!</v>
      </c>
      <c r="W46" s="14" t="e">
        <f t="shared" si="41"/>
        <v>#DIV/0!</v>
      </c>
      <c r="X46" s="14" t="e">
        <f t="shared" si="42"/>
        <v>#DIV/0!</v>
      </c>
      <c r="Y46" s="13" t="e">
        <f t="shared" si="43"/>
        <v>#DIV/0!</v>
      </c>
      <c r="Z46" s="14">
        <f t="shared" si="44"/>
        <v>0</v>
      </c>
      <c r="AA46" s="14">
        <f t="shared" si="45"/>
        <v>0</v>
      </c>
      <c r="AB46" s="8"/>
      <c r="AC46" s="381">
        <f t="shared" si="46"/>
        <v>0</v>
      </c>
      <c r="AD46" s="8"/>
      <c r="AE46" s="8"/>
      <c r="AF46" s="8"/>
      <c r="AG46" s="8"/>
      <c r="AH46" s="8"/>
      <c r="AI46" s="8"/>
      <c r="AJ46" s="8"/>
      <c r="AK46" s="8"/>
      <c r="AL46" s="8"/>
      <c r="AM46" s="8"/>
      <c r="AN46" s="8"/>
      <c r="AO46" s="8"/>
      <c r="AP46" s="8"/>
      <c r="AQ46" s="8"/>
      <c r="AR46" s="8"/>
      <c r="AS46" s="8"/>
      <c r="AT46" s="12" t="e">
        <f t="shared" si="47"/>
        <v>#DIV/0!</v>
      </c>
      <c r="AU46" s="8"/>
    </row>
    <row r="47" spans="1:47" s="15" customFormat="1" hidden="1" outlineLevel="1">
      <c r="A47" s="7">
        <v>43</v>
      </c>
      <c r="B47" s="8"/>
      <c r="C47" s="8"/>
      <c r="D47" s="8"/>
      <c r="E47" s="8"/>
      <c r="F47" s="8"/>
      <c r="G47" s="8"/>
      <c r="H47" s="9">
        <f t="shared" si="31"/>
        <v>0</v>
      </c>
      <c r="I47" s="10"/>
      <c r="J47" s="10"/>
      <c r="K47" s="10"/>
      <c r="L47" s="8"/>
      <c r="M47" s="10"/>
      <c r="N47" s="9">
        <f t="shared" si="32"/>
        <v>0</v>
      </c>
      <c r="O47" s="9">
        <f t="shared" si="33"/>
        <v>0</v>
      </c>
      <c r="P47" s="11" t="e">
        <f t="shared" si="34"/>
        <v>#DIV/0!</v>
      </c>
      <c r="Q47" s="9">
        <f t="shared" si="35"/>
        <v>0</v>
      </c>
      <c r="R47" s="11" t="e">
        <f t="shared" si="36"/>
        <v>#DIV/0!</v>
      </c>
      <c r="S47" s="9" t="e">
        <f t="shared" si="37"/>
        <v>#DIV/0!</v>
      </c>
      <c r="T47" s="9" t="e">
        <f t="shared" si="38"/>
        <v>#DIV/0!</v>
      </c>
      <c r="U47" s="9" t="e">
        <f t="shared" si="39"/>
        <v>#DIV/0!</v>
      </c>
      <c r="V47" s="12" t="e">
        <f t="shared" si="40"/>
        <v>#DIV/0!</v>
      </c>
      <c r="W47" s="14" t="e">
        <f t="shared" si="41"/>
        <v>#DIV/0!</v>
      </c>
      <c r="X47" s="14" t="e">
        <f t="shared" si="42"/>
        <v>#DIV/0!</v>
      </c>
      <c r="Y47" s="13" t="e">
        <f t="shared" si="43"/>
        <v>#DIV/0!</v>
      </c>
      <c r="Z47" s="14">
        <f t="shared" si="44"/>
        <v>0</v>
      </c>
      <c r="AA47" s="14">
        <f t="shared" si="45"/>
        <v>0</v>
      </c>
      <c r="AB47" s="8"/>
      <c r="AC47" s="381">
        <f t="shared" si="46"/>
        <v>0</v>
      </c>
      <c r="AD47" s="8"/>
      <c r="AE47" s="8"/>
      <c r="AF47" s="8"/>
      <c r="AG47" s="8"/>
      <c r="AH47" s="8"/>
      <c r="AI47" s="8"/>
      <c r="AJ47" s="8"/>
      <c r="AK47" s="8"/>
      <c r="AL47" s="8"/>
      <c r="AM47" s="8"/>
      <c r="AN47" s="8"/>
      <c r="AO47" s="8"/>
      <c r="AP47" s="8"/>
      <c r="AQ47" s="8"/>
      <c r="AR47" s="8"/>
      <c r="AS47" s="8"/>
      <c r="AT47" s="12" t="e">
        <f t="shared" si="47"/>
        <v>#DIV/0!</v>
      </c>
      <c r="AU47" s="8"/>
    </row>
    <row r="48" spans="1:47" s="15" customFormat="1" hidden="1" outlineLevel="1">
      <c r="A48" s="7">
        <v>44</v>
      </c>
      <c r="B48" s="8"/>
      <c r="C48" s="8"/>
      <c r="D48" s="8"/>
      <c r="E48" s="8"/>
      <c r="F48" s="8"/>
      <c r="G48" s="8"/>
      <c r="H48" s="9">
        <f t="shared" si="31"/>
        <v>0</v>
      </c>
      <c r="I48" s="10"/>
      <c r="J48" s="10"/>
      <c r="K48" s="10"/>
      <c r="L48" s="8"/>
      <c r="M48" s="10"/>
      <c r="N48" s="9">
        <f t="shared" si="32"/>
        <v>0</v>
      </c>
      <c r="O48" s="9">
        <f t="shared" si="33"/>
        <v>0</v>
      </c>
      <c r="P48" s="11" t="e">
        <f t="shared" si="34"/>
        <v>#DIV/0!</v>
      </c>
      <c r="Q48" s="9">
        <f t="shared" si="35"/>
        <v>0</v>
      </c>
      <c r="R48" s="11" t="e">
        <f t="shared" si="36"/>
        <v>#DIV/0!</v>
      </c>
      <c r="S48" s="9" t="e">
        <f t="shared" si="37"/>
        <v>#DIV/0!</v>
      </c>
      <c r="T48" s="9" t="e">
        <f t="shared" si="38"/>
        <v>#DIV/0!</v>
      </c>
      <c r="U48" s="9" t="e">
        <f t="shared" si="39"/>
        <v>#DIV/0!</v>
      </c>
      <c r="V48" s="12" t="e">
        <f t="shared" si="40"/>
        <v>#DIV/0!</v>
      </c>
      <c r="W48" s="14" t="e">
        <f t="shared" si="41"/>
        <v>#DIV/0!</v>
      </c>
      <c r="X48" s="14" t="e">
        <f t="shared" si="42"/>
        <v>#DIV/0!</v>
      </c>
      <c r="Y48" s="13" t="e">
        <f t="shared" si="43"/>
        <v>#DIV/0!</v>
      </c>
      <c r="Z48" s="14">
        <f t="shared" si="44"/>
        <v>0</v>
      </c>
      <c r="AA48" s="14">
        <f t="shared" si="45"/>
        <v>0</v>
      </c>
      <c r="AB48" s="8"/>
      <c r="AC48" s="381">
        <f t="shared" si="46"/>
        <v>0</v>
      </c>
      <c r="AD48" s="8"/>
      <c r="AE48" s="8"/>
      <c r="AF48" s="8"/>
      <c r="AG48" s="8"/>
      <c r="AH48" s="8"/>
      <c r="AI48" s="8"/>
      <c r="AJ48" s="8"/>
      <c r="AK48" s="8"/>
      <c r="AL48" s="8"/>
      <c r="AM48" s="8"/>
      <c r="AN48" s="8"/>
      <c r="AO48" s="8"/>
      <c r="AP48" s="8"/>
      <c r="AQ48" s="8"/>
      <c r="AR48" s="8"/>
      <c r="AS48" s="8"/>
      <c r="AT48" s="12" t="e">
        <f t="shared" si="47"/>
        <v>#DIV/0!</v>
      </c>
      <c r="AU48" s="8"/>
    </row>
    <row r="49" spans="1:47" s="15" customFormat="1" hidden="1" outlineLevel="1">
      <c r="A49" s="7">
        <v>45</v>
      </c>
      <c r="B49" s="8"/>
      <c r="C49" s="8"/>
      <c r="D49" s="8"/>
      <c r="E49" s="8"/>
      <c r="F49" s="8"/>
      <c r="G49" s="8"/>
      <c r="H49" s="9">
        <f t="shared" si="31"/>
        <v>0</v>
      </c>
      <c r="I49" s="10"/>
      <c r="J49" s="10"/>
      <c r="K49" s="10"/>
      <c r="L49" s="8"/>
      <c r="M49" s="10"/>
      <c r="N49" s="9">
        <f t="shared" si="32"/>
        <v>0</v>
      </c>
      <c r="O49" s="9">
        <f t="shared" si="33"/>
        <v>0</v>
      </c>
      <c r="P49" s="11" t="e">
        <f t="shared" si="34"/>
        <v>#DIV/0!</v>
      </c>
      <c r="Q49" s="9">
        <f t="shared" si="35"/>
        <v>0</v>
      </c>
      <c r="R49" s="11" t="e">
        <f t="shared" si="36"/>
        <v>#DIV/0!</v>
      </c>
      <c r="S49" s="9" t="e">
        <f t="shared" si="37"/>
        <v>#DIV/0!</v>
      </c>
      <c r="T49" s="9" t="e">
        <f t="shared" si="38"/>
        <v>#DIV/0!</v>
      </c>
      <c r="U49" s="9" t="e">
        <f t="shared" si="39"/>
        <v>#DIV/0!</v>
      </c>
      <c r="V49" s="12" t="e">
        <f t="shared" si="40"/>
        <v>#DIV/0!</v>
      </c>
      <c r="W49" s="14" t="e">
        <f t="shared" si="41"/>
        <v>#DIV/0!</v>
      </c>
      <c r="X49" s="14" t="e">
        <f t="shared" si="42"/>
        <v>#DIV/0!</v>
      </c>
      <c r="Y49" s="13" t="e">
        <f t="shared" si="43"/>
        <v>#DIV/0!</v>
      </c>
      <c r="Z49" s="14">
        <f t="shared" si="44"/>
        <v>0</v>
      </c>
      <c r="AA49" s="14">
        <f t="shared" si="45"/>
        <v>0</v>
      </c>
      <c r="AB49" s="8"/>
      <c r="AC49" s="381">
        <f t="shared" si="46"/>
        <v>0</v>
      </c>
      <c r="AD49" s="8"/>
      <c r="AE49" s="8"/>
      <c r="AF49" s="8"/>
      <c r="AG49" s="8"/>
      <c r="AH49" s="8"/>
      <c r="AI49" s="8"/>
      <c r="AJ49" s="8"/>
      <c r="AK49" s="8"/>
      <c r="AL49" s="8"/>
      <c r="AM49" s="8"/>
      <c r="AN49" s="8"/>
      <c r="AO49" s="8"/>
      <c r="AP49" s="8"/>
      <c r="AQ49" s="8"/>
      <c r="AR49" s="8"/>
      <c r="AS49" s="8"/>
      <c r="AT49" s="12" t="e">
        <f t="shared" si="47"/>
        <v>#DIV/0!</v>
      </c>
      <c r="AU49" s="8"/>
    </row>
    <row r="50" spans="1:47" s="15" customFormat="1" hidden="1" outlineLevel="1">
      <c r="A50" s="7">
        <v>46</v>
      </c>
      <c r="B50" s="8"/>
      <c r="C50" s="8"/>
      <c r="D50" s="8"/>
      <c r="E50" s="8"/>
      <c r="F50" s="8"/>
      <c r="G50" s="8"/>
      <c r="H50" s="9">
        <f t="shared" si="31"/>
        <v>0</v>
      </c>
      <c r="I50" s="10"/>
      <c r="J50" s="10"/>
      <c r="K50" s="10"/>
      <c r="L50" s="8"/>
      <c r="M50" s="10"/>
      <c r="N50" s="9">
        <f t="shared" si="32"/>
        <v>0</v>
      </c>
      <c r="O50" s="9">
        <f t="shared" si="33"/>
        <v>0</v>
      </c>
      <c r="P50" s="11" t="e">
        <f t="shared" si="34"/>
        <v>#DIV/0!</v>
      </c>
      <c r="Q50" s="9">
        <f t="shared" si="35"/>
        <v>0</v>
      </c>
      <c r="R50" s="11" t="e">
        <f t="shared" si="36"/>
        <v>#DIV/0!</v>
      </c>
      <c r="S50" s="9" t="e">
        <f t="shared" si="37"/>
        <v>#DIV/0!</v>
      </c>
      <c r="T50" s="9" t="e">
        <f t="shared" si="38"/>
        <v>#DIV/0!</v>
      </c>
      <c r="U50" s="9" t="e">
        <f t="shared" si="39"/>
        <v>#DIV/0!</v>
      </c>
      <c r="V50" s="12" t="e">
        <f t="shared" si="40"/>
        <v>#DIV/0!</v>
      </c>
      <c r="W50" s="14" t="e">
        <f t="shared" si="41"/>
        <v>#DIV/0!</v>
      </c>
      <c r="X50" s="14" t="e">
        <f t="shared" si="42"/>
        <v>#DIV/0!</v>
      </c>
      <c r="Y50" s="13" t="e">
        <f t="shared" si="43"/>
        <v>#DIV/0!</v>
      </c>
      <c r="Z50" s="14">
        <f t="shared" si="44"/>
        <v>0</v>
      </c>
      <c r="AA50" s="14">
        <f t="shared" si="45"/>
        <v>0</v>
      </c>
      <c r="AB50" s="8"/>
      <c r="AC50" s="381">
        <f t="shared" si="46"/>
        <v>0</v>
      </c>
      <c r="AD50" s="8"/>
      <c r="AE50" s="8"/>
      <c r="AF50" s="8"/>
      <c r="AG50" s="8"/>
      <c r="AH50" s="8"/>
      <c r="AI50" s="8"/>
      <c r="AJ50" s="8"/>
      <c r="AK50" s="8"/>
      <c r="AL50" s="8"/>
      <c r="AM50" s="8"/>
      <c r="AN50" s="8"/>
      <c r="AO50" s="8"/>
      <c r="AP50" s="8"/>
      <c r="AQ50" s="8"/>
      <c r="AR50" s="8"/>
      <c r="AS50" s="8"/>
      <c r="AT50" s="12" t="e">
        <f t="shared" si="47"/>
        <v>#DIV/0!</v>
      </c>
      <c r="AU50" s="8"/>
    </row>
    <row r="51" spans="1:47" s="15" customFormat="1" hidden="1" outlineLevel="1">
      <c r="A51" s="7">
        <v>47</v>
      </c>
      <c r="B51" s="8"/>
      <c r="C51" s="8"/>
      <c r="D51" s="8"/>
      <c r="E51" s="8"/>
      <c r="F51" s="8"/>
      <c r="G51" s="8"/>
      <c r="H51" s="9">
        <f t="shared" si="31"/>
        <v>0</v>
      </c>
      <c r="I51" s="10"/>
      <c r="J51" s="10"/>
      <c r="K51" s="10"/>
      <c r="L51" s="8"/>
      <c r="M51" s="10"/>
      <c r="N51" s="9">
        <f t="shared" si="32"/>
        <v>0</v>
      </c>
      <c r="O51" s="9">
        <f t="shared" si="33"/>
        <v>0</v>
      </c>
      <c r="P51" s="11" t="e">
        <f t="shared" si="34"/>
        <v>#DIV/0!</v>
      </c>
      <c r="Q51" s="9">
        <f t="shared" si="35"/>
        <v>0</v>
      </c>
      <c r="R51" s="11" t="e">
        <f t="shared" si="36"/>
        <v>#DIV/0!</v>
      </c>
      <c r="S51" s="9" t="e">
        <f t="shared" si="37"/>
        <v>#DIV/0!</v>
      </c>
      <c r="T51" s="9" t="e">
        <f t="shared" si="38"/>
        <v>#DIV/0!</v>
      </c>
      <c r="U51" s="9" t="e">
        <f t="shared" si="39"/>
        <v>#DIV/0!</v>
      </c>
      <c r="V51" s="12" t="e">
        <f t="shared" si="40"/>
        <v>#DIV/0!</v>
      </c>
      <c r="W51" s="14" t="e">
        <f t="shared" si="41"/>
        <v>#DIV/0!</v>
      </c>
      <c r="X51" s="14" t="e">
        <f t="shared" si="42"/>
        <v>#DIV/0!</v>
      </c>
      <c r="Y51" s="13" t="e">
        <f t="shared" si="43"/>
        <v>#DIV/0!</v>
      </c>
      <c r="Z51" s="14">
        <f t="shared" si="44"/>
        <v>0</v>
      </c>
      <c r="AA51" s="14">
        <f t="shared" si="45"/>
        <v>0</v>
      </c>
      <c r="AB51" s="8"/>
      <c r="AC51" s="381">
        <f t="shared" si="46"/>
        <v>0</v>
      </c>
      <c r="AD51" s="8"/>
      <c r="AE51" s="8"/>
      <c r="AF51" s="8"/>
      <c r="AG51" s="8"/>
      <c r="AH51" s="8"/>
      <c r="AI51" s="8"/>
      <c r="AJ51" s="8"/>
      <c r="AK51" s="8"/>
      <c r="AL51" s="8"/>
      <c r="AM51" s="8"/>
      <c r="AN51" s="8"/>
      <c r="AO51" s="8"/>
      <c r="AP51" s="8"/>
      <c r="AQ51" s="8"/>
      <c r="AR51" s="8"/>
      <c r="AS51" s="8"/>
      <c r="AT51" s="12" t="e">
        <f t="shared" si="47"/>
        <v>#DIV/0!</v>
      </c>
      <c r="AU51" s="8"/>
    </row>
    <row r="52" spans="1:47" s="15" customFormat="1" hidden="1" outlineLevel="1">
      <c r="A52" s="7">
        <v>48</v>
      </c>
      <c r="B52" s="8"/>
      <c r="C52" s="8"/>
      <c r="D52" s="8"/>
      <c r="E52" s="8"/>
      <c r="F52" s="8"/>
      <c r="G52" s="8"/>
      <c r="H52" s="9">
        <f t="shared" si="31"/>
        <v>0</v>
      </c>
      <c r="I52" s="10"/>
      <c r="J52" s="10"/>
      <c r="K52" s="10"/>
      <c r="L52" s="8"/>
      <c r="M52" s="10"/>
      <c r="N52" s="9">
        <f t="shared" si="32"/>
        <v>0</v>
      </c>
      <c r="O52" s="9">
        <f t="shared" si="33"/>
        <v>0</v>
      </c>
      <c r="P52" s="11" t="e">
        <f t="shared" si="34"/>
        <v>#DIV/0!</v>
      </c>
      <c r="Q52" s="9">
        <f t="shared" si="35"/>
        <v>0</v>
      </c>
      <c r="R52" s="11" t="e">
        <f t="shared" si="36"/>
        <v>#DIV/0!</v>
      </c>
      <c r="S52" s="9" t="e">
        <f t="shared" si="37"/>
        <v>#DIV/0!</v>
      </c>
      <c r="T52" s="9" t="e">
        <f t="shared" si="38"/>
        <v>#DIV/0!</v>
      </c>
      <c r="U52" s="9" t="e">
        <f t="shared" si="39"/>
        <v>#DIV/0!</v>
      </c>
      <c r="V52" s="12" t="e">
        <f t="shared" si="40"/>
        <v>#DIV/0!</v>
      </c>
      <c r="W52" s="14" t="e">
        <f t="shared" si="41"/>
        <v>#DIV/0!</v>
      </c>
      <c r="X52" s="14" t="e">
        <f t="shared" si="42"/>
        <v>#DIV/0!</v>
      </c>
      <c r="Y52" s="13" t="e">
        <f t="shared" si="43"/>
        <v>#DIV/0!</v>
      </c>
      <c r="Z52" s="14">
        <f t="shared" si="44"/>
        <v>0</v>
      </c>
      <c r="AA52" s="14">
        <f t="shared" si="45"/>
        <v>0</v>
      </c>
      <c r="AB52" s="8"/>
      <c r="AC52" s="381">
        <f t="shared" si="46"/>
        <v>0</v>
      </c>
      <c r="AD52" s="8"/>
      <c r="AE52" s="8"/>
      <c r="AF52" s="8"/>
      <c r="AG52" s="8"/>
      <c r="AH52" s="8"/>
      <c r="AI52" s="8"/>
      <c r="AJ52" s="8"/>
      <c r="AK52" s="8"/>
      <c r="AL52" s="8"/>
      <c r="AM52" s="8"/>
      <c r="AN52" s="8"/>
      <c r="AO52" s="8"/>
      <c r="AP52" s="8"/>
      <c r="AQ52" s="8"/>
      <c r="AR52" s="8"/>
      <c r="AS52" s="8"/>
      <c r="AT52" s="12" t="e">
        <f t="shared" si="47"/>
        <v>#DIV/0!</v>
      </c>
      <c r="AU52" s="8"/>
    </row>
    <row r="53" spans="1:47" s="15" customFormat="1" hidden="1" outlineLevel="1">
      <c r="A53" s="7">
        <v>49</v>
      </c>
      <c r="B53" s="8"/>
      <c r="C53" s="8"/>
      <c r="D53" s="8"/>
      <c r="E53" s="8"/>
      <c r="F53" s="8"/>
      <c r="G53" s="8"/>
      <c r="H53" s="9">
        <f t="shared" si="31"/>
        <v>0</v>
      </c>
      <c r="I53" s="10"/>
      <c r="J53" s="10"/>
      <c r="K53" s="10"/>
      <c r="L53" s="8"/>
      <c r="M53" s="10"/>
      <c r="N53" s="9">
        <f t="shared" si="32"/>
        <v>0</v>
      </c>
      <c r="O53" s="9">
        <f t="shared" si="33"/>
        <v>0</v>
      </c>
      <c r="P53" s="11" t="e">
        <f t="shared" si="34"/>
        <v>#DIV/0!</v>
      </c>
      <c r="Q53" s="9">
        <f t="shared" si="35"/>
        <v>0</v>
      </c>
      <c r="R53" s="11" t="e">
        <f t="shared" si="36"/>
        <v>#DIV/0!</v>
      </c>
      <c r="S53" s="9" t="e">
        <f t="shared" si="37"/>
        <v>#DIV/0!</v>
      </c>
      <c r="T53" s="9" t="e">
        <f t="shared" si="38"/>
        <v>#DIV/0!</v>
      </c>
      <c r="U53" s="9" t="e">
        <f t="shared" si="39"/>
        <v>#DIV/0!</v>
      </c>
      <c r="V53" s="12" t="e">
        <f t="shared" si="40"/>
        <v>#DIV/0!</v>
      </c>
      <c r="W53" s="14" t="e">
        <f t="shared" si="41"/>
        <v>#DIV/0!</v>
      </c>
      <c r="X53" s="14" t="e">
        <f t="shared" si="42"/>
        <v>#DIV/0!</v>
      </c>
      <c r="Y53" s="13" t="e">
        <f t="shared" si="43"/>
        <v>#DIV/0!</v>
      </c>
      <c r="Z53" s="14">
        <f t="shared" si="44"/>
        <v>0</v>
      </c>
      <c r="AA53" s="14">
        <f t="shared" si="45"/>
        <v>0</v>
      </c>
      <c r="AB53" s="8"/>
      <c r="AC53" s="381">
        <f t="shared" si="46"/>
        <v>0</v>
      </c>
      <c r="AD53" s="8"/>
      <c r="AE53" s="8"/>
      <c r="AF53" s="8"/>
      <c r="AG53" s="8"/>
      <c r="AH53" s="8"/>
      <c r="AI53" s="8"/>
      <c r="AJ53" s="8"/>
      <c r="AK53" s="8"/>
      <c r="AL53" s="8"/>
      <c r="AM53" s="8"/>
      <c r="AN53" s="8"/>
      <c r="AO53" s="8"/>
      <c r="AP53" s="8"/>
      <c r="AQ53" s="8"/>
      <c r="AR53" s="8"/>
      <c r="AS53" s="8"/>
      <c r="AT53" s="12" t="e">
        <f t="shared" si="47"/>
        <v>#DIV/0!</v>
      </c>
      <c r="AU53" s="8"/>
    </row>
    <row r="54" spans="1:47" s="15" customFormat="1" hidden="1" outlineLevel="1">
      <c r="A54" s="7">
        <v>50</v>
      </c>
      <c r="B54" s="8"/>
      <c r="C54" s="8"/>
      <c r="D54" s="8"/>
      <c r="E54" s="8"/>
      <c r="F54" s="8"/>
      <c r="G54" s="8"/>
      <c r="H54" s="9">
        <f t="shared" si="31"/>
        <v>0</v>
      </c>
      <c r="I54" s="10"/>
      <c r="J54" s="10"/>
      <c r="K54" s="10"/>
      <c r="L54" s="8"/>
      <c r="M54" s="10"/>
      <c r="N54" s="9">
        <f t="shared" si="32"/>
        <v>0</v>
      </c>
      <c r="O54" s="9">
        <f t="shared" si="33"/>
        <v>0</v>
      </c>
      <c r="P54" s="11" t="e">
        <f t="shared" si="34"/>
        <v>#DIV/0!</v>
      </c>
      <c r="Q54" s="9">
        <f t="shared" si="35"/>
        <v>0</v>
      </c>
      <c r="R54" s="11" t="e">
        <f t="shared" si="36"/>
        <v>#DIV/0!</v>
      </c>
      <c r="S54" s="9" t="e">
        <f t="shared" si="37"/>
        <v>#DIV/0!</v>
      </c>
      <c r="T54" s="9" t="e">
        <f t="shared" si="38"/>
        <v>#DIV/0!</v>
      </c>
      <c r="U54" s="9" t="e">
        <f t="shared" si="39"/>
        <v>#DIV/0!</v>
      </c>
      <c r="V54" s="12" t="e">
        <f t="shared" si="40"/>
        <v>#DIV/0!</v>
      </c>
      <c r="W54" s="14" t="e">
        <f t="shared" si="41"/>
        <v>#DIV/0!</v>
      </c>
      <c r="X54" s="14" t="e">
        <f t="shared" si="42"/>
        <v>#DIV/0!</v>
      </c>
      <c r="Y54" s="13" t="e">
        <f t="shared" si="43"/>
        <v>#DIV/0!</v>
      </c>
      <c r="Z54" s="14">
        <f t="shared" si="44"/>
        <v>0</v>
      </c>
      <c r="AA54" s="14">
        <f t="shared" si="45"/>
        <v>0</v>
      </c>
      <c r="AB54" s="8"/>
      <c r="AC54" s="381">
        <f t="shared" si="46"/>
        <v>0</v>
      </c>
      <c r="AD54" s="8"/>
      <c r="AE54" s="8"/>
      <c r="AF54" s="8"/>
      <c r="AG54" s="8"/>
      <c r="AH54" s="8"/>
      <c r="AI54" s="8"/>
      <c r="AJ54" s="8"/>
      <c r="AK54" s="8"/>
      <c r="AL54" s="8"/>
      <c r="AM54" s="8"/>
      <c r="AN54" s="8"/>
      <c r="AO54" s="8"/>
      <c r="AP54" s="8"/>
      <c r="AQ54" s="8"/>
      <c r="AR54" s="8"/>
      <c r="AS54" s="8"/>
      <c r="AT54" s="12" t="e">
        <f t="shared" si="47"/>
        <v>#DIV/0!</v>
      </c>
      <c r="AU54" s="8"/>
    </row>
    <row r="55" spans="1:47" s="15" customFormat="1" hidden="1" outlineLevel="1">
      <c r="A55" s="7">
        <v>51</v>
      </c>
      <c r="B55" s="8"/>
      <c r="C55" s="8"/>
      <c r="D55" s="8"/>
      <c r="E55" s="8"/>
      <c r="F55" s="8"/>
      <c r="G55" s="8"/>
      <c r="H55" s="9">
        <f t="shared" si="31"/>
        <v>0</v>
      </c>
      <c r="I55" s="10"/>
      <c r="J55" s="10"/>
      <c r="K55" s="10"/>
      <c r="L55" s="8"/>
      <c r="M55" s="10"/>
      <c r="N55" s="9">
        <f t="shared" si="32"/>
        <v>0</v>
      </c>
      <c r="O55" s="9">
        <f t="shared" si="33"/>
        <v>0</v>
      </c>
      <c r="P55" s="11" t="e">
        <f t="shared" si="34"/>
        <v>#DIV/0!</v>
      </c>
      <c r="Q55" s="9">
        <f t="shared" si="35"/>
        <v>0</v>
      </c>
      <c r="R55" s="11" t="e">
        <f t="shared" si="36"/>
        <v>#DIV/0!</v>
      </c>
      <c r="S55" s="9" t="e">
        <f t="shared" si="37"/>
        <v>#DIV/0!</v>
      </c>
      <c r="T55" s="9" t="e">
        <f t="shared" si="38"/>
        <v>#DIV/0!</v>
      </c>
      <c r="U55" s="9" t="e">
        <f t="shared" si="39"/>
        <v>#DIV/0!</v>
      </c>
      <c r="V55" s="12" t="e">
        <f t="shared" si="40"/>
        <v>#DIV/0!</v>
      </c>
      <c r="W55" s="14" t="e">
        <f t="shared" si="41"/>
        <v>#DIV/0!</v>
      </c>
      <c r="X55" s="14" t="e">
        <f t="shared" si="42"/>
        <v>#DIV/0!</v>
      </c>
      <c r="Y55" s="13" t="e">
        <f t="shared" si="43"/>
        <v>#DIV/0!</v>
      </c>
      <c r="Z55" s="14">
        <f t="shared" si="44"/>
        <v>0</v>
      </c>
      <c r="AA55" s="14">
        <f t="shared" si="45"/>
        <v>0</v>
      </c>
      <c r="AB55" s="8"/>
      <c r="AC55" s="381">
        <f t="shared" si="46"/>
        <v>0</v>
      </c>
      <c r="AD55" s="8"/>
      <c r="AE55" s="8"/>
      <c r="AF55" s="8"/>
      <c r="AG55" s="8"/>
      <c r="AH55" s="8"/>
      <c r="AI55" s="8"/>
      <c r="AJ55" s="8"/>
      <c r="AK55" s="8"/>
      <c r="AL55" s="8"/>
      <c r="AM55" s="8"/>
      <c r="AN55" s="8"/>
      <c r="AO55" s="8"/>
      <c r="AP55" s="8"/>
      <c r="AQ55" s="8"/>
      <c r="AR55" s="8"/>
      <c r="AS55" s="8"/>
      <c r="AT55" s="12" t="e">
        <f t="shared" si="47"/>
        <v>#DIV/0!</v>
      </c>
      <c r="AU55" s="8"/>
    </row>
    <row r="56" spans="1:47" s="15" customFormat="1" hidden="1" outlineLevel="1">
      <c r="A56" s="7">
        <v>52</v>
      </c>
      <c r="B56" s="8"/>
      <c r="C56" s="8"/>
      <c r="D56" s="8"/>
      <c r="E56" s="8"/>
      <c r="F56" s="8"/>
      <c r="G56" s="8"/>
      <c r="H56" s="9">
        <f t="shared" si="31"/>
        <v>0</v>
      </c>
      <c r="I56" s="10"/>
      <c r="J56" s="10"/>
      <c r="K56" s="10"/>
      <c r="L56" s="8"/>
      <c r="M56" s="10"/>
      <c r="N56" s="9">
        <f t="shared" si="32"/>
        <v>0</v>
      </c>
      <c r="O56" s="9">
        <f t="shared" si="33"/>
        <v>0</v>
      </c>
      <c r="P56" s="11" t="e">
        <f t="shared" si="34"/>
        <v>#DIV/0!</v>
      </c>
      <c r="Q56" s="9">
        <f t="shared" si="35"/>
        <v>0</v>
      </c>
      <c r="R56" s="11" t="e">
        <f t="shared" si="36"/>
        <v>#DIV/0!</v>
      </c>
      <c r="S56" s="9" t="e">
        <f t="shared" si="37"/>
        <v>#DIV/0!</v>
      </c>
      <c r="T56" s="9" t="e">
        <f t="shared" si="38"/>
        <v>#DIV/0!</v>
      </c>
      <c r="U56" s="9" t="e">
        <f t="shared" si="39"/>
        <v>#DIV/0!</v>
      </c>
      <c r="V56" s="12" t="e">
        <f t="shared" si="40"/>
        <v>#DIV/0!</v>
      </c>
      <c r="W56" s="14" t="e">
        <f t="shared" si="41"/>
        <v>#DIV/0!</v>
      </c>
      <c r="X56" s="14" t="e">
        <f t="shared" si="42"/>
        <v>#DIV/0!</v>
      </c>
      <c r="Y56" s="13" t="e">
        <f t="shared" si="43"/>
        <v>#DIV/0!</v>
      </c>
      <c r="Z56" s="14">
        <f t="shared" si="44"/>
        <v>0</v>
      </c>
      <c r="AA56" s="14">
        <f t="shared" si="45"/>
        <v>0</v>
      </c>
      <c r="AB56" s="8"/>
      <c r="AC56" s="381">
        <f t="shared" si="46"/>
        <v>0</v>
      </c>
      <c r="AD56" s="8"/>
      <c r="AE56" s="8"/>
      <c r="AF56" s="8"/>
      <c r="AG56" s="8"/>
      <c r="AH56" s="8"/>
      <c r="AI56" s="8"/>
      <c r="AJ56" s="8"/>
      <c r="AK56" s="8"/>
      <c r="AL56" s="8"/>
      <c r="AM56" s="8"/>
      <c r="AN56" s="8"/>
      <c r="AO56" s="8"/>
      <c r="AP56" s="8"/>
      <c r="AQ56" s="8"/>
      <c r="AR56" s="8"/>
      <c r="AS56" s="8"/>
      <c r="AT56" s="12" t="e">
        <f t="shared" si="47"/>
        <v>#DIV/0!</v>
      </c>
      <c r="AU56" s="8"/>
    </row>
    <row r="57" spans="1:47" s="15" customFormat="1" hidden="1" outlineLevel="1">
      <c r="A57" s="7">
        <v>53</v>
      </c>
      <c r="B57" s="8"/>
      <c r="C57" s="8"/>
      <c r="D57" s="8"/>
      <c r="E57" s="8"/>
      <c r="F57" s="8"/>
      <c r="G57" s="8"/>
      <c r="H57" s="9">
        <f t="shared" si="31"/>
        <v>0</v>
      </c>
      <c r="I57" s="10"/>
      <c r="J57" s="10"/>
      <c r="K57" s="10"/>
      <c r="L57" s="8"/>
      <c r="M57" s="10"/>
      <c r="N57" s="9">
        <f t="shared" si="32"/>
        <v>0</v>
      </c>
      <c r="O57" s="9">
        <f t="shared" si="33"/>
        <v>0</v>
      </c>
      <c r="P57" s="11" t="e">
        <f t="shared" si="34"/>
        <v>#DIV/0!</v>
      </c>
      <c r="Q57" s="9">
        <f t="shared" si="35"/>
        <v>0</v>
      </c>
      <c r="R57" s="11" t="e">
        <f t="shared" si="36"/>
        <v>#DIV/0!</v>
      </c>
      <c r="S57" s="9" t="e">
        <f t="shared" si="37"/>
        <v>#DIV/0!</v>
      </c>
      <c r="T57" s="9" t="e">
        <f t="shared" si="38"/>
        <v>#DIV/0!</v>
      </c>
      <c r="U57" s="9" t="e">
        <f t="shared" si="39"/>
        <v>#DIV/0!</v>
      </c>
      <c r="V57" s="12" t="e">
        <f t="shared" si="40"/>
        <v>#DIV/0!</v>
      </c>
      <c r="W57" s="14" t="e">
        <f t="shared" si="41"/>
        <v>#DIV/0!</v>
      </c>
      <c r="X57" s="14" t="e">
        <f t="shared" si="42"/>
        <v>#DIV/0!</v>
      </c>
      <c r="Y57" s="13" t="e">
        <f t="shared" si="43"/>
        <v>#DIV/0!</v>
      </c>
      <c r="Z57" s="14">
        <f t="shared" si="44"/>
        <v>0</v>
      </c>
      <c r="AA57" s="14">
        <f t="shared" si="45"/>
        <v>0</v>
      </c>
      <c r="AB57" s="8"/>
      <c r="AC57" s="381">
        <f t="shared" si="46"/>
        <v>0</v>
      </c>
      <c r="AD57" s="8"/>
      <c r="AE57" s="8"/>
      <c r="AF57" s="8"/>
      <c r="AG57" s="8"/>
      <c r="AH57" s="8"/>
      <c r="AI57" s="8"/>
      <c r="AJ57" s="8"/>
      <c r="AK57" s="8"/>
      <c r="AL57" s="8"/>
      <c r="AM57" s="8"/>
      <c r="AN57" s="8"/>
      <c r="AO57" s="8"/>
      <c r="AP57" s="8"/>
      <c r="AQ57" s="8"/>
      <c r="AR57" s="8"/>
      <c r="AS57" s="8"/>
      <c r="AT57" s="12" t="e">
        <f t="shared" si="47"/>
        <v>#DIV/0!</v>
      </c>
      <c r="AU57" s="8"/>
    </row>
    <row r="58" spans="1:47" s="15" customFormat="1" hidden="1" outlineLevel="1">
      <c r="A58" s="7">
        <v>54</v>
      </c>
      <c r="B58" s="8"/>
      <c r="C58" s="8"/>
      <c r="D58" s="8"/>
      <c r="E58" s="8"/>
      <c r="F58" s="8"/>
      <c r="G58" s="8"/>
      <c r="H58" s="9">
        <f t="shared" si="31"/>
        <v>0</v>
      </c>
      <c r="I58" s="10"/>
      <c r="J58" s="10"/>
      <c r="K58" s="10"/>
      <c r="L58" s="8"/>
      <c r="M58" s="10"/>
      <c r="N58" s="9">
        <f t="shared" si="32"/>
        <v>0</v>
      </c>
      <c r="O58" s="9">
        <f t="shared" si="33"/>
        <v>0</v>
      </c>
      <c r="P58" s="11" t="e">
        <f t="shared" si="34"/>
        <v>#DIV/0!</v>
      </c>
      <c r="Q58" s="9">
        <f t="shared" si="35"/>
        <v>0</v>
      </c>
      <c r="R58" s="11" t="e">
        <f t="shared" si="36"/>
        <v>#DIV/0!</v>
      </c>
      <c r="S58" s="9" t="e">
        <f t="shared" si="37"/>
        <v>#DIV/0!</v>
      </c>
      <c r="T58" s="9" t="e">
        <f t="shared" si="38"/>
        <v>#DIV/0!</v>
      </c>
      <c r="U58" s="9" t="e">
        <f t="shared" si="39"/>
        <v>#DIV/0!</v>
      </c>
      <c r="V58" s="12" t="e">
        <f t="shared" si="40"/>
        <v>#DIV/0!</v>
      </c>
      <c r="W58" s="14" t="e">
        <f t="shared" si="41"/>
        <v>#DIV/0!</v>
      </c>
      <c r="X58" s="14" t="e">
        <f t="shared" si="42"/>
        <v>#DIV/0!</v>
      </c>
      <c r="Y58" s="13" t="e">
        <f t="shared" si="43"/>
        <v>#DIV/0!</v>
      </c>
      <c r="Z58" s="14">
        <f t="shared" si="44"/>
        <v>0</v>
      </c>
      <c r="AA58" s="14">
        <f t="shared" si="45"/>
        <v>0</v>
      </c>
      <c r="AB58" s="8"/>
      <c r="AC58" s="381">
        <f t="shared" si="46"/>
        <v>0</v>
      </c>
      <c r="AD58" s="8"/>
      <c r="AE58" s="8"/>
      <c r="AF58" s="8"/>
      <c r="AG58" s="8"/>
      <c r="AH58" s="8"/>
      <c r="AI58" s="8"/>
      <c r="AJ58" s="8"/>
      <c r="AK58" s="8"/>
      <c r="AL58" s="8"/>
      <c r="AM58" s="8"/>
      <c r="AN58" s="8"/>
      <c r="AO58" s="8"/>
      <c r="AP58" s="8"/>
      <c r="AQ58" s="8"/>
      <c r="AR58" s="8"/>
      <c r="AS58" s="8"/>
      <c r="AT58" s="12" t="e">
        <f t="shared" si="47"/>
        <v>#DIV/0!</v>
      </c>
      <c r="AU58" s="8"/>
    </row>
    <row r="59" spans="1:47" s="15" customFormat="1" hidden="1" outlineLevel="1">
      <c r="A59" s="7">
        <v>55</v>
      </c>
      <c r="B59" s="8"/>
      <c r="C59" s="8"/>
      <c r="D59" s="8"/>
      <c r="E59" s="8"/>
      <c r="F59" s="8"/>
      <c r="G59" s="8"/>
      <c r="H59" s="9">
        <f t="shared" si="31"/>
        <v>0</v>
      </c>
      <c r="I59" s="10"/>
      <c r="J59" s="10"/>
      <c r="K59" s="10"/>
      <c r="L59" s="8"/>
      <c r="M59" s="10"/>
      <c r="N59" s="9">
        <f t="shared" si="32"/>
        <v>0</v>
      </c>
      <c r="O59" s="9">
        <f t="shared" si="33"/>
        <v>0</v>
      </c>
      <c r="P59" s="11" t="e">
        <f t="shared" si="34"/>
        <v>#DIV/0!</v>
      </c>
      <c r="Q59" s="9">
        <f t="shared" si="35"/>
        <v>0</v>
      </c>
      <c r="R59" s="11" t="e">
        <f t="shared" si="36"/>
        <v>#DIV/0!</v>
      </c>
      <c r="S59" s="9" t="e">
        <f t="shared" si="37"/>
        <v>#DIV/0!</v>
      </c>
      <c r="T59" s="9" t="e">
        <f t="shared" si="38"/>
        <v>#DIV/0!</v>
      </c>
      <c r="U59" s="9" t="e">
        <f t="shared" si="39"/>
        <v>#DIV/0!</v>
      </c>
      <c r="V59" s="12" t="e">
        <f t="shared" si="40"/>
        <v>#DIV/0!</v>
      </c>
      <c r="W59" s="14" t="e">
        <f t="shared" si="41"/>
        <v>#DIV/0!</v>
      </c>
      <c r="X59" s="14" t="e">
        <f t="shared" si="42"/>
        <v>#DIV/0!</v>
      </c>
      <c r="Y59" s="13" t="e">
        <f t="shared" si="43"/>
        <v>#DIV/0!</v>
      </c>
      <c r="Z59" s="14">
        <f t="shared" si="44"/>
        <v>0</v>
      </c>
      <c r="AA59" s="14">
        <f t="shared" si="45"/>
        <v>0</v>
      </c>
      <c r="AB59" s="8"/>
      <c r="AC59" s="381">
        <f t="shared" si="46"/>
        <v>0</v>
      </c>
      <c r="AD59" s="8"/>
      <c r="AE59" s="8"/>
      <c r="AF59" s="8"/>
      <c r="AG59" s="8"/>
      <c r="AH59" s="8"/>
      <c r="AI59" s="8"/>
      <c r="AJ59" s="8"/>
      <c r="AK59" s="8"/>
      <c r="AL59" s="8"/>
      <c r="AM59" s="8"/>
      <c r="AN59" s="8"/>
      <c r="AO59" s="8"/>
      <c r="AP59" s="8"/>
      <c r="AQ59" s="8"/>
      <c r="AR59" s="8"/>
      <c r="AS59" s="8"/>
      <c r="AT59" s="12" t="e">
        <f t="shared" si="47"/>
        <v>#DIV/0!</v>
      </c>
      <c r="AU59" s="8"/>
    </row>
    <row r="60" spans="1:47" s="15" customFormat="1" hidden="1" outlineLevel="1">
      <c r="A60" s="7">
        <v>56</v>
      </c>
      <c r="B60" s="8"/>
      <c r="C60" s="8"/>
      <c r="D60" s="8"/>
      <c r="E60" s="8"/>
      <c r="F60" s="8"/>
      <c r="G60" s="8"/>
      <c r="H60" s="9">
        <f t="shared" si="31"/>
        <v>0</v>
      </c>
      <c r="I60" s="10"/>
      <c r="J60" s="10"/>
      <c r="K60" s="10"/>
      <c r="L60" s="8"/>
      <c r="M60" s="10"/>
      <c r="N60" s="9">
        <f t="shared" si="32"/>
        <v>0</v>
      </c>
      <c r="O60" s="9">
        <f t="shared" si="33"/>
        <v>0</v>
      </c>
      <c r="P60" s="11" t="e">
        <f t="shared" si="34"/>
        <v>#DIV/0!</v>
      </c>
      <c r="Q60" s="9">
        <f t="shared" si="35"/>
        <v>0</v>
      </c>
      <c r="R60" s="11" t="e">
        <f t="shared" si="36"/>
        <v>#DIV/0!</v>
      </c>
      <c r="S60" s="9" t="e">
        <f t="shared" si="37"/>
        <v>#DIV/0!</v>
      </c>
      <c r="T60" s="9" t="e">
        <f t="shared" si="38"/>
        <v>#DIV/0!</v>
      </c>
      <c r="U60" s="9" t="e">
        <f t="shared" si="39"/>
        <v>#DIV/0!</v>
      </c>
      <c r="V60" s="12" t="e">
        <f t="shared" si="40"/>
        <v>#DIV/0!</v>
      </c>
      <c r="W60" s="14" t="e">
        <f t="shared" si="41"/>
        <v>#DIV/0!</v>
      </c>
      <c r="X60" s="14" t="e">
        <f t="shared" si="42"/>
        <v>#DIV/0!</v>
      </c>
      <c r="Y60" s="13" t="e">
        <f t="shared" si="43"/>
        <v>#DIV/0!</v>
      </c>
      <c r="Z60" s="14">
        <f t="shared" si="44"/>
        <v>0</v>
      </c>
      <c r="AA60" s="14">
        <f t="shared" si="45"/>
        <v>0</v>
      </c>
      <c r="AB60" s="8"/>
      <c r="AC60" s="381">
        <f t="shared" si="46"/>
        <v>0</v>
      </c>
      <c r="AD60" s="8"/>
      <c r="AE60" s="8"/>
      <c r="AF60" s="8"/>
      <c r="AG60" s="8"/>
      <c r="AH60" s="8"/>
      <c r="AI60" s="8"/>
      <c r="AJ60" s="8"/>
      <c r="AK60" s="8"/>
      <c r="AL60" s="8"/>
      <c r="AM60" s="8"/>
      <c r="AN60" s="8"/>
      <c r="AO60" s="8"/>
      <c r="AP60" s="8"/>
      <c r="AQ60" s="8"/>
      <c r="AR60" s="8"/>
      <c r="AS60" s="8"/>
      <c r="AT60" s="12" t="e">
        <f t="shared" si="47"/>
        <v>#DIV/0!</v>
      </c>
      <c r="AU60" s="8"/>
    </row>
    <row r="61" spans="1:47" s="15" customFormat="1" hidden="1" outlineLevel="1">
      <c r="A61" s="7">
        <v>57</v>
      </c>
      <c r="B61" s="8"/>
      <c r="C61" s="8"/>
      <c r="D61" s="8"/>
      <c r="E61" s="8"/>
      <c r="F61" s="8"/>
      <c r="G61" s="8"/>
      <c r="H61" s="9">
        <f t="shared" si="31"/>
        <v>0</v>
      </c>
      <c r="I61" s="10"/>
      <c r="J61" s="10"/>
      <c r="K61" s="10"/>
      <c r="L61" s="8"/>
      <c r="M61" s="10"/>
      <c r="N61" s="9">
        <f t="shared" si="32"/>
        <v>0</v>
      </c>
      <c r="O61" s="9">
        <f t="shared" si="33"/>
        <v>0</v>
      </c>
      <c r="P61" s="11" t="e">
        <f t="shared" si="34"/>
        <v>#DIV/0!</v>
      </c>
      <c r="Q61" s="9">
        <f t="shared" si="35"/>
        <v>0</v>
      </c>
      <c r="R61" s="11" t="e">
        <f t="shared" si="36"/>
        <v>#DIV/0!</v>
      </c>
      <c r="S61" s="9" t="e">
        <f t="shared" si="37"/>
        <v>#DIV/0!</v>
      </c>
      <c r="T61" s="9" t="e">
        <f t="shared" si="38"/>
        <v>#DIV/0!</v>
      </c>
      <c r="U61" s="9" t="e">
        <f t="shared" si="39"/>
        <v>#DIV/0!</v>
      </c>
      <c r="V61" s="12" t="e">
        <f t="shared" si="40"/>
        <v>#DIV/0!</v>
      </c>
      <c r="W61" s="14" t="e">
        <f t="shared" si="41"/>
        <v>#DIV/0!</v>
      </c>
      <c r="X61" s="14" t="e">
        <f t="shared" si="42"/>
        <v>#DIV/0!</v>
      </c>
      <c r="Y61" s="13" t="e">
        <f t="shared" si="43"/>
        <v>#DIV/0!</v>
      </c>
      <c r="Z61" s="14">
        <f t="shared" si="44"/>
        <v>0</v>
      </c>
      <c r="AA61" s="14">
        <f t="shared" si="45"/>
        <v>0</v>
      </c>
      <c r="AB61" s="8"/>
      <c r="AC61" s="381">
        <f t="shared" si="46"/>
        <v>0</v>
      </c>
      <c r="AD61" s="8"/>
      <c r="AE61" s="8"/>
      <c r="AF61" s="8"/>
      <c r="AG61" s="8"/>
      <c r="AH61" s="8"/>
      <c r="AI61" s="8"/>
      <c r="AJ61" s="8"/>
      <c r="AK61" s="8"/>
      <c r="AL61" s="8"/>
      <c r="AM61" s="8"/>
      <c r="AN61" s="8"/>
      <c r="AO61" s="8"/>
      <c r="AP61" s="8"/>
      <c r="AQ61" s="8"/>
      <c r="AR61" s="8"/>
      <c r="AS61" s="8"/>
      <c r="AT61" s="12" t="e">
        <f t="shared" si="47"/>
        <v>#DIV/0!</v>
      </c>
      <c r="AU61" s="8"/>
    </row>
    <row r="62" spans="1:47" s="15" customFormat="1" hidden="1" outlineLevel="1">
      <c r="A62" s="7">
        <v>58</v>
      </c>
      <c r="B62" s="8"/>
      <c r="C62" s="8"/>
      <c r="D62" s="8"/>
      <c r="E62" s="8"/>
      <c r="F62" s="8"/>
      <c r="G62" s="8"/>
      <c r="H62" s="9">
        <f t="shared" si="31"/>
        <v>0</v>
      </c>
      <c r="I62" s="10"/>
      <c r="J62" s="10"/>
      <c r="K62" s="10"/>
      <c r="L62" s="8"/>
      <c r="M62" s="10"/>
      <c r="N62" s="9">
        <f t="shared" si="32"/>
        <v>0</v>
      </c>
      <c r="O62" s="9">
        <f t="shared" si="33"/>
        <v>0</v>
      </c>
      <c r="P62" s="11" t="e">
        <f t="shared" si="34"/>
        <v>#DIV/0!</v>
      </c>
      <c r="Q62" s="9">
        <f t="shared" si="35"/>
        <v>0</v>
      </c>
      <c r="R62" s="11" t="e">
        <f t="shared" si="36"/>
        <v>#DIV/0!</v>
      </c>
      <c r="S62" s="9" t="e">
        <f t="shared" si="37"/>
        <v>#DIV/0!</v>
      </c>
      <c r="T62" s="9" t="e">
        <f t="shared" si="38"/>
        <v>#DIV/0!</v>
      </c>
      <c r="U62" s="9" t="e">
        <f t="shared" si="39"/>
        <v>#DIV/0!</v>
      </c>
      <c r="V62" s="12" t="e">
        <f t="shared" si="40"/>
        <v>#DIV/0!</v>
      </c>
      <c r="W62" s="14" t="e">
        <f t="shared" si="41"/>
        <v>#DIV/0!</v>
      </c>
      <c r="X62" s="14" t="e">
        <f t="shared" si="42"/>
        <v>#DIV/0!</v>
      </c>
      <c r="Y62" s="13" t="e">
        <f t="shared" si="43"/>
        <v>#DIV/0!</v>
      </c>
      <c r="Z62" s="14">
        <f t="shared" si="44"/>
        <v>0</v>
      </c>
      <c r="AA62" s="14">
        <f t="shared" si="45"/>
        <v>0</v>
      </c>
      <c r="AB62" s="8"/>
      <c r="AC62" s="381">
        <f t="shared" si="46"/>
        <v>0</v>
      </c>
      <c r="AD62" s="8"/>
      <c r="AE62" s="8"/>
      <c r="AF62" s="8"/>
      <c r="AG62" s="8"/>
      <c r="AH62" s="8"/>
      <c r="AI62" s="8"/>
      <c r="AJ62" s="8"/>
      <c r="AK62" s="8"/>
      <c r="AL62" s="8"/>
      <c r="AM62" s="8"/>
      <c r="AN62" s="8"/>
      <c r="AO62" s="8"/>
      <c r="AP62" s="8"/>
      <c r="AQ62" s="8"/>
      <c r="AR62" s="8"/>
      <c r="AS62" s="8"/>
      <c r="AT62" s="12" t="e">
        <f t="shared" si="47"/>
        <v>#DIV/0!</v>
      </c>
      <c r="AU62" s="8"/>
    </row>
    <row r="63" spans="1:47" s="15" customFormat="1" hidden="1" outlineLevel="1">
      <c r="A63" s="7">
        <v>59</v>
      </c>
      <c r="B63" s="8"/>
      <c r="C63" s="8"/>
      <c r="D63" s="8"/>
      <c r="E63" s="8"/>
      <c r="F63" s="8"/>
      <c r="G63" s="8"/>
      <c r="H63" s="9">
        <f t="shared" si="31"/>
        <v>0</v>
      </c>
      <c r="I63" s="10"/>
      <c r="J63" s="10"/>
      <c r="K63" s="10"/>
      <c r="L63" s="8"/>
      <c r="M63" s="10"/>
      <c r="N63" s="9">
        <f t="shared" si="32"/>
        <v>0</v>
      </c>
      <c r="O63" s="9">
        <f t="shared" si="33"/>
        <v>0</v>
      </c>
      <c r="P63" s="11" t="e">
        <f t="shared" si="34"/>
        <v>#DIV/0!</v>
      </c>
      <c r="Q63" s="9">
        <f t="shared" si="35"/>
        <v>0</v>
      </c>
      <c r="R63" s="11" t="e">
        <f t="shared" si="36"/>
        <v>#DIV/0!</v>
      </c>
      <c r="S63" s="9" t="e">
        <f t="shared" si="37"/>
        <v>#DIV/0!</v>
      </c>
      <c r="T63" s="9" t="e">
        <f t="shared" si="38"/>
        <v>#DIV/0!</v>
      </c>
      <c r="U63" s="9" t="e">
        <f t="shared" si="39"/>
        <v>#DIV/0!</v>
      </c>
      <c r="V63" s="12" t="e">
        <f t="shared" si="40"/>
        <v>#DIV/0!</v>
      </c>
      <c r="W63" s="14" t="e">
        <f t="shared" si="41"/>
        <v>#DIV/0!</v>
      </c>
      <c r="X63" s="14" t="e">
        <f t="shared" si="42"/>
        <v>#DIV/0!</v>
      </c>
      <c r="Y63" s="13" t="e">
        <f t="shared" si="43"/>
        <v>#DIV/0!</v>
      </c>
      <c r="Z63" s="14">
        <f t="shared" si="44"/>
        <v>0</v>
      </c>
      <c r="AA63" s="14">
        <f t="shared" si="45"/>
        <v>0</v>
      </c>
      <c r="AB63" s="8"/>
      <c r="AC63" s="381">
        <f t="shared" si="46"/>
        <v>0</v>
      </c>
      <c r="AD63" s="8"/>
      <c r="AE63" s="8"/>
      <c r="AF63" s="8"/>
      <c r="AG63" s="8"/>
      <c r="AH63" s="8"/>
      <c r="AI63" s="8"/>
      <c r="AJ63" s="8"/>
      <c r="AK63" s="8"/>
      <c r="AL63" s="8"/>
      <c r="AM63" s="8"/>
      <c r="AN63" s="8"/>
      <c r="AO63" s="8"/>
      <c r="AP63" s="8"/>
      <c r="AQ63" s="8"/>
      <c r="AR63" s="8"/>
      <c r="AS63" s="8"/>
      <c r="AT63" s="12" t="e">
        <f t="shared" si="47"/>
        <v>#DIV/0!</v>
      </c>
      <c r="AU63" s="8"/>
    </row>
    <row r="64" spans="1:47" s="15" customFormat="1" hidden="1" outlineLevel="1">
      <c r="A64" s="7">
        <v>60</v>
      </c>
      <c r="B64" s="8"/>
      <c r="C64" s="8"/>
      <c r="D64" s="8"/>
      <c r="E64" s="8"/>
      <c r="F64" s="8"/>
      <c r="G64" s="8"/>
      <c r="H64" s="9">
        <f t="shared" si="31"/>
        <v>0</v>
      </c>
      <c r="I64" s="10"/>
      <c r="J64" s="10"/>
      <c r="K64" s="10"/>
      <c r="L64" s="8"/>
      <c r="M64" s="10"/>
      <c r="N64" s="9">
        <f t="shared" si="32"/>
        <v>0</v>
      </c>
      <c r="O64" s="9">
        <f t="shared" si="33"/>
        <v>0</v>
      </c>
      <c r="P64" s="11" t="e">
        <f t="shared" si="34"/>
        <v>#DIV/0!</v>
      </c>
      <c r="Q64" s="9">
        <f t="shared" si="35"/>
        <v>0</v>
      </c>
      <c r="R64" s="11" t="e">
        <f t="shared" si="36"/>
        <v>#DIV/0!</v>
      </c>
      <c r="S64" s="9" t="e">
        <f t="shared" si="37"/>
        <v>#DIV/0!</v>
      </c>
      <c r="T64" s="9" t="e">
        <f t="shared" si="38"/>
        <v>#DIV/0!</v>
      </c>
      <c r="U64" s="9" t="e">
        <f t="shared" si="39"/>
        <v>#DIV/0!</v>
      </c>
      <c r="V64" s="12" t="e">
        <f t="shared" si="40"/>
        <v>#DIV/0!</v>
      </c>
      <c r="W64" s="14" t="e">
        <f t="shared" si="41"/>
        <v>#DIV/0!</v>
      </c>
      <c r="X64" s="14" t="e">
        <f t="shared" si="42"/>
        <v>#DIV/0!</v>
      </c>
      <c r="Y64" s="13" t="e">
        <f t="shared" si="43"/>
        <v>#DIV/0!</v>
      </c>
      <c r="Z64" s="14">
        <f t="shared" si="44"/>
        <v>0</v>
      </c>
      <c r="AA64" s="14">
        <f t="shared" si="45"/>
        <v>0</v>
      </c>
      <c r="AB64" s="8"/>
      <c r="AC64" s="381">
        <f t="shared" si="46"/>
        <v>0</v>
      </c>
      <c r="AD64" s="8"/>
      <c r="AE64" s="8"/>
      <c r="AF64" s="8"/>
      <c r="AG64" s="8"/>
      <c r="AH64" s="8"/>
      <c r="AI64" s="8"/>
      <c r="AJ64" s="8"/>
      <c r="AK64" s="8"/>
      <c r="AL64" s="8"/>
      <c r="AM64" s="8"/>
      <c r="AN64" s="8"/>
      <c r="AO64" s="8"/>
      <c r="AP64" s="8"/>
      <c r="AQ64" s="8"/>
      <c r="AR64" s="8"/>
      <c r="AS64" s="8"/>
      <c r="AT64" s="12" t="e">
        <f t="shared" si="47"/>
        <v>#DIV/0!</v>
      </c>
      <c r="AU64" s="8"/>
    </row>
    <row r="65" spans="1:47" s="22" customFormat="1" collapsed="1">
      <c r="A65" s="16"/>
      <c r="B65" s="16" t="s">
        <v>7</v>
      </c>
      <c r="C65" s="16">
        <f t="shared" ref="C65:K65" si="48">SUM(C5:C64)</f>
        <v>0</v>
      </c>
      <c r="D65" s="16">
        <f t="shared" si="48"/>
        <v>0</v>
      </c>
      <c r="E65" s="17">
        <f t="shared" si="48"/>
        <v>0</v>
      </c>
      <c r="F65" s="17">
        <f t="shared" si="48"/>
        <v>0</v>
      </c>
      <c r="G65" s="17">
        <f t="shared" si="48"/>
        <v>0</v>
      </c>
      <c r="H65" s="17">
        <f t="shared" si="48"/>
        <v>0</v>
      </c>
      <c r="I65" s="17">
        <f t="shared" si="48"/>
        <v>0</v>
      </c>
      <c r="J65" s="17">
        <f t="shared" si="48"/>
        <v>0</v>
      </c>
      <c r="K65" s="17">
        <f t="shared" si="48"/>
        <v>0</v>
      </c>
      <c r="L65" s="16"/>
      <c r="M65" s="17">
        <f>SUM(M5:M64)</f>
        <v>0</v>
      </c>
      <c r="N65" s="17">
        <f t="shared" si="4"/>
        <v>0</v>
      </c>
      <c r="O65" s="17">
        <f t="shared" si="0"/>
        <v>0</v>
      </c>
      <c r="P65" s="18" t="e">
        <f>O65/I65</f>
        <v>#DIV/0!</v>
      </c>
      <c r="Q65" s="17">
        <f t="shared" si="6"/>
        <v>0</v>
      </c>
      <c r="R65" s="18" t="e">
        <f t="shared" si="7"/>
        <v>#DIV/0!</v>
      </c>
      <c r="S65" s="17" t="e">
        <f t="shared" si="8"/>
        <v>#DIV/0!</v>
      </c>
      <c r="T65" s="17" t="e">
        <f t="shared" si="9"/>
        <v>#DIV/0!</v>
      </c>
      <c r="U65" s="17" t="e">
        <f t="shared" si="10"/>
        <v>#DIV/0!</v>
      </c>
      <c r="V65" s="19" t="e">
        <f t="shared" si="11"/>
        <v>#DIV/0!</v>
      </c>
      <c r="W65" s="21" t="e">
        <f>F65/N65</f>
        <v>#DIV/0!</v>
      </c>
      <c r="X65" s="21" t="e">
        <f>G65/N65</f>
        <v>#DIV/0!</v>
      </c>
      <c r="Y65" s="20" t="e">
        <f>H65/N65</f>
        <v>#DIV/0!</v>
      </c>
      <c r="Z65" s="21">
        <f t="shared" si="15"/>
        <v>0</v>
      </c>
      <c r="AA65" s="21">
        <f t="shared" si="1"/>
        <v>0</v>
      </c>
      <c r="AB65" s="17">
        <f t="shared" ref="AB65:AH65" si="49">SUM(AB5:AB64)</f>
        <v>0</v>
      </c>
      <c r="AC65" s="382">
        <f t="shared" si="49"/>
        <v>0</v>
      </c>
      <c r="AD65" s="17">
        <f t="shared" si="49"/>
        <v>0</v>
      </c>
      <c r="AE65" s="17">
        <f t="shared" si="49"/>
        <v>0</v>
      </c>
      <c r="AF65" s="17">
        <f t="shared" si="49"/>
        <v>0</v>
      </c>
      <c r="AG65" s="17">
        <f t="shared" si="49"/>
        <v>0</v>
      </c>
      <c r="AH65" s="17">
        <f t="shared" si="49"/>
        <v>0</v>
      </c>
      <c r="AI65" s="17"/>
      <c r="AJ65" s="17"/>
      <c r="AK65" s="17">
        <f>SUM(AK5:AK64)</f>
        <v>0</v>
      </c>
      <c r="AL65" s="17">
        <f>SUM(AL5:AL64)</f>
        <v>0</v>
      </c>
      <c r="AM65" s="17">
        <f>SUM(AM5:AM64)</f>
        <v>0</v>
      </c>
      <c r="AN65" s="17">
        <f>SUM(AN5:AN64)</f>
        <v>0</v>
      </c>
      <c r="AO65" s="17">
        <f>SUM(AO5:AO64)</f>
        <v>0</v>
      </c>
      <c r="AP65" s="17"/>
      <c r="AQ65" s="17">
        <f>SUM(AQ5:AQ64)</f>
        <v>0</v>
      </c>
      <c r="AR65" s="17">
        <f>SUM(AR5:AR64)</f>
        <v>0</v>
      </c>
      <c r="AS65" s="17">
        <f>SUM(AS5:AS64)</f>
        <v>0</v>
      </c>
      <c r="AT65" s="19" t="e">
        <f t="shared" si="2"/>
        <v>#DIV/0!</v>
      </c>
      <c r="AU65" s="17">
        <f t="shared" ref="AU65" si="50">SUM(AU5:AU64)</f>
        <v>0</v>
      </c>
    </row>
    <row r="67" spans="1:47">
      <c r="B67" s="867" t="s">
        <v>877</v>
      </c>
    </row>
    <row r="68" spans="1:47" ht="90.75" customHeight="1"/>
  </sheetData>
  <sheetProtection algorithmName="SHA-512" hashValue="AJ/dzzirk1nvRH//6i47DB5LYEK2Tysnopqs1lv9AQTstjrDNzMbChWp/sUY7QJC2s7QZeDyCK54AVmHWVZFfQ==" saltValue="Hjj3Wg5RLEJfWBiJN0EA3g==" spinCount="100000" sheet="1" formatCells="0" formatColumns="0" formatRows="0"/>
  <mergeCells count="5">
    <mergeCell ref="A2:J2"/>
    <mergeCell ref="AC3:AI3"/>
    <mergeCell ref="AQ3:AS3"/>
    <mergeCell ref="AT3:AU3"/>
    <mergeCell ref="AJ3:AP3"/>
  </mergeCells>
  <pageMargins left="0" right="0" top="0" bottom="0" header="0.51180555555555496" footer="0.51180555555555496"/>
  <pageSetup paperSize="9" scale="70" firstPageNumber="0" orientation="landscape" horizontalDpi="300" verticalDpi="3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apa18"/>
  <dimension ref="A1:AMK18"/>
  <sheetViews>
    <sheetView zoomScale="90" zoomScaleNormal="90" workbookViewId="0">
      <selection activeCell="J18" sqref="J18"/>
    </sheetView>
  </sheetViews>
  <sheetFormatPr defaultRowHeight="13.2"/>
  <cols>
    <col min="1" max="1" width="6" style="31" customWidth="1"/>
    <col min="2" max="2" width="41.33203125" style="31" customWidth="1"/>
    <col min="3" max="3" width="13.88671875" style="31" customWidth="1"/>
    <col min="4" max="7" width="13.6640625" style="31" customWidth="1"/>
    <col min="8" max="14" width="9.109375" style="24" customWidth="1"/>
    <col min="15" max="15" width="14.109375" style="24" customWidth="1"/>
    <col min="16" max="1025" width="9.109375" style="24" customWidth="1"/>
  </cols>
  <sheetData>
    <row r="1" spans="1:22" s="217" customFormat="1" ht="27" customHeight="1">
      <c r="A1" s="965"/>
      <c r="B1" s="965"/>
      <c r="C1" s="965"/>
      <c r="D1" s="216"/>
      <c r="G1" s="216"/>
      <c r="I1" s="216"/>
      <c r="K1" s="216"/>
      <c r="M1" s="216"/>
      <c r="O1" s="216"/>
    </row>
    <row r="2" spans="1:22" s="217" customFormat="1" ht="30.75" customHeight="1">
      <c r="A2" s="218" t="s">
        <v>181</v>
      </c>
      <c r="B2" s="219"/>
      <c r="C2" s="216"/>
      <c r="D2" s="216"/>
      <c r="G2" s="216"/>
      <c r="I2" s="216"/>
      <c r="K2" s="216"/>
      <c r="N2" s="220"/>
      <c r="O2" s="220"/>
      <c r="P2" s="220"/>
      <c r="Q2" s="220"/>
      <c r="R2" s="220"/>
      <c r="S2" s="220"/>
      <c r="T2" s="220"/>
      <c r="U2" s="220"/>
      <c r="V2" s="220"/>
    </row>
    <row r="3" spans="1:22" ht="12.75" customHeight="1">
      <c r="M3" s="220"/>
      <c r="N3" s="220"/>
      <c r="O3" s="220"/>
      <c r="P3" s="220"/>
      <c r="Q3" s="220"/>
      <c r="R3" s="220"/>
      <c r="S3" s="220"/>
      <c r="T3" s="220"/>
      <c r="U3" s="220"/>
      <c r="V3" s="220"/>
    </row>
    <row r="4" spans="1:22" ht="36" customHeight="1">
      <c r="A4" s="966"/>
      <c r="B4" s="967" t="s">
        <v>182</v>
      </c>
      <c r="C4" s="968" t="s">
        <v>183</v>
      </c>
      <c r="D4" s="968"/>
      <c r="E4" s="968"/>
      <c r="F4" s="969"/>
      <c r="G4" s="814"/>
      <c r="M4" s="220"/>
      <c r="N4" s="220"/>
      <c r="O4" s="220"/>
      <c r="P4" s="220"/>
      <c r="Q4" s="220"/>
      <c r="R4" s="220"/>
      <c r="S4" s="220"/>
      <c r="T4" s="220"/>
      <c r="U4" s="220"/>
      <c r="V4" s="220"/>
    </row>
    <row r="5" spans="1:22" ht="27.6">
      <c r="A5" s="966"/>
      <c r="B5" s="967"/>
      <c r="C5" s="222" t="s">
        <v>58</v>
      </c>
      <c r="D5" s="223" t="s">
        <v>59</v>
      </c>
      <c r="E5" s="223" t="s">
        <v>60</v>
      </c>
      <c r="F5" s="815" t="s">
        <v>61</v>
      </c>
      <c r="G5" s="814"/>
      <c r="M5" s="220"/>
      <c r="N5" s="220"/>
      <c r="O5" s="220"/>
      <c r="P5" s="220"/>
      <c r="Q5" s="220"/>
      <c r="R5" s="220"/>
      <c r="S5" s="220"/>
      <c r="T5" s="220"/>
      <c r="U5" s="220"/>
      <c r="V5" s="220"/>
    </row>
    <row r="6" spans="1:22" ht="15" customHeight="1">
      <c r="A6" s="224">
        <v>1</v>
      </c>
      <c r="B6" s="225" t="s">
        <v>184</v>
      </c>
      <c r="C6" s="226">
        <f>SUM(C7:C9)</f>
        <v>0</v>
      </c>
      <c r="D6" s="227">
        <f>SUM(D7:D9)</f>
        <v>0</v>
      </c>
      <c r="E6" s="227">
        <f>SUM(E7:E9)</f>
        <v>0</v>
      </c>
      <c r="F6" s="228">
        <f>SUM(F7:F9)</f>
        <v>0</v>
      </c>
      <c r="M6" s="220"/>
      <c r="N6" s="220"/>
      <c r="O6" s="220"/>
      <c r="P6" s="220"/>
      <c r="Q6" s="220"/>
      <c r="R6" s="220"/>
      <c r="S6" s="220"/>
      <c r="T6" s="220"/>
      <c r="U6" s="220"/>
      <c r="V6" s="220"/>
    </row>
    <row r="7" spans="1:22" ht="15" customHeight="1">
      <c r="A7" s="223" t="s">
        <v>66</v>
      </c>
      <c r="B7" s="229" t="s">
        <v>185</v>
      </c>
      <c r="C7" s="230"/>
      <c r="D7" s="231"/>
      <c r="E7" s="231"/>
      <c r="F7" s="232"/>
      <c r="M7" s="220"/>
      <c r="N7" s="220"/>
      <c r="O7" s="220"/>
      <c r="P7" s="220"/>
      <c r="Q7" s="220"/>
      <c r="R7" s="220"/>
      <c r="S7" s="220"/>
      <c r="T7" s="220"/>
      <c r="U7" s="220"/>
      <c r="V7" s="220"/>
    </row>
    <row r="8" spans="1:22" ht="15" customHeight="1">
      <c r="A8" s="223" t="s">
        <v>74</v>
      </c>
      <c r="B8" s="229" t="s">
        <v>71</v>
      </c>
      <c r="C8" s="230"/>
      <c r="D8" s="231"/>
      <c r="E8" s="231"/>
      <c r="F8" s="232"/>
      <c r="M8" s="220"/>
      <c r="N8" s="220"/>
      <c r="O8" s="220"/>
      <c r="P8" s="220"/>
      <c r="Q8" s="220"/>
      <c r="R8" s="220"/>
      <c r="S8" s="220"/>
      <c r="T8" s="220"/>
      <c r="U8" s="220"/>
      <c r="V8" s="220"/>
    </row>
    <row r="9" spans="1:22" ht="15" customHeight="1">
      <c r="A9" s="224" t="s">
        <v>186</v>
      </c>
      <c r="B9" s="225" t="s">
        <v>73</v>
      </c>
      <c r="C9" s="230"/>
      <c r="D9" s="231"/>
      <c r="E9" s="231"/>
      <c r="F9" s="232"/>
      <c r="M9" s="220"/>
      <c r="N9" s="220"/>
      <c r="O9" s="220"/>
      <c r="P9" s="220"/>
      <c r="Q9" s="220"/>
      <c r="R9" s="220"/>
      <c r="S9" s="220"/>
      <c r="T9" s="220"/>
      <c r="U9" s="220"/>
      <c r="V9" s="220"/>
    </row>
    <row r="10" spans="1:22" ht="15" customHeight="1">
      <c r="A10" s="224">
        <v>2</v>
      </c>
      <c r="B10" s="225" t="s">
        <v>75</v>
      </c>
      <c r="C10" s="230"/>
      <c r="D10" s="231"/>
      <c r="E10" s="231"/>
      <c r="F10" s="232"/>
      <c r="J10" s="233"/>
      <c r="M10" s="220"/>
      <c r="N10" s="220"/>
      <c r="O10" s="220"/>
      <c r="P10" s="220"/>
      <c r="Q10" s="220"/>
      <c r="R10" s="220"/>
      <c r="S10" s="220"/>
      <c r="T10" s="220"/>
      <c r="U10" s="220"/>
      <c r="V10" s="220"/>
    </row>
    <row r="11" spans="1:22" ht="15" customHeight="1">
      <c r="A11" s="234"/>
      <c r="B11" s="235" t="s">
        <v>187</v>
      </c>
      <c r="C11" s="236">
        <f>ROUND(SUM(C7:C10),0)</f>
        <v>0</v>
      </c>
      <c r="D11" s="237">
        <f>ROUND(SUM(D7:D10),0)</f>
        <v>0</v>
      </c>
      <c r="E11" s="237">
        <f>ROUND(SUM(E7:E10),0)</f>
        <v>0</v>
      </c>
      <c r="F11" s="238">
        <f>ROUND(SUM(F7:F10),0)</f>
        <v>0</v>
      </c>
      <c r="M11" s="220"/>
      <c r="N11" s="220"/>
      <c r="O11" s="220"/>
      <c r="P11" s="220"/>
      <c r="Q11" s="220"/>
      <c r="R11" s="220"/>
      <c r="S11" s="220"/>
      <c r="T11" s="220"/>
      <c r="U11" s="220"/>
      <c r="V11" s="220"/>
    </row>
    <row r="12" spans="1:22" ht="12.75" customHeight="1">
      <c r="B12" s="75"/>
      <c r="C12" s="75"/>
      <c r="D12" s="75"/>
      <c r="M12" s="220"/>
      <c r="N12" s="220"/>
      <c r="O12" s="220"/>
      <c r="P12" s="220"/>
      <c r="Q12" s="220"/>
      <c r="R12" s="220"/>
      <c r="S12" s="220"/>
      <c r="T12" s="220"/>
      <c r="U12" s="220"/>
      <c r="V12" s="220"/>
    </row>
    <row r="13" spans="1:22" ht="12.75" customHeight="1">
      <c r="B13" s="868" t="s">
        <v>877</v>
      </c>
      <c r="C13" s="75"/>
      <c r="D13" s="75"/>
      <c r="M13" s="220"/>
      <c r="N13" s="220"/>
      <c r="O13" s="220"/>
      <c r="P13" s="220"/>
      <c r="Q13" s="220"/>
      <c r="R13" s="220"/>
      <c r="S13" s="220"/>
      <c r="T13" s="220"/>
      <c r="U13" s="220"/>
      <c r="V13" s="220"/>
    </row>
    <row r="14" spans="1:22" ht="90" customHeight="1">
      <c r="B14" s="75"/>
      <c r="C14" s="75"/>
      <c r="D14" s="75"/>
      <c r="M14" s="220"/>
      <c r="N14" s="220"/>
      <c r="O14" s="220"/>
      <c r="P14" s="220"/>
      <c r="Q14" s="220"/>
      <c r="R14" s="220"/>
      <c r="S14" s="220"/>
      <c r="T14" s="220"/>
      <c r="U14" s="220"/>
      <c r="V14" s="220"/>
    </row>
    <row r="15" spans="1:22" ht="12.75" customHeight="1">
      <c r="B15" s="75"/>
      <c r="C15" s="75"/>
      <c r="D15" s="75"/>
      <c r="M15" s="220"/>
      <c r="N15" s="220"/>
      <c r="O15" s="220"/>
      <c r="P15" s="220"/>
      <c r="Q15" s="220"/>
      <c r="R15" s="220"/>
      <c r="S15" s="220"/>
      <c r="T15" s="220"/>
      <c r="U15" s="220"/>
      <c r="V15" s="220"/>
    </row>
    <row r="16" spans="1:22" s="31" customFormat="1" ht="12.75" customHeight="1">
      <c r="A16" s="31" t="str">
        <f>'ūdens bilance'!B28</f>
        <v>Datums: __.__.202_</v>
      </c>
      <c r="G16" s="24"/>
      <c r="H16" s="58"/>
      <c r="I16" s="58"/>
      <c r="M16" s="220"/>
      <c r="N16" s="220"/>
      <c r="O16" s="220"/>
      <c r="P16" s="220"/>
      <c r="Q16" s="220"/>
      <c r="R16" s="220"/>
      <c r="S16" s="220"/>
      <c r="T16" s="220"/>
      <c r="U16" s="220"/>
      <c r="V16" s="220"/>
    </row>
    <row r="17" spans="1:22" s="31" customFormat="1" ht="12.75" customHeight="1">
      <c r="G17" s="24"/>
      <c r="H17" s="41"/>
      <c r="I17" s="41"/>
      <c r="M17" s="220"/>
      <c r="N17" s="220"/>
      <c r="O17" s="220"/>
      <c r="P17" s="220"/>
      <c r="Q17" s="220"/>
      <c r="R17" s="220"/>
      <c r="S17" s="220"/>
      <c r="T17" s="220"/>
      <c r="U17" s="220"/>
      <c r="V17" s="220"/>
    </row>
    <row r="18" spans="1:22" ht="345.75" customHeight="1">
      <c r="A18" s="239"/>
      <c r="B18" s="970" t="s">
        <v>901</v>
      </c>
      <c r="C18" s="970"/>
      <c r="D18" s="970"/>
      <c r="E18" s="970"/>
      <c r="F18" s="970"/>
      <c r="G18" s="62"/>
      <c r="H18" s="62"/>
      <c r="I18" s="62"/>
      <c r="J18" s="62"/>
      <c r="K18" s="62"/>
    </row>
  </sheetData>
  <sheetProtection algorithmName="SHA-512" hashValue="Vj+cbVzoBOTdqdgILsbDgQuRhxxCtyDmmxOQfFfLieQCVzAr5J+44lZpkQgGO2zZxBdqAEAuwJvEHOD+K/HYLg==" saltValue="b7klcEmQKH+C81YTGJcAEA==" spinCount="100000" sheet="1" formatCells="0" formatColumns="0" formatRows="0"/>
  <mergeCells count="5">
    <mergeCell ref="A1:C1"/>
    <mergeCell ref="A4:A5"/>
    <mergeCell ref="B4:B5"/>
    <mergeCell ref="C4:F4"/>
    <mergeCell ref="B18:F18"/>
  </mergeCells>
  <pageMargins left="0.75" right="0.75" top="1" bottom="1" header="0.51180555555555496" footer="0.51180555555555496"/>
  <pageSetup paperSize="9" scale="85" firstPageNumber="0" orientation="landscape" horizontalDpi="300" verticalDpi="30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Lapa19">
    <tabColor rgb="FFE6B9B8"/>
  </sheetPr>
  <dimension ref="A2:N27"/>
  <sheetViews>
    <sheetView zoomScaleNormal="100" workbookViewId="0">
      <selection activeCell="B4" sqref="B4"/>
    </sheetView>
  </sheetViews>
  <sheetFormatPr defaultRowHeight="13.2"/>
  <cols>
    <col min="2" max="2" width="27.6640625" customWidth="1"/>
    <col min="3" max="3" width="15.6640625" customWidth="1"/>
    <col min="4" max="4" width="10.33203125" customWidth="1"/>
    <col min="5" max="5" width="12.6640625" customWidth="1"/>
    <col min="6" max="6" width="12" customWidth="1"/>
    <col min="7" max="7" width="11.44140625" customWidth="1"/>
    <col min="8" max="8" width="11.5546875"/>
    <col min="9" max="9" width="11.6640625" customWidth="1"/>
    <col min="10" max="10" width="15.5546875" customWidth="1"/>
    <col min="11" max="12" width="8.6640625" customWidth="1"/>
    <col min="13" max="14" width="11.33203125" customWidth="1"/>
    <col min="15" max="1026" width="8.6640625" customWidth="1"/>
  </cols>
  <sheetData>
    <row r="2" spans="1:14" ht="15.6">
      <c r="B2" s="743" t="s">
        <v>188</v>
      </c>
    </row>
    <row r="3" spans="1:14" ht="15.6">
      <c r="B3" s="743"/>
    </row>
    <row r="4" spans="1:14" ht="15.6">
      <c r="B4" s="743" t="s">
        <v>903</v>
      </c>
    </row>
    <row r="6" spans="1:14" s="63" customFormat="1" ht="29.4" customHeight="1">
      <c r="B6" s="971" t="s">
        <v>692</v>
      </c>
      <c r="C6" s="971"/>
      <c r="D6" s="971"/>
      <c r="E6" s="971"/>
      <c r="F6" s="971"/>
      <c r="G6" s="971"/>
      <c r="H6" s="971"/>
      <c r="I6" s="971"/>
      <c r="J6" s="971"/>
      <c r="K6" s="971"/>
    </row>
    <row r="8" spans="1:14" ht="15" customHeight="1">
      <c r="A8" s="972" t="s">
        <v>653</v>
      </c>
      <c r="B8" s="976" t="s">
        <v>189</v>
      </c>
      <c r="C8" s="973" t="s">
        <v>190</v>
      </c>
      <c r="D8" s="972" t="s">
        <v>191</v>
      </c>
      <c r="E8" s="975" t="s">
        <v>191</v>
      </c>
      <c r="F8" s="975"/>
      <c r="G8" s="973" t="s">
        <v>192</v>
      </c>
      <c r="H8" s="973" t="s">
        <v>193</v>
      </c>
      <c r="I8" s="973" t="s">
        <v>194</v>
      </c>
      <c r="J8" s="974" t="s">
        <v>195</v>
      </c>
      <c r="K8" s="975" t="s">
        <v>196</v>
      </c>
      <c r="L8" s="975"/>
      <c r="M8" s="975"/>
      <c r="N8" s="975"/>
    </row>
    <row r="9" spans="1:14" ht="110.4">
      <c r="A9" s="972"/>
      <c r="B9" s="976"/>
      <c r="C9" s="976"/>
      <c r="D9" s="976"/>
      <c r="E9" s="241" t="s">
        <v>902</v>
      </c>
      <c r="F9" s="241" t="s">
        <v>197</v>
      </c>
      <c r="G9" s="973"/>
      <c r="H9" s="973"/>
      <c r="I9" s="973"/>
      <c r="J9" s="973"/>
      <c r="K9" s="242" t="s">
        <v>198</v>
      </c>
      <c r="L9" s="242" t="s">
        <v>199</v>
      </c>
      <c r="M9" s="242" t="s">
        <v>200</v>
      </c>
      <c r="N9" s="242" t="s">
        <v>201</v>
      </c>
    </row>
    <row r="10" spans="1:14" ht="14.4">
      <c r="A10" s="243"/>
      <c r="B10" s="243" t="s">
        <v>202</v>
      </c>
      <c r="C10" s="244"/>
      <c r="D10" s="244"/>
      <c r="E10" s="245"/>
      <c r="F10" s="246"/>
      <c r="G10" s="247"/>
      <c r="H10" s="247"/>
      <c r="I10" s="246"/>
      <c r="J10" s="248"/>
      <c r="K10" s="244"/>
      <c r="L10" s="248"/>
      <c r="M10" s="248"/>
      <c r="N10" s="248"/>
    </row>
    <row r="11" spans="1:14" ht="13.8">
      <c r="A11" s="246"/>
      <c r="B11" s="246" t="s">
        <v>203</v>
      </c>
      <c r="C11" s="247"/>
      <c r="D11" s="249"/>
      <c r="E11" s="246"/>
      <c r="F11" s="246"/>
      <c r="G11" s="246"/>
      <c r="H11" s="246"/>
      <c r="I11" s="246"/>
      <c r="J11" s="246"/>
      <c r="K11" s="246"/>
      <c r="L11" s="247"/>
      <c r="M11" s="247"/>
      <c r="N11" s="247"/>
    </row>
    <row r="12" spans="1:14" ht="13.8">
      <c r="A12" s="250"/>
      <c r="B12" s="250" t="s">
        <v>204</v>
      </c>
      <c r="C12" s="247"/>
      <c r="D12" s="247"/>
      <c r="E12" s="246"/>
      <c r="F12" s="246"/>
      <c r="G12" s="246"/>
      <c r="H12" s="246"/>
      <c r="I12" s="246"/>
      <c r="J12" s="246"/>
      <c r="K12" s="246"/>
      <c r="L12" s="247"/>
      <c r="M12" s="247"/>
      <c r="N12" s="247"/>
    </row>
    <row r="13" spans="1:14" ht="13.8">
      <c r="A13" s="250"/>
      <c r="B13" s="250" t="s">
        <v>205</v>
      </c>
      <c r="C13" s="247"/>
      <c r="D13" s="251"/>
      <c r="E13" s="246"/>
      <c r="F13" s="246"/>
      <c r="G13" s="246"/>
      <c r="H13" s="246"/>
      <c r="I13" s="246"/>
      <c r="J13" s="246"/>
      <c r="K13" s="246"/>
      <c r="L13" s="247"/>
      <c r="M13" s="247"/>
      <c r="N13" s="247"/>
    </row>
    <row r="14" spans="1:14" ht="13.8">
      <c r="A14" s="250"/>
      <c r="B14" s="250" t="s">
        <v>206</v>
      </c>
      <c r="C14" s="247"/>
      <c r="D14" s="251"/>
      <c r="E14" s="246"/>
      <c r="F14" s="246"/>
      <c r="G14" s="246"/>
      <c r="H14" s="246"/>
      <c r="I14" s="246"/>
      <c r="J14" s="246"/>
      <c r="K14" s="246"/>
      <c r="L14" s="247"/>
      <c r="M14" s="247"/>
      <c r="N14" s="247"/>
    </row>
    <row r="15" spans="1:14" ht="13.8">
      <c r="A15" s="250"/>
      <c r="B15" s="250" t="s">
        <v>7</v>
      </c>
      <c r="C15" s="247"/>
      <c r="D15" s="251"/>
      <c r="E15" s="246"/>
      <c r="F15" s="246"/>
      <c r="G15" s="246"/>
      <c r="H15" s="246"/>
      <c r="I15" s="246"/>
      <c r="J15" s="246"/>
      <c r="K15" s="246"/>
      <c r="L15" s="247"/>
      <c r="M15" s="247"/>
      <c r="N15" s="247"/>
    </row>
    <row r="16" spans="1:14" ht="5.25" customHeight="1">
      <c r="A16" s="250"/>
      <c r="B16" s="250"/>
      <c r="C16" s="247"/>
      <c r="D16" s="251"/>
      <c r="E16" s="246"/>
      <c r="F16" s="246"/>
      <c r="G16" s="246"/>
      <c r="H16" s="246"/>
      <c r="I16" s="246"/>
      <c r="J16" s="246"/>
      <c r="K16" s="246"/>
      <c r="L16" s="247"/>
      <c r="M16" s="247"/>
      <c r="N16" s="247"/>
    </row>
    <row r="17" spans="1:14" ht="13.8">
      <c r="A17" s="243"/>
      <c r="B17" s="243" t="s">
        <v>207</v>
      </c>
      <c r="C17" s="247"/>
      <c r="D17" s="251"/>
      <c r="E17" s="246"/>
      <c r="F17" s="246"/>
      <c r="G17" s="246"/>
      <c r="H17" s="246"/>
      <c r="I17" s="246"/>
      <c r="J17" s="246"/>
      <c r="K17" s="246"/>
      <c r="L17" s="247"/>
      <c r="M17" s="247"/>
      <c r="N17" s="247"/>
    </row>
    <row r="18" spans="1:14" ht="13.8">
      <c r="A18" s="250"/>
      <c r="B18" s="250" t="s">
        <v>208</v>
      </c>
      <c r="C18" s="247"/>
      <c r="D18" s="251"/>
      <c r="E18" s="246"/>
      <c r="F18" s="246"/>
      <c r="G18" s="246"/>
      <c r="H18" s="246"/>
      <c r="I18" s="246"/>
      <c r="J18" s="246"/>
      <c r="K18" s="246"/>
      <c r="L18" s="247"/>
      <c r="M18" s="247"/>
      <c r="N18" s="247"/>
    </row>
    <row r="19" spans="1:14" ht="13.8">
      <c r="A19" s="250"/>
      <c r="B19" s="250" t="s">
        <v>7</v>
      </c>
      <c r="C19" s="247"/>
      <c r="D19" s="251"/>
      <c r="E19" s="246"/>
      <c r="F19" s="246"/>
      <c r="G19" s="246"/>
      <c r="H19" s="246"/>
      <c r="I19" s="246"/>
      <c r="J19" s="246"/>
      <c r="K19" s="246"/>
      <c r="L19" s="247"/>
      <c r="M19" s="247"/>
      <c r="N19" s="247"/>
    </row>
    <row r="20" spans="1:14" ht="4.5" customHeight="1">
      <c r="A20" s="250"/>
      <c r="B20" s="250"/>
      <c r="C20" s="247"/>
      <c r="D20" s="251"/>
      <c r="E20" s="246"/>
      <c r="F20" s="246"/>
      <c r="G20" s="246"/>
      <c r="H20" s="246"/>
      <c r="I20" s="246"/>
      <c r="J20" s="246"/>
      <c r="K20" s="246"/>
      <c r="L20" s="247"/>
      <c r="M20" s="247"/>
      <c r="N20" s="247"/>
    </row>
    <row r="21" spans="1:14" ht="13.8">
      <c r="A21" s="243"/>
      <c r="B21" s="243" t="s">
        <v>209</v>
      </c>
      <c r="C21" s="247"/>
      <c r="D21" s="251"/>
      <c r="E21" s="246"/>
      <c r="F21" s="246"/>
      <c r="G21" s="246"/>
      <c r="H21" s="246"/>
      <c r="I21" s="246"/>
      <c r="J21" s="246"/>
      <c r="K21" s="246"/>
      <c r="L21" s="247"/>
      <c r="M21" s="247"/>
      <c r="N21" s="247"/>
    </row>
    <row r="22" spans="1:14" ht="13.8">
      <c r="A22" s="250"/>
      <c r="B22" s="250" t="s">
        <v>208</v>
      </c>
      <c r="C22" s="247"/>
      <c r="D22" s="251"/>
      <c r="E22" s="246"/>
      <c r="F22" s="246"/>
      <c r="G22" s="246"/>
      <c r="H22" s="246"/>
      <c r="I22" s="246"/>
      <c r="J22" s="246"/>
      <c r="K22" s="246"/>
      <c r="L22" s="247"/>
      <c r="M22" s="247"/>
      <c r="N22" s="247"/>
    </row>
    <row r="23" spans="1:14" ht="13.8">
      <c r="A23" s="250"/>
      <c r="B23" s="250" t="s">
        <v>7</v>
      </c>
      <c r="C23" s="247"/>
      <c r="D23" s="251"/>
      <c r="E23" s="246"/>
      <c r="F23" s="246"/>
      <c r="G23" s="246"/>
      <c r="H23" s="246"/>
      <c r="I23" s="246"/>
      <c r="J23" s="246"/>
      <c r="K23" s="246"/>
      <c r="L23" s="247"/>
      <c r="M23" s="247"/>
      <c r="N23" s="247"/>
    </row>
    <row r="24" spans="1:14" ht="6" customHeight="1">
      <c r="A24" s="250"/>
      <c r="B24" s="250"/>
      <c r="C24" s="247"/>
      <c r="D24" s="251"/>
      <c r="E24" s="246"/>
      <c r="F24" s="246"/>
      <c r="G24" s="246"/>
      <c r="H24" s="246"/>
      <c r="I24" s="246"/>
      <c r="J24" s="246"/>
      <c r="K24" s="246"/>
      <c r="L24" s="247"/>
      <c r="M24" s="247"/>
      <c r="N24" s="247"/>
    </row>
    <row r="25" spans="1:14" ht="27.6">
      <c r="A25" s="252"/>
      <c r="B25" s="252" t="s">
        <v>75</v>
      </c>
      <c r="C25" s="247"/>
      <c r="D25" s="251"/>
      <c r="E25" s="246"/>
      <c r="F25" s="246"/>
      <c r="G25" s="246"/>
      <c r="H25" s="246"/>
      <c r="I25" s="246"/>
      <c r="J25" s="246"/>
      <c r="K25" s="246"/>
      <c r="L25" s="247"/>
      <c r="M25" s="247"/>
      <c r="N25" s="247"/>
    </row>
    <row r="26" spans="1:14" ht="13.8">
      <c r="A26" s="247"/>
      <c r="B26" s="247" t="s">
        <v>208</v>
      </c>
      <c r="C26" s="247"/>
      <c r="D26" s="247"/>
      <c r="E26" s="247"/>
      <c r="F26" s="247"/>
      <c r="G26" s="247"/>
      <c r="H26" s="247"/>
      <c r="I26" s="247"/>
      <c r="J26" s="247"/>
      <c r="K26" s="247"/>
      <c r="L26" s="247"/>
      <c r="M26" s="247"/>
      <c r="N26" s="247"/>
    </row>
    <row r="27" spans="1:14" ht="13.8">
      <c r="A27" s="247"/>
      <c r="B27" s="247" t="s">
        <v>7</v>
      </c>
      <c r="C27" s="247"/>
      <c r="D27" s="247"/>
      <c r="E27" s="247"/>
      <c r="F27" s="247"/>
      <c r="G27" s="247"/>
      <c r="H27" s="247"/>
      <c r="I27" s="247"/>
      <c r="J27" s="247"/>
      <c r="K27" s="247"/>
      <c r="L27" s="247"/>
      <c r="M27" s="247"/>
      <c r="N27" s="247"/>
    </row>
  </sheetData>
  <mergeCells count="11">
    <mergeCell ref="B6:K6"/>
    <mergeCell ref="A8:A9"/>
    <mergeCell ref="H8:H9"/>
    <mergeCell ref="I8:I9"/>
    <mergeCell ref="J8:J9"/>
    <mergeCell ref="K8:N8"/>
    <mergeCell ref="B8:B9"/>
    <mergeCell ref="C8:C9"/>
    <mergeCell ref="D8:D9"/>
    <mergeCell ref="E8:F8"/>
    <mergeCell ref="G8:G9"/>
  </mergeCells>
  <hyperlinks>
    <hyperlink ref="B6:K6" r:id="rId1" display="Ūdenssaimniecības pakalpojumu sniegšanai nepieciešamo aktīvu klasifikācija un minimālie lietderīgās lietošanas laiki noteikti Kapitāla izmaksu uzskaites un aprēķināšanas metodikas 5.pielikumā, kas piemērojams, izstrādājot tarifu aprēķina projektu pēc 2024.gada 1.janvāra." xr:uid="{39F810DF-5822-4BC6-8170-47438DD00475}"/>
  </hyperlinks>
  <pageMargins left="0.7" right="0.7" top="0.75" bottom="0.75" header="0.51180555555555496" footer="0.51180555555555496"/>
  <pageSetup paperSize="9" firstPageNumber="0" orientation="portrait" horizontalDpi="300" verticalDpi="300"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4CFF28-65A7-4616-9FC4-D6CC05E11478}">
  <sheetPr>
    <pageSetUpPr fitToPage="1"/>
  </sheetPr>
  <dimension ref="A1:N34"/>
  <sheetViews>
    <sheetView zoomScale="90" zoomScaleNormal="90" workbookViewId="0">
      <selection activeCell="K27" sqref="K27"/>
    </sheetView>
  </sheetViews>
  <sheetFormatPr defaultColWidth="9.109375" defaultRowHeight="13.8"/>
  <cols>
    <col min="1" max="1" width="3.88671875" style="791" customWidth="1"/>
    <col min="2" max="2" width="54.44140625" style="795" customWidth="1"/>
    <col min="3" max="3" width="17" style="791" customWidth="1"/>
    <col min="4" max="5" width="14.88671875" style="791" bestFit="1" customWidth="1"/>
    <col min="6" max="6" width="17.33203125" style="791" customWidth="1"/>
    <col min="7" max="7" width="4" style="791" customWidth="1"/>
    <col min="8" max="8" width="31.33203125" style="791" customWidth="1"/>
    <col min="9" max="9" width="21" style="791" customWidth="1"/>
    <col min="10" max="10" width="9.6640625" style="791" customWidth="1"/>
    <col min="11" max="11" width="15.109375" style="791" customWidth="1"/>
    <col min="12" max="13" width="13.44140625" style="791" bestFit="1" customWidth="1"/>
    <col min="14" max="14" width="13.88671875" style="791" bestFit="1" customWidth="1"/>
    <col min="15" max="16384" width="9.109375" style="791"/>
  </cols>
  <sheetData>
    <row r="1" spans="1:14" ht="17.399999999999999">
      <c r="B1" s="791"/>
      <c r="C1" s="42"/>
      <c r="D1" s="75"/>
    </row>
    <row r="2" spans="1:14" ht="15.6">
      <c r="B2" s="792" t="s">
        <v>22</v>
      </c>
      <c r="C2" s="792" t="str">
        <f>'ūdens bilance'!C2</f>
        <v>SIA "________"</v>
      </c>
      <c r="D2" s="792"/>
    </row>
    <row r="3" spans="1:14" ht="17.25" customHeight="1">
      <c r="B3" s="792" t="s">
        <v>878</v>
      </c>
      <c r="C3" s="793" t="str">
        <f>'ūdens bilance'!C3</f>
        <v>___________</v>
      </c>
      <c r="D3" s="793"/>
      <c r="E3" s="794"/>
      <c r="F3" s="794"/>
    </row>
    <row r="4" spans="1:14" ht="33.75" customHeight="1">
      <c r="B4" s="977" t="s">
        <v>764</v>
      </c>
      <c r="C4" s="977"/>
      <c r="D4" s="977"/>
      <c r="E4" s="977"/>
      <c r="F4" s="977"/>
    </row>
    <row r="5" spans="1:14">
      <c r="B5" s="978"/>
      <c r="C5" s="978"/>
      <c r="D5" s="978"/>
      <c r="E5" s="978"/>
      <c r="F5" s="978"/>
    </row>
    <row r="6" spans="1:14" ht="6.75" customHeight="1"/>
    <row r="7" spans="1:14" ht="58.5" customHeight="1">
      <c r="A7" s="979" t="s">
        <v>765</v>
      </c>
      <c r="B7" s="979"/>
      <c r="C7" s="860" t="s">
        <v>58</v>
      </c>
      <c r="D7" s="860" t="s">
        <v>59</v>
      </c>
      <c r="E7" s="860" t="s">
        <v>60</v>
      </c>
      <c r="F7" s="860" t="s">
        <v>61</v>
      </c>
    </row>
    <row r="8" spans="1:14" s="796" customFormat="1" ht="15.75" customHeight="1">
      <c r="A8" s="861" t="s">
        <v>64</v>
      </c>
      <c r="B8" s="806" t="s">
        <v>766</v>
      </c>
      <c r="C8" s="807">
        <f>C9</f>
        <v>0</v>
      </c>
      <c r="D8" s="807">
        <f t="shared" ref="D8:F8" si="0">D9</f>
        <v>0</v>
      </c>
      <c r="E8" s="807">
        <f t="shared" si="0"/>
        <v>0</v>
      </c>
      <c r="F8" s="807">
        <f t="shared" si="0"/>
        <v>0</v>
      </c>
    </row>
    <row r="9" spans="1:14" ht="35.25" customHeight="1">
      <c r="A9" s="862" t="s">
        <v>66</v>
      </c>
      <c r="B9" s="865" t="s">
        <v>767</v>
      </c>
      <c r="C9" s="863"/>
      <c r="D9" s="863"/>
      <c r="E9" s="863"/>
      <c r="F9" s="863"/>
    </row>
    <row r="10" spans="1:14" s="796" customFormat="1" ht="15.75" customHeight="1">
      <c r="A10" s="861" t="s">
        <v>77</v>
      </c>
      <c r="B10" s="806" t="s">
        <v>768</v>
      </c>
      <c r="C10" s="807">
        <f>SUM(C11:C14)</f>
        <v>0</v>
      </c>
      <c r="D10" s="807">
        <f>SUM(D11:D14)</f>
        <v>0</v>
      </c>
      <c r="E10" s="807">
        <f>SUM(E11:E14)</f>
        <v>0</v>
      </c>
      <c r="F10" s="807">
        <f>SUM(F11:F14)</f>
        <v>0</v>
      </c>
      <c r="J10" s="791"/>
      <c r="K10" s="791"/>
    </row>
    <row r="11" spans="1:14" ht="15.75" customHeight="1">
      <c r="A11" s="862" t="s">
        <v>79</v>
      </c>
      <c r="B11" s="865" t="s">
        <v>769</v>
      </c>
      <c r="C11" s="863"/>
      <c r="D11" s="863"/>
      <c r="E11" s="863"/>
      <c r="F11" s="863"/>
    </row>
    <row r="12" spans="1:14" ht="15.75" customHeight="1" thickBot="1">
      <c r="A12" s="862" t="s">
        <v>81</v>
      </c>
      <c r="B12" s="866" t="s">
        <v>770</v>
      </c>
      <c r="C12" s="863"/>
      <c r="D12" s="863"/>
      <c r="E12" s="863"/>
      <c r="F12" s="863"/>
    </row>
    <row r="13" spans="1:14" ht="15.75" customHeight="1">
      <c r="A13" s="862" t="s">
        <v>771</v>
      </c>
      <c r="B13" s="866" t="s">
        <v>772</v>
      </c>
      <c r="C13" s="864"/>
      <c r="D13" s="864"/>
      <c r="E13" s="864"/>
      <c r="F13" s="864"/>
      <c r="H13" s="980" t="s">
        <v>874</v>
      </c>
      <c r="I13" s="982" t="s">
        <v>875</v>
      </c>
    </row>
    <row r="14" spans="1:14" ht="15.75" customHeight="1">
      <c r="A14" s="862" t="s">
        <v>773</v>
      </c>
      <c r="B14" s="866" t="s">
        <v>774</v>
      </c>
      <c r="C14" s="864"/>
      <c r="D14" s="864"/>
      <c r="E14" s="864"/>
      <c r="F14" s="864"/>
      <c r="H14" s="981"/>
      <c r="I14" s="983"/>
    </row>
    <row r="15" spans="1:14" s="796" customFormat="1" ht="15.75" customHeight="1">
      <c r="A15" s="861" t="s">
        <v>84</v>
      </c>
      <c r="B15" s="808" t="s">
        <v>775</v>
      </c>
      <c r="C15" s="809">
        <f>C8+C10</f>
        <v>0</v>
      </c>
      <c r="D15" s="809">
        <f>D8+D10</f>
        <v>0</v>
      </c>
      <c r="E15" s="809">
        <f>E8+E10</f>
        <v>0</v>
      </c>
      <c r="F15" s="809">
        <f>F8+F10</f>
        <v>0</v>
      </c>
      <c r="H15" s="981"/>
      <c r="I15" s="859" t="s">
        <v>876</v>
      </c>
      <c r="L15" s="791"/>
      <c r="M15" s="791"/>
      <c r="N15" s="791"/>
    </row>
    <row r="16" spans="1:14" s="796" customFormat="1" ht="15.75" customHeight="1" thickBot="1">
      <c r="A16" s="861" t="s">
        <v>38</v>
      </c>
      <c r="B16" s="808" t="s">
        <v>776</v>
      </c>
      <c r="C16" s="986">
        <f>H16</f>
        <v>5.8200000000000002E-2</v>
      </c>
      <c r="D16" s="986"/>
      <c r="E16" s="986"/>
      <c r="F16" s="986"/>
      <c r="H16" s="984">
        <v>5.8200000000000002E-2</v>
      </c>
      <c r="I16" s="985"/>
      <c r="J16" s="791"/>
      <c r="K16" s="791"/>
    </row>
    <row r="17" spans="1:6" ht="8.25" customHeight="1">
      <c r="C17" s="797"/>
      <c r="D17" s="797"/>
      <c r="E17" s="797"/>
      <c r="F17" s="797"/>
    </row>
    <row r="18" spans="1:6" s="796" customFormat="1" ht="15.75" customHeight="1">
      <c r="A18" s="861" t="s">
        <v>44</v>
      </c>
      <c r="B18" s="808" t="s">
        <v>777</v>
      </c>
      <c r="C18" s="809">
        <f>C15*C16</f>
        <v>0</v>
      </c>
      <c r="D18" s="809">
        <f>D15*C16</f>
        <v>0</v>
      </c>
      <c r="E18" s="809">
        <f>E15*C16</f>
        <v>0</v>
      </c>
      <c r="F18" s="809">
        <f>F15*C16</f>
        <v>0</v>
      </c>
    </row>
    <row r="19" spans="1:6" ht="15.75" customHeight="1">
      <c r="A19" s="798"/>
      <c r="B19" s="799"/>
      <c r="C19" s="798"/>
      <c r="D19" s="798"/>
      <c r="E19" s="798"/>
    </row>
    <row r="20" spans="1:6" ht="15.75" customHeight="1">
      <c r="A20" s="798"/>
      <c r="B20" s="868" t="s">
        <v>877</v>
      </c>
      <c r="C20" s="800"/>
      <c r="D20" s="800"/>
      <c r="E20" s="800"/>
      <c r="F20" s="800"/>
    </row>
    <row r="21" spans="1:6" ht="90" customHeight="1">
      <c r="A21" s="798"/>
      <c r="B21" s="868"/>
      <c r="C21" s="800"/>
      <c r="D21" s="800"/>
      <c r="E21" s="800"/>
      <c r="F21" s="800"/>
    </row>
    <row r="22" spans="1:6" ht="15" customHeight="1">
      <c r="A22" s="798"/>
      <c r="B22" s="799"/>
      <c r="C22" s="800"/>
      <c r="D22" s="800"/>
      <c r="E22" s="800"/>
      <c r="F22" s="800"/>
    </row>
    <row r="23" spans="1:6" ht="33" customHeight="1">
      <c r="A23" s="798"/>
      <c r="B23" s="799" t="s">
        <v>630</v>
      </c>
      <c r="C23" s="800"/>
      <c r="D23" s="800"/>
      <c r="E23" s="800"/>
    </row>
    <row r="24" spans="1:6" ht="15.75" customHeight="1">
      <c r="A24" s="798"/>
      <c r="B24" s="799"/>
      <c r="C24" s="798"/>
      <c r="D24" s="798"/>
      <c r="E24" s="798"/>
    </row>
    <row r="25" spans="1:6" ht="18" customHeight="1">
      <c r="A25" s="798"/>
      <c r="B25" s="799" t="s">
        <v>48</v>
      </c>
      <c r="C25" s="798"/>
      <c r="D25" s="798"/>
      <c r="E25" s="798"/>
    </row>
    <row r="26" spans="1:6" ht="15.75" customHeight="1">
      <c r="A26" s="798"/>
      <c r="B26" s="31" t="s">
        <v>49</v>
      </c>
      <c r="C26" s="31"/>
      <c r="D26" s="798"/>
      <c r="E26" s="798"/>
    </row>
    <row r="27" spans="1:6" ht="15.75" customHeight="1">
      <c r="A27" s="798"/>
      <c r="B27" s="59" t="s">
        <v>778</v>
      </c>
      <c r="D27" s="798"/>
      <c r="E27" s="798"/>
    </row>
    <row r="28" spans="1:6" ht="15.75" customHeight="1">
      <c r="A28" s="798"/>
      <c r="B28" s="799"/>
      <c r="C28" s="798"/>
      <c r="D28" s="798"/>
      <c r="E28" s="798"/>
    </row>
    <row r="29" spans="1:6" s="804" customFormat="1" ht="15.75" customHeight="1">
      <c r="A29" s="801"/>
      <c r="B29" s="802"/>
      <c r="C29" s="801"/>
      <c r="D29" s="801"/>
      <c r="E29" s="801"/>
      <c r="F29" s="803"/>
    </row>
    <row r="30" spans="1:6" ht="110.25" customHeight="1">
      <c r="A30" s="60"/>
      <c r="B30" s="938" t="s">
        <v>871</v>
      </c>
      <c r="C30" s="938"/>
      <c r="D30" s="938"/>
      <c r="E30" s="938"/>
      <c r="F30" s="938"/>
    </row>
    <row r="31" spans="1:6" ht="15.75" customHeight="1">
      <c r="A31" s="798"/>
      <c r="B31" s="799"/>
      <c r="C31" s="798"/>
      <c r="D31" s="798"/>
      <c r="E31" s="798"/>
      <c r="F31" s="798"/>
    </row>
    <row r="32" spans="1:6" ht="15.75" customHeight="1">
      <c r="A32" s="798"/>
      <c r="B32" s="799"/>
      <c r="C32" s="798"/>
      <c r="D32" s="798"/>
      <c r="E32" s="798"/>
      <c r="F32" s="798"/>
    </row>
    <row r="33" spans="1:6" ht="15.75" customHeight="1">
      <c r="A33" s="798"/>
      <c r="B33" s="799"/>
      <c r="C33" s="798"/>
      <c r="D33" s="798"/>
      <c r="E33" s="798"/>
      <c r="F33" s="798"/>
    </row>
    <row r="34" spans="1:6">
      <c r="C34" s="805"/>
      <c r="D34" s="805"/>
      <c r="E34" s="805"/>
      <c r="F34" s="805"/>
    </row>
  </sheetData>
  <sheetProtection algorithmName="SHA-512" hashValue="s//78F3ldIj6ETwqizYy+WTkafXumwAVNEab427HEIo4pw9uoG70hL0zpUgyu3Dg7EPvTwGnYZvCA/McaAwB7Q==" saltValue="y7ZOfurfXFC5opKFPZMzoA==" spinCount="100000" sheet="1" objects="1" scenarios="1"/>
  <mergeCells count="8">
    <mergeCell ref="H16:I16"/>
    <mergeCell ref="B30:F30"/>
    <mergeCell ref="C16:F16"/>
    <mergeCell ref="B4:F4"/>
    <mergeCell ref="B5:F5"/>
    <mergeCell ref="A7:B7"/>
    <mergeCell ref="H13:H15"/>
    <mergeCell ref="I13:I14"/>
  </mergeCells>
  <pageMargins left="0.70866141732283472" right="0.70866141732283472" top="0.74803149606299213" bottom="0.74803149606299213" header="0.31496062992125984" footer="0.31496062992125984"/>
  <pageSetup paperSize="9" scale="72" orientation="portrait" horizontalDpi="4294967293" verticalDpi="4294967293"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Lapa20"/>
  <dimension ref="A1:AMM167"/>
  <sheetViews>
    <sheetView zoomScale="90" zoomScaleNormal="90" workbookViewId="0">
      <pane ySplit="5" topLeftCell="A6" activePane="bottomLeft" state="frozen"/>
      <selection activeCell="J13" sqref="J13"/>
      <selection pane="bottomLeft" activeCell="D2" sqref="D2"/>
    </sheetView>
  </sheetViews>
  <sheetFormatPr defaultRowHeight="13.8" outlineLevelRow="1" outlineLevelCol="1"/>
  <cols>
    <col min="1" max="1" width="6.109375" style="216" customWidth="1"/>
    <col min="2" max="2" width="30.33203125" style="219" customWidth="1"/>
    <col min="3" max="3" width="56.5546875" style="219" customWidth="1" outlineLevel="1"/>
    <col min="4" max="4" width="17.5546875" style="219" customWidth="1" outlineLevel="1"/>
    <col min="5" max="5" width="8.6640625" style="216" customWidth="1"/>
    <col min="6" max="6" width="10.109375" style="216" customWidth="1"/>
    <col min="7" max="8" width="10.33203125" style="217" customWidth="1"/>
    <col min="9" max="9" width="8.5546875" style="216" customWidth="1" outlineLevel="1"/>
    <col min="10" max="10" width="13" style="217" customWidth="1" outlineLevel="1"/>
    <col min="11" max="11" width="6.6640625" style="216" customWidth="1" outlineLevel="1"/>
    <col min="12" max="12" width="10.6640625" style="217" customWidth="1" outlineLevel="1"/>
    <col min="13" max="13" width="6.6640625" style="216" customWidth="1" outlineLevel="1"/>
    <col min="14" max="14" width="10.6640625" style="217" customWidth="1" outlineLevel="1"/>
    <col min="15" max="15" width="6.6640625" style="216" customWidth="1" outlineLevel="1"/>
    <col min="16" max="16" width="10.6640625" style="217" customWidth="1" outlineLevel="1"/>
    <col min="17" max="17" width="6.6640625" style="216" customWidth="1" outlineLevel="1"/>
    <col min="18" max="18" width="10.6640625" style="217" customWidth="1" outlineLevel="1"/>
    <col min="19" max="19" width="13.109375" style="217" customWidth="1"/>
    <col min="20" max="20" width="12.33203125" style="217" customWidth="1"/>
    <col min="21" max="24" width="10.6640625" style="217" customWidth="1" outlineLevel="1"/>
    <col min="25" max="25" width="12.6640625" style="217" customWidth="1"/>
    <col min="26" max="26" width="12.5546875" style="217" customWidth="1"/>
    <col min="27" max="27" width="9.109375" style="217" customWidth="1"/>
    <col min="28" max="28" width="16.44140625" style="216" hidden="1" customWidth="1" outlineLevel="1"/>
    <col min="29" max="34" width="12.6640625" style="216" hidden="1" customWidth="1" outlineLevel="1"/>
    <col min="35" max="41" width="15.88671875" style="475" hidden="1" customWidth="1" outlineLevel="1"/>
    <col min="42" max="42" width="9.109375" style="216" customWidth="1" collapsed="1"/>
    <col min="43" max="1027" width="9.109375" style="217" customWidth="1"/>
  </cols>
  <sheetData>
    <row r="1" spans="1:42" ht="15.6">
      <c r="B1" s="792" t="s">
        <v>22</v>
      </c>
      <c r="C1" s="792" t="str">
        <f>'ūdens bilance'!C2</f>
        <v>SIA "________"</v>
      </c>
    </row>
    <row r="2" spans="1:42" ht="27" customHeight="1">
      <c r="A2" s="886"/>
      <c r="B2" s="792" t="s">
        <v>878</v>
      </c>
      <c r="C2" s="792" t="str">
        <f>'ūdens bilance'!C3</f>
        <v>___________</v>
      </c>
      <c r="D2" s="886"/>
      <c r="E2" s="886"/>
      <c r="G2" s="253"/>
      <c r="H2" s="253"/>
      <c r="I2" s="254"/>
      <c r="J2" s="253"/>
      <c r="N2" s="253"/>
    </row>
    <row r="3" spans="1:42" ht="30.75" customHeight="1" thickBot="1">
      <c r="A3" s="218" t="s">
        <v>210</v>
      </c>
      <c r="G3" s="253"/>
      <c r="H3" s="253"/>
      <c r="I3" s="254"/>
      <c r="J3" s="253"/>
    </row>
    <row r="4" spans="1:42" s="31" customFormat="1" ht="67.5" customHeight="1" thickBot="1">
      <c r="A4" s="1004"/>
      <c r="B4" s="1005" t="s">
        <v>211</v>
      </c>
      <c r="C4" s="1006" t="s">
        <v>212</v>
      </c>
      <c r="D4" s="1008" t="s">
        <v>654</v>
      </c>
      <c r="E4" s="1007" t="s">
        <v>213</v>
      </c>
      <c r="F4" s="1010" t="s">
        <v>214</v>
      </c>
      <c r="G4" s="1011" t="s">
        <v>645</v>
      </c>
      <c r="H4" s="1011" t="s">
        <v>215</v>
      </c>
      <c r="I4" s="1012" t="s">
        <v>216</v>
      </c>
      <c r="J4" s="1012"/>
      <c r="K4" s="1002" t="s">
        <v>217</v>
      </c>
      <c r="L4" s="1002"/>
      <c r="M4" s="1001" t="s">
        <v>218</v>
      </c>
      <c r="N4" s="1001"/>
      <c r="O4" s="1002" t="s">
        <v>219</v>
      </c>
      <c r="P4" s="1002"/>
      <c r="Q4" s="1001" t="s">
        <v>220</v>
      </c>
      <c r="R4" s="1001"/>
      <c r="S4" s="999" t="s">
        <v>221</v>
      </c>
      <c r="T4" s="999"/>
      <c r="U4" s="1003" t="s">
        <v>217</v>
      </c>
      <c r="V4" s="1003" t="s">
        <v>218</v>
      </c>
      <c r="W4" s="997" t="s">
        <v>219</v>
      </c>
      <c r="X4" s="998" t="s">
        <v>220</v>
      </c>
      <c r="Y4" s="999" t="s">
        <v>222</v>
      </c>
      <c r="Z4" s="999"/>
      <c r="AB4" s="987" t="s">
        <v>679</v>
      </c>
      <c r="AC4" s="987"/>
      <c r="AD4" s="987"/>
      <c r="AE4" s="987"/>
      <c r="AF4" s="987"/>
      <c r="AG4" s="987"/>
      <c r="AH4" s="987"/>
      <c r="AI4" s="988" t="s">
        <v>649</v>
      </c>
      <c r="AJ4" s="988"/>
      <c r="AK4" s="988"/>
      <c r="AL4" s="988"/>
      <c r="AM4" s="988"/>
      <c r="AN4" s="988"/>
      <c r="AO4" s="988"/>
      <c r="AP4" s="41"/>
    </row>
    <row r="5" spans="1:42" s="31" customFormat="1" ht="37.5" customHeight="1" thickBot="1">
      <c r="A5" s="1004"/>
      <c r="B5" s="1005"/>
      <c r="C5" s="1006"/>
      <c r="D5" s="1009"/>
      <c r="E5" s="1007"/>
      <c r="F5" s="1010"/>
      <c r="G5" s="1011"/>
      <c r="H5" s="1011"/>
      <c r="I5" s="534" t="s">
        <v>146</v>
      </c>
      <c r="J5" s="535" t="s">
        <v>145</v>
      </c>
      <c r="K5" s="536" t="s">
        <v>146</v>
      </c>
      <c r="L5" s="537" t="s">
        <v>145</v>
      </c>
      <c r="M5" s="538" t="s">
        <v>146</v>
      </c>
      <c r="N5" s="537" t="s">
        <v>145</v>
      </c>
      <c r="O5" s="536" t="s">
        <v>146</v>
      </c>
      <c r="P5" s="537" t="s">
        <v>145</v>
      </c>
      <c r="Q5" s="538" t="s">
        <v>146</v>
      </c>
      <c r="R5" s="537" t="s">
        <v>145</v>
      </c>
      <c r="S5" s="539" t="s">
        <v>62</v>
      </c>
      <c r="T5" s="540" t="s">
        <v>63</v>
      </c>
      <c r="U5" s="1003"/>
      <c r="V5" s="1003"/>
      <c r="W5" s="997"/>
      <c r="X5" s="998"/>
      <c r="Y5" s="539" t="s">
        <v>62</v>
      </c>
      <c r="Z5" s="540" t="s">
        <v>63</v>
      </c>
      <c r="AB5" s="541" t="s">
        <v>678</v>
      </c>
      <c r="AC5" s="542" t="s">
        <v>673</v>
      </c>
      <c r="AD5" s="541" t="s">
        <v>676</v>
      </c>
      <c r="AE5" s="541" t="s">
        <v>677</v>
      </c>
      <c r="AF5" s="543" t="s">
        <v>650</v>
      </c>
      <c r="AG5" s="541" t="s">
        <v>219</v>
      </c>
      <c r="AH5" s="541" t="s">
        <v>220</v>
      </c>
      <c r="AI5" s="544" t="s">
        <v>678</v>
      </c>
      <c r="AJ5" s="545" t="s">
        <v>673</v>
      </c>
      <c r="AK5" s="546" t="str">
        <f>AD5</f>
        <v>ūdens ražošana</v>
      </c>
      <c r="AL5" s="546" t="str">
        <f>AE5</f>
        <v>ūdens piegāde</v>
      </c>
      <c r="AM5" s="547" t="s">
        <v>674</v>
      </c>
      <c r="AN5" s="544" t="str">
        <f>AG5</f>
        <v>notekūdeņu savākšana</v>
      </c>
      <c r="AO5" s="544" t="str">
        <f>AH5</f>
        <v>notekūdeņu attīrīšana</v>
      </c>
      <c r="AP5" s="41"/>
    </row>
    <row r="6" spans="1:42" s="31" customFormat="1" ht="30" customHeight="1">
      <c r="A6" s="548"/>
      <c r="B6" s="549" t="s">
        <v>223</v>
      </c>
      <c r="C6" s="550"/>
      <c r="D6" s="551"/>
      <c r="E6" s="552">
        <f>SUM(E7:E66)</f>
        <v>0</v>
      </c>
      <c r="F6" s="553">
        <f>SUM(F7:F66)</f>
        <v>0</v>
      </c>
      <c r="G6" s="553">
        <f>SUM(G7:G66)</f>
        <v>0</v>
      </c>
      <c r="H6" s="554">
        <f>SUM(H7:H66)</f>
        <v>0</v>
      </c>
      <c r="I6" s="555"/>
      <c r="J6" s="556">
        <f>SUM(J7:J66)</f>
        <v>0</v>
      </c>
      <c r="K6" s="548"/>
      <c r="L6" s="557">
        <f>SUM(L7:L66)</f>
        <v>0</v>
      </c>
      <c r="M6" s="558"/>
      <c r="N6" s="556">
        <f>SUM(N7:N66)</f>
        <v>0</v>
      </c>
      <c r="O6" s="548"/>
      <c r="P6" s="557">
        <f>SUM(P7:P66)</f>
        <v>0</v>
      </c>
      <c r="Q6" s="558"/>
      <c r="R6" s="556">
        <f t="shared" ref="R6:Z6" si="0">SUM(R7:R66)</f>
        <v>0</v>
      </c>
      <c r="S6" s="559">
        <f t="shared" si="0"/>
        <v>0</v>
      </c>
      <c r="T6" s="560">
        <f t="shared" si="0"/>
        <v>0</v>
      </c>
      <c r="U6" s="561">
        <f t="shared" si="0"/>
        <v>0</v>
      </c>
      <c r="V6" s="562">
        <f t="shared" si="0"/>
        <v>0</v>
      </c>
      <c r="W6" s="563">
        <f t="shared" si="0"/>
        <v>0</v>
      </c>
      <c r="X6" s="564">
        <f t="shared" si="0"/>
        <v>0</v>
      </c>
      <c r="Y6" s="559">
        <f t="shared" si="0"/>
        <v>0</v>
      </c>
      <c r="Z6" s="560">
        <f t="shared" si="0"/>
        <v>0</v>
      </c>
      <c r="AB6" s="565">
        <f t="shared" ref="AB6:AH6" si="1">SUM(AB7:AB66)</f>
        <v>0</v>
      </c>
      <c r="AC6" s="566">
        <f t="shared" si="1"/>
        <v>0</v>
      </c>
      <c r="AD6" s="565">
        <f t="shared" si="1"/>
        <v>0</v>
      </c>
      <c r="AE6" s="565">
        <f t="shared" si="1"/>
        <v>0</v>
      </c>
      <c r="AF6" s="567">
        <f t="shared" si="1"/>
        <v>0</v>
      </c>
      <c r="AG6" s="565">
        <f t="shared" si="1"/>
        <v>0</v>
      </c>
      <c r="AH6" s="565">
        <f t="shared" si="1"/>
        <v>0</v>
      </c>
      <c r="AI6" s="568" t="e">
        <f>J6/AB6</f>
        <v>#DIV/0!</v>
      </c>
      <c r="AJ6" s="569" t="e">
        <f>S6/AC6</f>
        <v>#DIV/0!</v>
      </c>
      <c r="AK6" s="568" t="e">
        <f>L6/AD6</f>
        <v>#DIV/0!</v>
      </c>
      <c r="AL6" s="568" t="e">
        <f>N6/AE6</f>
        <v>#DIV/0!</v>
      </c>
      <c r="AM6" s="570" t="e">
        <f>T6/AF6</f>
        <v>#DIV/0!</v>
      </c>
      <c r="AN6" s="568" t="e">
        <f>P6/AG6</f>
        <v>#DIV/0!</v>
      </c>
      <c r="AO6" s="568" t="e">
        <f>R6/AH6</f>
        <v>#DIV/0!</v>
      </c>
      <c r="AP6" s="41"/>
    </row>
    <row r="7" spans="1:42" s="31" customFormat="1" ht="15" customHeight="1">
      <c r="A7" s="571">
        <v>1</v>
      </c>
      <c r="B7" s="613"/>
      <c r="C7" s="572"/>
      <c r="D7" s="573"/>
      <c r="E7" s="585"/>
      <c r="F7" s="181"/>
      <c r="G7" s="181"/>
      <c r="H7" s="629">
        <f>E7*(F7+G7)</f>
        <v>0</v>
      </c>
      <c r="I7" s="576">
        <f t="shared" ref="I7:I35" si="2">K7+M7+O7+Q7</f>
        <v>0</v>
      </c>
      <c r="J7" s="577">
        <f t="shared" ref="J7:J35" si="3">H7*I7</f>
        <v>0</v>
      </c>
      <c r="K7" s="578"/>
      <c r="L7" s="50">
        <f t="shared" ref="L7:L35" si="4">H7*K7</f>
        <v>0</v>
      </c>
      <c r="M7" s="579"/>
      <c r="N7" s="577">
        <f t="shared" ref="N7:N35" si="5">H7*M7</f>
        <v>0</v>
      </c>
      <c r="O7" s="578"/>
      <c r="P7" s="50">
        <f t="shared" ref="P7:P35" si="6">H7*O7</f>
        <v>0</v>
      </c>
      <c r="Q7" s="579"/>
      <c r="R7" s="577">
        <f t="shared" ref="R7:R35" si="7">H7*Q7</f>
        <v>0</v>
      </c>
      <c r="S7" s="611">
        <f t="shared" ref="S7:S35" si="8">L7+N7</f>
        <v>0</v>
      </c>
      <c r="T7" s="612">
        <f t="shared" ref="T7:T35" si="9">P7+R7</f>
        <v>0</v>
      </c>
      <c r="U7" s="582">
        <f t="shared" ref="U7:U35" si="10">L7*12</f>
        <v>0</v>
      </c>
      <c r="V7" s="50">
        <f t="shared" ref="V7:V35" si="11">N7*12</f>
        <v>0</v>
      </c>
      <c r="W7" s="583">
        <f t="shared" ref="W7:W35" si="12">P7*12</f>
        <v>0</v>
      </c>
      <c r="X7" s="50">
        <f t="shared" ref="X7:X35" si="13">R7*12</f>
        <v>0</v>
      </c>
      <c r="Y7" s="611">
        <f t="shared" ref="Y7:Y35" si="14">U7+V7</f>
        <v>0</v>
      </c>
      <c r="Z7" s="612">
        <f t="shared" ref="Z7:Z35" si="15">W7+X7</f>
        <v>0</v>
      </c>
      <c r="AA7" s="584"/>
      <c r="AB7" s="493">
        <f>E7*I7</f>
        <v>0</v>
      </c>
      <c r="AC7" s="566">
        <f>AD7+AE7</f>
        <v>0</v>
      </c>
      <c r="AD7" s="493">
        <f>E7*K7</f>
        <v>0</v>
      </c>
      <c r="AE7" s="493">
        <f>E7*M7</f>
        <v>0</v>
      </c>
      <c r="AF7" s="567">
        <f>AG7+AH7</f>
        <v>0</v>
      </c>
      <c r="AG7" s="493">
        <f>E7*O7</f>
        <v>0</v>
      </c>
      <c r="AH7" s="493">
        <f>E7*Q7</f>
        <v>0</v>
      </c>
      <c r="AI7" s="41"/>
      <c r="AJ7" s="41"/>
      <c r="AK7" s="41"/>
      <c r="AL7" s="41"/>
      <c r="AM7" s="41"/>
      <c r="AN7" s="41"/>
      <c r="AO7" s="41"/>
      <c r="AP7" s="41"/>
    </row>
    <row r="8" spans="1:42" s="31" customFormat="1" ht="15" customHeight="1">
      <c r="A8" s="571">
        <v>2</v>
      </c>
      <c r="B8" s="613"/>
      <c r="C8" s="572"/>
      <c r="D8" s="573"/>
      <c r="E8" s="585"/>
      <c r="F8" s="181"/>
      <c r="G8" s="181"/>
      <c r="H8" s="629">
        <f t="shared" ref="H8:H35" si="16">E8*(F8+G8)</f>
        <v>0</v>
      </c>
      <c r="I8" s="576">
        <f t="shared" si="2"/>
        <v>0</v>
      </c>
      <c r="J8" s="577">
        <f t="shared" si="3"/>
        <v>0</v>
      </c>
      <c r="K8" s="578"/>
      <c r="L8" s="50">
        <f t="shared" si="4"/>
        <v>0</v>
      </c>
      <c r="M8" s="579"/>
      <c r="N8" s="577">
        <f t="shared" si="5"/>
        <v>0</v>
      </c>
      <c r="O8" s="578"/>
      <c r="P8" s="50">
        <f t="shared" si="6"/>
        <v>0</v>
      </c>
      <c r="Q8" s="579"/>
      <c r="R8" s="577">
        <f t="shared" si="7"/>
        <v>0</v>
      </c>
      <c r="S8" s="611">
        <f t="shared" si="8"/>
        <v>0</v>
      </c>
      <c r="T8" s="612">
        <f t="shared" si="9"/>
        <v>0</v>
      </c>
      <c r="U8" s="582">
        <f t="shared" si="10"/>
        <v>0</v>
      </c>
      <c r="V8" s="50">
        <f t="shared" si="11"/>
        <v>0</v>
      </c>
      <c r="W8" s="583">
        <f t="shared" si="12"/>
        <v>0</v>
      </c>
      <c r="X8" s="50">
        <f t="shared" si="13"/>
        <v>0</v>
      </c>
      <c r="Y8" s="611">
        <f t="shared" si="14"/>
        <v>0</v>
      </c>
      <c r="Z8" s="612">
        <f t="shared" si="15"/>
        <v>0</v>
      </c>
      <c r="AB8" s="493">
        <f t="shared" ref="AB8:AB35" si="17">E8*I8</f>
        <v>0</v>
      </c>
      <c r="AC8" s="566">
        <f t="shared" ref="AC8:AC21" si="18">AD8+AE8</f>
        <v>0</v>
      </c>
      <c r="AD8" s="493">
        <f t="shared" ref="AD8:AD21" si="19">E8*K8</f>
        <v>0</v>
      </c>
      <c r="AE8" s="493">
        <f t="shared" ref="AE8:AE21" si="20">E8*M8</f>
        <v>0</v>
      </c>
      <c r="AF8" s="567">
        <f t="shared" ref="AF8:AF21" si="21">AG8+AH8</f>
        <v>0</v>
      </c>
      <c r="AG8" s="493">
        <f t="shared" ref="AG8:AG21" si="22">E8*O8</f>
        <v>0</v>
      </c>
      <c r="AH8" s="493">
        <f t="shared" ref="AH8:AH21" si="23">E8*Q8</f>
        <v>0</v>
      </c>
      <c r="AI8" s="41"/>
      <c r="AJ8" s="41"/>
      <c r="AK8" s="41"/>
      <c r="AL8" s="41"/>
      <c r="AM8" s="41"/>
      <c r="AN8" s="41"/>
      <c r="AO8" s="41"/>
      <c r="AP8" s="41"/>
    </row>
    <row r="9" spans="1:42" s="31" customFormat="1" ht="13.2">
      <c r="A9" s="571">
        <v>3</v>
      </c>
      <c r="B9" s="610"/>
      <c r="C9" s="572"/>
      <c r="D9" s="573"/>
      <c r="E9" s="585"/>
      <c r="F9" s="181"/>
      <c r="G9" s="181"/>
      <c r="H9" s="629">
        <f t="shared" si="16"/>
        <v>0</v>
      </c>
      <c r="I9" s="576">
        <f t="shared" si="2"/>
        <v>0</v>
      </c>
      <c r="J9" s="577">
        <f t="shared" si="3"/>
        <v>0</v>
      </c>
      <c r="K9" s="578"/>
      <c r="L9" s="50">
        <f t="shared" si="4"/>
        <v>0</v>
      </c>
      <c r="M9" s="579"/>
      <c r="N9" s="577">
        <f t="shared" si="5"/>
        <v>0</v>
      </c>
      <c r="O9" s="578"/>
      <c r="P9" s="50">
        <f t="shared" si="6"/>
        <v>0</v>
      </c>
      <c r="Q9" s="579"/>
      <c r="R9" s="577">
        <f t="shared" si="7"/>
        <v>0</v>
      </c>
      <c r="S9" s="611">
        <f t="shared" si="8"/>
        <v>0</v>
      </c>
      <c r="T9" s="612">
        <f t="shared" si="9"/>
        <v>0</v>
      </c>
      <c r="U9" s="582">
        <f t="shared" si="10"/>
        <v>0</v>
      </c>
      <c r="V9" s="50">
        <f t="shared" si="11"/>
        <v>0</v>
      </c>
      <c r="W9" s="583">
        <f t="shared" si="12"/>
        <v>0</v>
      </c>
      <c r="X9" s="50">
        <f t="shared" si="13"/>
        <v>0</v>
      </c>
      <c r="Y9" s="611">
        <f t="shared" si="14"/>
        <v>0</v>
      </c>
      <c r="Z9" s="612">
        <f t="shared" si="15"/>
        <v>0</v>
      </c>
      <c r="AA9" s="586"/>
      <c r="AB9" s="493">
        <f t="shared" si="17"/>
        <v>0</v>
      </c>
      <c r="AC9" s="566">
        <f t="shared" si="18"/>
        <v>0</v>
      </c>
      <c r="AD9" s="493">
        <f t="shared" si="19"/>
        <v>0</v>
      </c>
      <c r="AE9" s="493">
        <f t="shared" si="20"/>
        <v>0</v>
      </c>
      <c r="AF9" s="567">
        <f t="shared" si="21"/>
        <v>0</v>
      </c>
      <c r="AG9" s="493">
        <f t="shared" si="22"/>
        <v>0</v>
      </c>
      <c r="AH9" s="493">
        <f t="shared" si="23"/>
        <v>0</v>
      </c>
      <c r="AI9" s="41"/>
      <c r="AJ9" s="41"/>
      <c r="AK9" s="41"/>
      <c r="AL9" s="41"/>
      <c r="AM9" s="41"/>
      <c r="AN9" s="41"/>
      <c r="AO9" s="41"/>
      <c r="AP9" s="41"/>
    </row>
    <row r="10" spans="1:42" s="31" customFormat="1" ht="15" customHeight="1">
      <c r="A10" s="571">
        <v>4</v>
      </c>
      <c r="B10" s="617"/>
      <c r="C10" s="587"/>
      <c r="D10" s="588"/>
      <c r="E10" s="574"/>
      <c r="F10" s="10"/>
      <c r="G10" s="10"/>
      <c r="H10" s="575">
        <f t="shared" si="16"/>
        <v>0</v>
      </c>
      <c r="I10" s="576">
        <f t="shared" si="2"/>
        <v>0</v>
      </c>
      <c r="J10" s="577">
        <f t="shared" si="3"/>
        <v>0</v>
      </c>
      <c r="K10" s="589"/>
      <c r="L10" s="50">
        <f t="shared" si="4"/>
        <v>0</v>
      </c>
      <c r="M10" s="590"/>
      <c r="N10" s="577">
        <f t="shared" si="5"/>
        <v>0</v>
      </c>
      <c r="O10" s="591"/>
      <c r="P10" s="50">
        <f t="shared" si="6"/>
        <v>0</v>
      </c>
      <c r="Q10" s="592"/>
      <c r="R10" s="577">
        <f t="shared" si="7"/>
        <v>0</v>
      </c>
      <c r="S10" s="580">
        <f t="shared" si="8"/>
        <v>0</v>
      </c>
      <c r="T10" s="581">
        <f t="shared" si="9"/>
        <v>0</v>
      </c>
      <c r="U10" s="582">
        <f t="shared" si="10"/>
        <v>0</v>
      </c>
      <c r="V10" s="50">
        <f t="shared" si="11"/>
        <v>0</v>
      </c>
      <c r="W10" s="583">
        <f t="shared" si="12"/>
        <v>0</v>
      </c>
      <c r="X10" s="50">
        <f t="shared" si="13"/>
        <v>0</v>
      </c>
      <c r="Y10" s="580">
        <f t="shared" si="14"/>
        <v>0</v>
      </c>
      <c r="Z10" s="581">
        <f t="shared" si="15"/>
        <v>0</v>
      </c>
      <c r="AB10" s="493">
        <f t="shared" si="17"/>
        <v>0</v>
      </c>
      <c r="AC10" s="566">
        <f t="shared" si="18"/>
        <v>0</v>
      </c>
      <c r="AD10" s="493">
        <f t="shared" si="19"/>
        <v>0</v>
      </c>
      <c r="AE10" s="493">
        <f t="shared" si="20"/>
        <v>0</v>
      </c>
      <c r="AF10" s="567">
        <f t="shared" si="21"/>
        <v>0</v>
      </c>
      <c r="AG10" s="493">
        <f t="shared" si="22"/>
        <v>0</v>
      </c>
      <c r="AH10" s="493">
        <f t="shared" si="23"/>
        <v>0</v>
      </c>
      <c r="AI10" s="41"/>
      <c r="AJ10" s="41"/>
      <c r="AK10" s="41"/>
      <c r="AL10" s="41"/>
      <c r="AM10" s="41"/>
      <c r="AN10" s="41"/>
      <c r="AO10" s="41"/>
      <c r="AP10" s="41"/>
    </row>
    <row r="11" spans="1:42" s="31" customFormat="1" ht="15" customHeight="1">
      <c r="A11" s="571">
        <v>5</v>
      </c>
      <c r="B11" s="617"/>
      <c r="C11" s="572"/>
      <c r="D11" s="573"/>
      <c r="E11" s="574"/>
      <c r="F11" s="10"/>
      <c r="G11" s="10"/>
      <c r="H11" s="575">
        <f t="shared" si="16"/>
        <v>0</v>
      </c>
      <c r="I11" s="576">
        <f t="shared" si="2"/>
        <v>0</v>
      </c>
      <c r="J11" s="577">
        <f t="shared" si="3"/>
        <v>0</v>
      </c>
      <c r="K11" s="589"/>
      <c r="L11" s="50">
        <f t="shared" si="4"/>
        <v>0</v>
      </c>
      <c r="M11" s="590"/>
      <c r="N11" s="577">
        <f t="shared" si="5"/>
        <v>0</v>
      </c>
      <c r="O11" s="591"/>
      <c r="P11" s="50">
        <f t="shared" si="6"/>
        <v>0</v>
      </c>
      <c r="Q11" s="592"/>
      <c r="R11" s="577">
        <f t="shared" si="7"/>
        <v>0</v>
      </c>
      <c r="S11" s="580">
        <f t="shared" si="8"/>
        <v>0</v>
      </c>
      <c r="T11" s="581">
        <f t="shared" si="9"/>
        <v>0</v>
      </c>
      <c r="U11" s="582">
        <f t="shared" si="10"/>
        <v>0</v>
      </c>
      <c r="V11" s="50">
        <f t="shared" si="11"/>
        <v>0</v>
      </c>
      <c r="W11" s="583">
        <f t="shared" si="12"/>
        <v>0</v>
      </c>
      <c r="X11" s="50">
        <f t="shared" si="13"/>
        <v>0</v>
      </c>
      <c r="Y11" s="580">
        <f t="shared" si="14"/>
        <v>0</v>
      </c>
      <c r="Z11" s="581">
        <f t="shared" si="15"/>
        <v>0</v>
      </c>
      <c r="AB11" s="493">
        <f t="shared" si="17"/>
        <v>0</v>
      </c>
      <c r="AC11" s="566">
        <f t="shared" si="18"/>
        <v>0</v>
      </c>
      <c r="AD11" s="493">
        <f t="shared" si="19"/>
        <v>0</v>
      </c>
      <c r="AE11" s="493">
        <f t="shared" si="20"/>
        <v>0</v>
      </c>
      <c r="AF11" s="567">
        <f t="shared" si="21"/>
        <v>0</v>
      </c>
      <c r="AG11" s="493">
        <f t="shared" si="22"/>
        <v>0</v>
      </c>
      <c r="AH11" s="493">
        <f t="shared" si="23"/>
        <v>0</v>
      </c>
      <c r="AI11" s="41"/>
      <c r="AJ11" s="41"/>
      <c r="AK11" s="41"/>
      <c r="AL11" s="41"/>
      <c r="AM11" s="41"/>
      <c r="AN11" s="41"/>
      <c r="AO11" s="41"/>
      <c r="AP11" s="41"/>
    </row>
    <row r="12" spans="1:42" s="31" customFormat="1" ht="15" customHeight="1">
      <c r="A12" s="571">
        <v>6</v>
      </c>
      <c r="B12" s="617"/>
      <c r="C12" s="572"/>
      <c r="D12" s="573"/>
      <c r="E12" s="574"/>
      <c r="F12" s="10"/>
      <c r="G12" s="10"/>
      <c r="H12" s="575">
        <f t="shared" si="16"/>
        <v>0</v>
      </c>
      <c r="I12" s="576">
        <f t="shared" si="2"/>
        <v>0</v>
      </c>
      <c r="J12" s="577">
        <f t="shared" si="3"/>
        <v>0</v>
      </c>
      <c r="K12" s="589"/>
      <c r="L12" s="50">
        <f t="shared" si="4"/>
        <v>0</v>
      </c>
      <c r="M12" s="590"/>
      <c r="N12" s="577">
        <f t="shared" si="5"/>
        <v>0</v>
      </c>
      <c r="O12" s="593"/>
      <c r="P12" s="50">
        <f t="shared" si="6"/>
        <v>0</v>
      </c>
      <c r="Q12" s="594"/>
      <c r="R12" s="577">
        <f t="shared" si="7"/>
        <v>0</v>
      </c>
      <c r="S12" s="580">
        <f t="shared" si="8"/>
        <v>0</v>
      </c>
      <c r="T12" s="581">
        <f t="shared" si="9"/>
        <v>0</v>
      </c>
      <c r="U12" s="582">
        <f t="shared" si="10"/>
        <v>0</v>
      </c>
      <c r="V12" s="50">
        <f t="shared" si="11"/>
        <v>0</v>
      </c>
      <c r="W12" s="583">
        <f t="shared" si="12"/>
        <v>0</v>
      </c>
      <c r="X12" s="50">
        <f t="shared" si="13"/>
        <v>0</v>
      </c>
      <c r="Y12" s="580">
        <f t="shared" si="14"/>
        <v>0</v>
      </c>
      <c r="Z12" s="581">
        <f t="shared" si="15"/>
        <v>0</v>
      </c>
      <c r="AB12" s="493">
        <f t="shared" si="17"/>
        <v>0</v>
      </c>
      <c r="AC12" s="566">
        <f t="shared" si="18"/>
        <v>0</v>
      </c>
      <c r="AD12" s="493">
        <f t="shared" si="19"/>
        <v>0</v>
      </c>
      <c r="AE12" s="493">
        <f t="shared" si="20"/>
        <v>0</v>
      </c>
      <c r="AF12" s="567">
        <f t="shared" si="21"/>
        <v>0</v>
      </c>
      <c r="AG12" s="493">
        <f t="shared" si="22"/>
        <v>0</v>
      </c>
      <c r="AH12" s="493">
        <f t="shared" si="23"/>
        <v>0</v>
      </c>
      <c r="AI12" s="41"/>
      <c r="AJ12" s="41"/>
      <c r="AK12" s="41"/>
      <c r="AL12" s="41"/>
      <c r="AM12" s="41"/>
      <c r="AN12" s="41"/>
      <c r="AO12" s="41"/>
      <c r="AP12" s="41"/>
    </row>
    <row r="13" spans="1:42" s="31" customFormat="1" ht="15" customHeight="1">
      <c r="A13" s="571">
        <v>7</v>
      </c>
      <c r="B13" s="617"/>
      <c r="C13" s="572"/>
      <c r="D13" s="573"/>
      <c r="E13" s="574"/>
      <c r="F13" s="10"/>
      <c r="G13" s="10"/>
      <c r="H13" s="575">
        <f t="shared" si="16"/>
        <v>0</v>
      </c>
      <c r="I13" s="576">
        <f t="shared" si="2"/>
        <v>0</v>
      </c>
      <c r="J13" s="577">
        <f t="shared" si="3"/>
        <v>0</v>
      </c>
      <c r="K13" s="589"/>
      <c r="L13" s="50">
        <f t="shared" si="4"/>
        <v>0</v>
      </c>
      <c r="M13" s="590"/>
      <c r="N13" s="577">
        <f t="shared" si="5"/>
        <v>0</v>
      </c>
      <c r="O13" s="593"/>
      <c r="P13" s="50">
        <f t="shared" si="6"/>
        <v>0</v>
      </c>
      <c r="Q13" s="594"/>
      <c r="R13" s="577">
        <f t="shared" si="7"/>
        <v>0</v>
      </c>
      <c r="S13" s="580">
        <f t="shared" si="8"/>
        <v>0</v>
      </c>
      <c r="T13" s="581">
        <f t="shared" si="9"/>
        <v>0</v>
      </c>
      <c r="U13" s="582">
        <f t="shared" si="10"/>
        <v>0</v>
      </c>
      <c r="V13" s="50">
        <f t="shared" si="11"/>
        <v>0</v>
      </c>
      <c r="W13" s="583">
        <f t="shared" si="12"/>
        <v>0</v>
      </c>
      <c r="X13" s="50">
        <f t="shared" si="13"/>
        <v>0</v>
      </c>
      <c r="Y13" s="580">
        <f t="shared" si="14"/>
        <v>0</v>
      </c>
      <c r="Z13" s="581">
        <f t="shared" si="15"/>
        <v>0</v>
      </c>
      <c r="AB13" s="493">
        <f t="shared" si="17"/>
        <v>0</v>
      </c>
      <c r="AC13" s="566">
        <f t="shared" si="18"/>
        <v>0</v>
      </c>
      <c r="AD13" s="493">
        <f t="shared" si="19"/>
        <v>0</v>
      </c>
      <c r="AE13" s="493">
        <f t="shared" si="20"/>
        <v>0</v>
      </c>
      <c r="AF13" s="567">
        <f t="shared" si="21"/>
        <v>0</v>
      </c>
      <c r="AG13" s="493">
        <f t="shared" si="22"/>
        <v>0</v>
      </c>
      <c r="AH13" s="493">
        <f t="shared" si="23"/>
        <v>0</v>
      </c>
      <c r="AI13" s="41"/>
      <c r="AJ13" s="41"/>
      <c r="AK13" s="41"/>
      <c r="AL13" s="41"/>
      <c r="AM13" s="41"/>
      <c r="AN13" s="41"/>
      <c r="AO13" s="41"/>
      <c r="AP13" s="41"/>
    </row>
    <row r="14" spans="1:42" s="31" customFormat="1" ht="15" customHeight="1">
      <c r="A14" s="571">
        <v>8</v>
      </c>
      <c r="B14" s="617"/>
      <c r="C14" s="572"/>
      <c r="D14" s="573"/>
      <c r="E14" s="574"/>
      <c r="F14" s="10"/>
      <c r="G14" s="10"/>
      <c r="H14" s="575">
        <f t="shared" si="16"/>
        <v>0</v>
      </c>
      <c r="I14" s="576">
        <f t="shared" si="2"/>
        <v>0</v>
      </c>
      <c r="J14" s="577">
        <f t="shared" si="3"/>
        <v>0</v>
      </c>
      <c r="K14" s="591"/>
      <c r="L14" s="50">
        <f t="shared" si="4"/>
        <v>0</v>
      </c>
      <c r="M14" s="592"/>
      <c r="N14" s="577">
        <f t="shared" si="5"/>
        <v>0</v>
      </c>
      <c r="O14" s="593"/>
      <c r="P14" s="50">
        <f t="shared" si="6"/>
        <v>0</v>
      </c>
      <c r="Q14" s="594"/>
      <c r="R14" s="577">
        <f t="shared" si="7"/>
        <v>0</v>
      </c>
      <c r="S14" s="580">
        <f t="shared" si="8"/>
        <v>0</v>
      </c>
      <c r="T14" s="581">
        <f t="shared" si="9"/>
        <v>0</v>
      </c>
      <c r="U14" s="582">
        <f t="shared" si="10"/>
        <v>0</v>
      </c>
      <c r="V14" s="50">
        <f t="shared" si="11"/>
        <v>0</v>
      </c>
      <c r="W14" s="583">
        <f t="shared" si="12"/>
        <v>0</v>
      </c>
      <c r="X14" s="50">
        <f t="shared" si="13"/>
        <v>0</v>
      </c>
      <c r="Y14" s="580">
        <f t="shared" si="14"/>
        <v>0</v>
      </c>
      <c r="Z14" s="581">
        <f t="shared" si="15"/>
        <v>0</v>
      </c>
      <c r="AB14" s="493">
        <f t="shared" si="17"/>
        <v>0</v>
      </c>
      <c r="AC14" s="566">
        <f t="shared" si="18"/>
        <v>0</v>
      </c>
      <c r="AD14" s="493">
        <f t="shared" si="19"/>
        <v>0</v>
      </c>
      <c r="AE14" s="493">
        <f t="shared" si="20"/>
        <v>0</v>
      </c>
      <c r="AF14" s="567">
        <f t="shared" si="21"/>
        <v>0</v>
      </c>
      <c r="AG14" s="493">
        <f t="shared" si="22"/>
        <v>0</v>
      </c>
      <c r="AH14" s="493">
        <f t="shared" si="23"/>
        <v>0</v>
      </c>
      <c r="AI14" s="41"/>
      <c r="AJ14" s="41"/>
      <c r="AK14" s="41"/>
      <c r="AL14" s="41"/>
      <c r="AM14" s="41"/>
      <c r="AN14" s="41"/>
      <c r="AO14" s="41"/>
      <c r="AP14" s="41"/>
    </row>
    <row r="15" spans="1:42" s="31" customFormat="1" ht="15" customHeight="1">
      <c r="A15" s="571">
        <v>9</v>
      </c>
      <c r="B15" s="617"/>
      <c r="C15" s="572"/>
      <c r="D15" s="573"/>
      <c r="E15" s="574"/>
      <c r="F15" s="10"/>
      <c r="G15" s="10"/>
      <c r="H15" s="575">
        <f t="shared" si="16"/>
        <v>0</v>
      </c>
      <c r="I15" s="576">
        <f t="shared" si="2"/>
        <v>0</v>
      </c>
      <c r="J15" s="577">
        <f t="shared" si="3"/>
        <v>0</v>
      </c>
      <c r="K15" s="589"/>
      <c r="L15" s="50">
        <f t="shared" si="4"/>
        <v>0</v>
      </c>
      <c r="M15" s="590"/>
      <c r="N15" s="577">
        <f t="shared" si="5"/>
        <v>0</v>
      </c>
      <c r="O15" s="593"/>
      <c r="P15" s="50">
        <f t="shared" si="6"/>
        <v>0</v>
      </c>
      <c r="Q15" s="594"/>
      <c r="R15" s="577">
        <f t="shared" si="7"/>
        <v>0</v>
      </c>
      <c r="S15" s="580">
        <f t="shared" si="8"/>
        <v>0</v>
      </c>
      <c r="T15" s="581">
        <f t="shared" si="9"/>
        <v>0</v>
      </c>
      <c r="U15" s="582">
        <f t="shared" si="10"/>
        <v>0</v>
      </c>
      <c r="V15" s="50">
        <f t="shared" si="11"/>
        <v>0</v>
      </c>
      <c r="W15" s="583">
        <f t="shared" si="12"/>
        <v>0</v>
      </c>
      <c r="X15" s="50">
        <f t="shared" si="13"/>
        <v>0</v>
      </c>
      <c r="Y15" s="580">
        <f t="shared" si="14"/>
        <v>0</v>
      </c>
      <c r="Z15" s="581">
        <f t="shared" si="15"/>
        <v>0</v>
      </c>
      <c r="AB15" s="493">
        <f t="shared" si="17"/>
        <v>0</v>
      </c>
      <c r="AC15" s="566">
        <f t="shared" si="18"/>
        <v>0</v>
      </c>
      <c r="AD15" s="493">
        <f t="shared" si="19"/>
        <v>0</v>
      </c>
      <c r="AE15" s="493">
        <f t="shared" si="20"/>
        <v>0</v>
      </c>
      <c r="AF15" s="567">
        <f t="shared" si="21"/>
        <v>0</v>
      </c>
      <c r="AG15" s="493">
        <f t="shared" si="22"/>
        <v>0</v>
      </c>
      <c r="AH15" s="493">
        <f t="shared" si="23"/>
        <v>0</v>
      </c>
      <c r="AI15" s="41"/>
      <c r="AJ15" s="41"/>
      <c r="AK15" s="41"/>
      <c r="AL15" s="41"/>
      <c r="AM15" s="41"/>
      <c r="AN15" s="41"/>
      <c r="AO15" s="41"/>
      <c r="AP15" s="41"/>
    </row>
    <row r="16" spans="1:42" s="31" customFormat="1" ht="15" customHeight="1">
      <c r="A16" s="571">
        <v>10</v>
      </c>
      <c r="B16" s="617"/>
      <c r="C16" s="572"/>
      <c r="D16" s="573"/>
      <c r="E16" s="574"/>
      <c r="F16" s="10"/>
      <c r="G16" s="10"/>
      <c r="H16" s="575">
        <f t="shared" si="16"/>
        <v>0</v>
      </c>
      <c r="I16" s="576">
        <f t="shared" si="2"/>
        <v>0</v>
      </c>
      <c r="J16" s="577">
        <f t="shared" si="3"/>
        <v>0</v>
      </c>
      <c r="K16" s="589"/>
      <c r="L16" s="50">
        <f t="shared" si="4"/>
        <v>0</v>
      </c>
      <c r="M16" s="590"/>
      <c r="N16" s="577">
        <f t="shared" si="5"/>
        <v>0</v>
      </c>
      <c r="O16" s="593"/>
      <c r="P16" s="50">
        <f t="shared" si="6"/>
        <v>0</v>
      </c>
      <c r="Q16" s="594"/>
      <c r="R16" s="577">
        <f t="shared" si="7"/>
        <v>0</v>
      </c>
      <c r="S16" s="580">
        <f t="shared" si="8"/>
        <v>0</v>
      </c>
      <c r="T16" s="581">
        <f t="shared" si="9"/>
        <v>0</v>
      </c>
      <c r="U16" s="582">
        <f t="shared" si="10"/>
        <v>0</v>
      </c>
      <c r="V16" s="50">
        <f t="shared" si="11"/>
        <v>0</v>
      </c>
      <c r="W16" s="583">
        <f t="shared" si="12"/>
        <v>0</v>
      </c>
      <c r="X16" s="50">
        <f t="shared" si="13"/>
        <v>0</v>
      </c>
      <c r="Y16" s="580">
        <f t="shared" si="14"/>
        <v>0</v>
      </c>
      <c r="Z16" s="581">
        <f t="shared" si="15"/>
        <v>0</v>
      </c>
      <c r="AB16" s="493">
        <f t="shared" si="17"/>
        <v>0</v>
      </c>
      <c r="AC16" s="566">
        <f t="shared" si="18"/>
        <v>0</v>
      </c>
      <c r="AD16" s="493">
        <f t="shared" si="19"/>
        <v>0</v>
      </c>
      <c r="AE16" s="493">
        <f t="shared" si="20"/>
        <v>0</v>
      </c>
      <c r="AF16" s="567">
        <f t="shared" si="21"/>
        <v>0</v>
      </c>
      <c r="AG16" s="493">
        <f t="shared" si="22"/>
        <v>0</v>
      </c>
      <c r="AH16" s="493">
        <f t="shared" si="23"/>
        <v>0</v>
      </c>
      <c r="AI16" s="41"/>
      <c r="AJ16" s="41"/>
      <c r="AK16" s="41"/>
      <c r="AL16" s="41"/>
      <c r="AM16" s="41"/>
      <c r="AN16" s="41"/>
      <c r="AO16" s="41"/>
      <c r="AP16" s="41"/>
    </row>
    <row r="17" spans="1:42" s="31" customFormat="1" ht="15" customHeight="1">
      <c r="A17" s="571">
        <v>11</v>
      </c>
      <c r="B17" s="617"/>
      <c r="C17" s="572"/>
      <c r="D17" s="573"/>
      <c r="E17" s="574"/>
      <c r="F17" s="10"/>
      <c r="G17" s="10"/>
      <c r="H17" s="575">
        <f t="shared" si="16"/>
        <v>0</v>
      </c>
      <c r="I17" s="576">
        <f t="shared" si="2"/>
        <v>0</v>
      </c>
      <c r="J17" s="577">
        <f t="shared" si="3"/>
        <v>0</v>
      </c>
      <c r="K17" s="589"/>
      <c r="L17" s="50">
        <f t="shared" si="4"/>
        <v>0</v>
      </c>
      <c r="M17" s="590"/>
      <c r="N17" s="577">
        <f t="shared" si="5"/>
        <v>0</v>
      </c>
      <c r="O17" s="593"/>
      <c r="P17" s="50">
        <f t="shared" si="6"/>
        <v>0</v>
      </c>
      <c r="Q17" s="594"/>
      <c r="R17" s="577">
        <f t="shared" si="7"/>
        <v>0</v>
      </c>
      <c r="S17" s="580">
        <f t="shared" si="8"/>
        <v>0</v>
      </c>
      <c r="T17" s="581">
        <f t="shared" si="9"/>
        <v>0</v>
      </c>
      <c r="U17" s="582">
        <f t="shared" si="10"/>
        <v>0</v>
      </c>
      <c r="V17" s="50">
        <f t="shared" si="11"/>
        <v>0</v>
      </c>
      <c r="W17" s="583">
        <f t="shared" si="12"/>
        <v>0</v>
      </c>
      <c r="X17" s="50">
        <f t="shared" si="13"/>
        <v>0</v>
      </c>
      <c r="Y17" s="580">
        <f t="shared" si="14"/>
        <v>0</v>
      </c>
      <c r="Z17" s="581">
        <f t="shared" si="15"/>
        <v>0</v>
      </c>
      <c r="AB17" s="493">
        <f>E17*I17</f>
        <v>0</v>
      </c>
      <c r="AC17" s="566">
        <f t="shared" si="18"/>
        <v>0</v>
      </c>
      <c r="AD17" s="493">
        <f t="shared" si="19"/>
        <v>0</v>
      </c>
      <c r="AE17" s="493">
        <f t="shared" si="20"/>
        <v>0</v>
      </c>
      <c r="AF17" s="567">
        <f t="shared" si="21"/>
        <v>0</v>
      </c>
      <c r="AG17" s="493">
        <f t="shared" si="22"/>
        <v>0</v>
      </c>
      <c r="AH17" s="493">
        <f t="shared" si="23"/>
        <v>0</v>
      </c>
      <c r="AI17" s="41"/>
      <c r="AJ17" s="41"/>
      <c r="AK17" s="41"/>
      <c r="AL17" s="41"/>
      <c r="AM17" s="41"/>
      <c r="AN17" s="41"/>
      <c r="AO17" s="41"/>
      <c r="AP17" s="41"/>
    </row>
    <row r="18" spans="1:42" s="31" customFormat="1" ht="15" customHeight="1">
      <c r="A18" s="571">
        <v>12</v>
      </c>
      <c r="B18" s="617"/>
      <c r="C18" s="572"/>
      <c r="D18" s="573"/>
      <c r="E18" s="574"/>
      <c r="F18" s="10"/>
      <c r="G18" s="10"/>
      <c r="H18" s="575">
        <f t="shared" si="16"/>
        <v>0</v>
      </c>
      <c r="I18" s="576">
        <f t="shared" si="2"/>
        <v>0</v>
      </c>
      <c r="J18" s="577">
        <f t="shared" si="3"/>
        <v>0</v>
      </c>
      <c r="K18" s="578"/>
      <c r="L18" s="50">
        <f t="shared" si="4"/>
        <v>0</v>
      </c>
      <c r="M18" s="579"/>
      <c r="N18" s="577">
        <f t="shared" si="5"/>
        <v>0</v>
      </c>
      <c r="O18" s="578"/>
      <c r="P18" s="50">
        <f t="shared" si="6"/>
        <v>0</v>
      </c>
      <c r="Q18" s="579"/>
      <c r="R18" s="577">
        <f t="shared" si="7"/>
        <v>0</v>
      </c>
      <c r="S18" s="580">
        <f t="shared" si="8"/>
        <v>0</v>
      </c>
      <c r="T18" s="581">
        <f t="shared" si="9"/>
        <v>0</v>
      </c>
      <c r="U18" s="582">
        <f t="shared" si="10"/>
        <v>0</v>
      </c>
      <c r="V18" s="50">
        <f t="shared" si="11"/>
        <v>0</v>
      </c>
      <c r="W18" s="583">
        <f t="shared" si="12"/>
        <v>0</v>
      </c>
      <c r="X18" s="50">
        <f t="shared" si="13"/>
        <v>0</v>
      </c>
      <c r="Y18" s="580">
        <f t="shared" si="14"/>
        <v>0</v>
      </c>
      <c r="Z18" s="581">
        <f t="shared" si="15"/>
        <v>0</v>
      </c>
      <c r="AB18" s="493">
        <f>E18*I18</f>
        <v>0</v>
      </c>
      <c r="AC18" s="566">
        <f t="shared" si="18"/>
        <v>0</v>
      </c>
      <c r="AD18" s="493">
        <f t="shared" si="19"/>
        <v>0</v>
      </c>
      <c r="AE18" s="493">
        <f t="shared" si="20"/>
        <v>0</v>
      </c>
      <c r="AF18" s="567">
        <f t="shared" si="21"/>
        <v>0</v>
      </c>
      <c r="AG18" s="493">
        <f t="shared" si="22"/>
        <v>0</v>
      </c>
      <c r="AH18" s="493">
        <f t="shared" si="23"/>
        <v>0</v>
      </c>
      <c r="AI18" s="41"/>
      <c r="AJ18" s="41"/>
      <c r="AK18" s="41"/>
      <c r="AL18" s="41"/>
      <c r="AM18" s="41"/>
      <c r="AN18" s="41"/>
      <c r="AO18" s="41"/>
      <c r="AP18" s="41"/>
    </row>
    <row r="19" spans="1:42" s="31" customFormat="1" ht="15" customHeight="1">
      <c r="A19" s="571">
        <v>13</v>
      </c>
      <c r="B19" s="617"/>
      <c r="C19" s="572"/>
      <c r="D19" s="573"/>
      <c r="E19" s="574"/>
      <c r="F19" s="10"/>
      <c r="G19" s="10"/>
      <c r="H19" s="575">
        <f t="shared" si="16"/>
        <v>0</v>
      </c>
      <c r="I19" s="576">
        <f t="shared" si="2"/>
        <v>0</v>
      </c>
      <c r="J19" s="577">
        <f t="shared" si="3"/>
        <v>0</v>
      </c>
      <c r="K19" s="578"/>
      <c r="L19" s="50">
        <f t="shared" si="4"/>
        <v>0</v>
      </c>
      <c r="M19" s="579"/>
      <c r="N19" s="577">
        <f t="shared" si="5"/>
        <v>0</v>
      </c>
      <c r="O19" s="578"/>
      <c r="P19" s="50">
        <f t="shared" si="6"/>
        <v>0</v>
      </c>
      <c r="Q19" s="579"/>
      <c r="R19" s="577">
        <f t="shared" si="7"/>
        <v>0</v>
      </c>
      <c r="S19" s="580">
        <f t="shared" si="8"/>
        <v>0</v>
      </c>
      <c r="T19" s="581">
        <f t="shared" si="9"/>
        <v>0</v>
      </c>
      <c r="U19" s="582">
        <f t="shared" si="10"/>
        <v>0</v>
      </c>
      <c r="V19" s="50">
        <f t="shared" si="11"/>
        <v>0</v>
      </c>
      <c r="W19" s="583">
        <f t="shared" si="12"/>
        <v>0</v>
      </c>
      <c r="X19" s="50">
        <f t="shared" si="13"/>
        <v>0</v>
      </c>
      <c r="Y19" s="580">
        <f t="shared" si="14"/>
        <v>0</v>
      </c>
      <c r="Z19" s="581">
        <f t="shared" si="15"/>
        <v>0</v>
      </c>
      <c r="AB19" s="493">
        <f t="shared" si="17"/>
        <v>0</v>
      </c>
      <c r="AC19" s="566">
        <f t="shared" si="18"/>
        <v>0</v>
      </c>
      <c r="AD19" s="493">
        <f t="shared" si="19"/>
        <v>0</v>
      </c>
      <c r="AE19" s="493">
        <f t="shared" si="20"/>
        <v>0</v>
      </c>
      <c r="AF19" s="567">
        <f t="shared" si="21"/>
        <v>0</v>
      </c>
      <c r="AG19" s="493">
        <f t="shared" si="22"/>
        <v>0</v>
      </c>
      <c r="AH19" s="493">
        <f t="shared" si="23"/>
        <v>0</v>
      </c>
      <c r="AI19" s="41"/>
      <c r="AJ19" s="41"/>
      <c r="AK19" s="41"/>
      <c r="AL19" s="41"/>
      <c r="AM19" s="41"/>
      <c r="AN19" s="41"/>
      <c r="AO19" s="41"/>
      <c r="AP19" s="41"/>
    </row>
    <row r="20" spans="1:42" s="31" customFormat="1" ht="15" customHeight="1">
      <c r="A20" s="571">
        <v>14</v>
      </c>
      <c r="B20" s="617"/>
      <c r="C20" s="572" t="s">
        <v>150</v>
      </c>
      <c r="D20" s="573"/>
      <c r="E20" s="574"/>
      <c r="F20" s="10"/>
      <c r="G20" s="10"/>
      <c r="H20" s="575">
        <f t="shared" si="16"/>
        <v>0</v>
      </c>
      <c r="I20" s="576">
        <f t="shared" si="2"/>
        <v>0</v>
      </c>
      <c r="J20" s="577">
        <f t="shared" si="3"/>
        <v>0</v>
      </c>
      <c r="K20" s="578"/>
      <c r="L20" s="50">
        <f t="shared" si="4"/>
        <v>0</v>
      </c>
      <c r="M20" s="579"/>
      <c r="N20" s="577">
        <f t="shared" si="5"/>
        <v>0</v>
      </c>
      <c r="O20" s="578"/>
      <c r="P20" s="50">
        <f t="shared" si="6"/>
        <v>0</v>
      </c>
      <c r="Q20" s="579"/>
      <c r="R20" s="577">
        <f t="shared" si="7"/>
        <v>0</v>
      </c>
      <c r="S20" s="580">
        <f t="shared" si="8"/>
        <v>0</v>
      </c>
      <c r="T20" s="581">
        <f t="shared" si="9"/>
        <v>0</v>
      </c>
      <c r="U20" s="582">
        <f t="shared" si="10"/>
        <v>0</v>
      </c>
      <c r="V20" s="50">
        <f t="shared" si="11"/>
        <v>0</v>
      </c>
      <c r="W20" s="583">
        <f t="shared" si="12"/>
        <v>0</v>
      </c>
      <c r="X20" s="50">
        <f t="shared" si="13"/>
        <v>0</v>
      </c>
      <c r="Y20" s="580">
        <f t="shared" si="14"/>
        <v>0</v>
      </c>
      <c r="Z20" s="581">
        <f t="shared" si="15"/>
        <v>0</v>
      </c>
      <c r="AB20" s="493">
        <f t="shared" si="17"/>
        <v>0</v>
      </c>
      <c r="AC20" s="566">
        <f t="shared" si="18"/>
        <v>0</v>
      </c>
      <c r="AD20" s="493">
        <f t="shared" si="19"/>
        <v>0</v>
      </c>
      <c r="AE20" s="493">
        <f t="shared" si="20"/>
        <v>0</v>
      </c>
      <c r="AF20" s="567">
        <f t="shared" si="21"/>
        <v>0</v>
      </c>
      <c r="AG20" s="493">
        <f t="shared" si="22"/>
        <v>0</v>
      </c>
      <c r="AH20" s="493">
        <f t="shared" si="23"/>
        <v>0</v>
      </c>
      <c r="AI20" s="41"/>
      <c r="AJ20" s="41"/>
      <c r="AK20" s="41"/>
      <c r="AL20" s="41"/>
      <c r="AM20" s="41"/>
      <c r="AN20" s="41"/>
      <c r="AO20" s="41"/>
      <c r="AP20" s="41"/>
    </row>
    <row r="21" spans="1:42" s="31" customFormat="1" ht="15" customHeight="1" thickBot="1">
      <c r="A21" s="571">
        <v>15</v>
      </c>
      <c r="B21" s="617"/>
      <c r="C21" s="572" t="s">
        <v>150</v>
      </c>
      <c r="D21" s="573"/>
      <c r="E21" s="574"/>
      <c r="F21" s="10"/>
      <c r="G21" s="10"/>
      <c r="H21" s="575">
        <f t="shared" si="16"/>
        <v>0</v>
      </c>
      <c r="I21" s="576">
        <f t="shared" si="2"/>
        <v>0</v>
      </c>
      <c r="J21" s="577">
        <f t="shared" si="3"/>
        <v>0</v>
      </c>
      <c r="K21" s="578"/>
      <c r="L21" s="50">
        <f t="shared" si="4"/>
        <v>0</v>
      </c>
      <c r="M21" s="579"/>
      <c r="N21" s="577">
        <f t="shared" si="5"/>
        <v>0</v>
      </c>
      <c r="O21" s="578"/>
      <c r="P21" s="50">
        <f t="shared" si="6"/>
        <v>0</v>
      </c>
      <c r="Q21" s="579"/>
      <c r="R21" s="577">
        <f t="shared" si="7"/>
        <v>0</v>
      </c>
      <c r="S21" s="580">
        <f t="shared" si="8"/>
        <v>0</v>
      </c>
      <c r="T21" s="581">
        <f t="shared" si="9"/>
        <v>0</v>
      </c>
      <c r="U21" s="582">
        <f t="shared" si="10"/>
        <v>0</v>
      </c>
      <c r="V21" s="50">
        <f t="shared" si="11"/>
        <v>0</v>
      </c>
      <c r="W21" s="583">
        <f t="shared" si="12"/>
        <v>0</v>
      </c>
      <c r="X21" s="50">
        <f t="shared" si="13"/>
        <v>0</v>
      </c>
      <c r="Y21" s="580">
        <f t="shared" si="14"/>
        <v>0</v>
      </c>
      <c r="Z21" s="581">
        <f t="shared" si="15"/>
        <v>0</v>
      </c>
      <c r="AB21" s="493">
        <f t="shared" si="17"/>
        <v>0</v>
      </c>
      <c r="AC21" s="566">
        <f t="shared" si="18"/>
        <v>0</v>
      </c>
      <c r="AD21" s="493">
        <f t="shared" si="19"/>
        <v>0</v>
      </c>
      <c r="AE21" s="493">
        <f t="shared" si="20"/>
        <v>0</v>
      </c>
      <c r="AF21" s="567">
        <f t="shared" si="21"/>
        <v>0</v>
      </c>
      <c r="AG21" s="493">
        <f t="shared" si="22"/>
        <v>0</v>
      </c>
      <c r="AH21" s="493">
        <f t="shared" si="23"/>
        <v>0</v>
      </c>
      <c r="AI21" s="41"/>
      <c r="AJ21" s="41"/>
      <c r="AK21" s="41"/>
      <c r="AL21" s="41"/>
      <c r="AM21" s="41"/>
      <c r="AN21" s="41"/>
      <c r="AO21" s="41"/>
      <c r="AP21" s="41"/>
    </row>
    <row r="22" spans="1:42" s="31" customFormat="1" ht="15" hidden="1" customHeight="1" outlineLevel="1">
      <c r="A22" s="571">
        <v>16</v>
      </c>
      <c r="B22" s="617"/>
      <c r="C22" s="572" t="s">
        <v>150</v>
      </c>
      <c r="D22" s="573"/>
      <c r="E22" s="574"/>
      <c r="F22" s="10"/>
      <c r="G22" s="10"/>
      <c r="H22" s="575">
        <f t="shared" si="16"/>
        <v>0</v>
      </c>
      <c r="I22" s="576">
        <f t="shared" si="2"/>
        <v>0</v>
      </c>
      <c r="J22" s="577">
        <f t="shared" si="3"/>
        <v>0</v>
      </c>
      <c r="K22" s="578"/>
      <c r="L22" s="50">
        <f t="shared" si="4"/>
        <v>0</v>
      </c>
      <c r="M22" s="579"/>
      <c r="N22" s="577">
        <f t="shared" si="5"/>
        <v>0</v>
      </c>
      <c r="O22" s="578"/>
      <c r="P22" s="50">
        <f t="shared" si="6"/>
        <v>0</v>
      </c>
      <c r="Q22" s="579"/>
      <c r="R22" s="577">
        <f t="shared" si="7"/>
        <v>0</v>
      </c>
      <c r="S22" s="580">
        <f t="shared" si="8"/>
        <v>0</v>
      </c>
      <c r="T22" s="581">
        <f t="shared" si="9"/>
        <v>0</v>
      </c>
      <c r="U22" s="582">
        <f t="shared" si="10"/>
        <v>0</v>
      </c>
      <c r="V22" s="50">
        <f t="shared" si="11"/>
        <v>0</v>
      </c>
      <c r="W22" s="583">
        <f t="shared" si="12"/>
        <v>0</v>
      </c>
      <c r="X22" s="50">
        <f t="shared" si="13"/>
        <v>0</v>
      </c>
      <c r="Y22" s="580">
        <f t="shared" si="14"/>
        <v>0</v>
      </c>
      <c r="Z22" s="581">
        <f t="shared" si="15"/>
        <v>0</v>
      </c>
      <c r="AB22" s="8">
        <f t="shared" si="17"/>
        <v>0</v>
      </c>
      <c r="AC22" s="595">
        <f t="shared" ref="AC22:AC35" si="24">AD22+AE22</f>
        <v>0</v>
      </c>
      <c r="AD22" s="8">
        <f t="shared" ref="AD22:AD35" si="25">E22*K22</f>
        <v>0</v>
      </c>
      <c r="AE22" s="8">
        <f t="shared" ref="AE22:AE35" si="26">E22*M22</f>
        <v>0</v>
      </c>
      <c r="AF22" s="596">
        <f t="shared" ref="AF22:AF35" si="27">AG22+AH22</f>
        <v>0</v>
      </c>
      <c r="AG22" s="8">
        <f t="shared" ref="AG22:AG35" si="28">E22*O22</f>
        <v>0</v>
      </c>
      <c r="AH22" s="8">
        <f t="shared" ref="AH22:AH35" si="29">E22*Q22</f>
        <v>0</v>
      </c>
      <c r="AI22" s="41"/>
      <c r="AJ22" s="41"/>
      <c r="AK22" s="41"/>
      <c r="AL22" s="41"/>
      <c r="AM22" s="41"/>
      <c r="AN22" s="41"/>
      <c r="AO22" s="41"/>
      <c r="AP22" s="41"/>
    </row>
    <row r="23" spans="1:42" s="31" customFormat="1" ht="15" hidden="1" customHeight="1" outlineLevel="1">
      <c r="A23" s="571">
        <v>17</v>
      </c>
      <c r="B23" s="617"/>
      <c r="C23" s="572" t="s">
        <v>150</v>
      </c>
      <c r="D23" s="573"/>
      <c r="E23" s="574"/>
      <c r="F23" s="10"/>
      <c r="G23" s="10"/>
      <c r="H23" s="575">
        <f t="shared" si="16"/>
        <v>0</v>
      </c>
      <c r="I23" s="576">
        <f t="shared" si="2"/>
        <v>0</v>
      </c>
      <c r="J23" s="577">
        <f t="shared" si="3"/>
        <v>0</v>
      </c>
      <c r="K23" s="578"/>
      <c r="L23" s="50">
        <f t="shared" si="4"/>
        <v>0</v>
      </c>
      <c r="M23" s="579"/>
      <c r="N23" s="577">
        <f t="shared" si="5"/>
        <v>0</v>
      </c>
      <c r="O23" s="578"/>
      <c r="P23" s="50">
        <f t="shared" si="6"/>
        <v>0</v>
      </c>
      <c r="Q23" s="579"/>
      <c r="R23" s="577">
        <f t="shared" si="7"/>
        <v>0</v>
      </c>
      <c r="S23" s="580">
        <f t="shared" si="8"/>
        <v>0</v>
      </c>
      <c r="T23" s="581">
        <f t="shared" si="9"/>
        <v>0</v>
      </c>
      <c r="U23" s="582">
        <f t="shared" si="10"/>
        <v>0</v>
      </c>
      <c r="V23" s="50">
        <f t="shared" si="11"/>
        <v>0</v>
      </c>
      <c r="W23" s="583">
        <f t="shared" si="12"/>
        <v>0</v>
      </c>
      <c r="X23" s="50">
        <f t="shared" si="13"/>
        <v>0</v>
      </c>
      <c r="Y23" s="580">
        <f t="shared" si="14"/>
        <v>0</v>
      </c>
      <c r="Z23" s="581">
        <f t="shared" si="15"/>
        <v>0</v>
      </c>
      <c r="AB23" s="8">
        <f t="shared" si="17"/>
        <v>0</v>
      </c>
      <c r="AC23" s="595">
        <f t="shared" si="24"/>
        <v>0</v>
      </c>
      <c r="AD23" s="8">
        <f t="shared" si="25"/>
        <v>0</v>
      </c>
      <c r="AE23" s="8">
        <f t="shared" si="26"/>
        <v>0</v>
      </c>
      <c r="AF23" s="596">
        <f t="shared" si="27"/>
        <v>0</v>
      </c>
      <c r="AG23" s="8">
        <f t="shared" si="28"/>
        <v>0</v>
      </c>
      <c r="AH23" s="8">
        <f t="shared" si="29"/>
        <v>0</v>
      </c>
      <c r="AI23" s="41"/>
      <c r="AJ23" s="41"/>
      <c r="AK23" s="41"/>
      <c r="AL23" s="41"/>
      <c r="AM23" s="41"/>
      <c r="AN23" s="41"/>
      <c r="AO23" s="41"/>
      <c r="AP23" s="41"/>
    </row>
    <row r="24" spans="1:42" s="31" customFormat="1" ht="15" hidden="1" customHeight="1" outlineLevel="1">
      <c r="A24" s="571">
        <v>18</v>
      </c>
      <c r="B24" s="617"/>
      <c r="C24" s="572" t="s">
        <v>150</v>
      </c>
      <c r="D24" s="573"/>
      <c r="E24" s="574"/>
      <c r="F24" s="10"/>
      <c r="G24" s="10"/>
      <c r="H24" s="575">
        <f t="shared" si="16"/>
        <v>0</v>
      </c>
      <c r="I24" s="576">
        <f t="shared" si="2"/>
        <v>0</v>
      </c>
      <c r="J24" s="577">
        <f t="shared" si="3"/>
        <v>0</v>
      </c>
      <c r="K24" s="578"/>
      <c r="L24" s="50">
        <f t="shared" si="4"/>
        <v>0</v>
      </c>
      <c r="M24" s="579"/>
      <c r="N24" s="577">
        <f t="shared" si="5"/>
        <v>0</v>
      </c>
      <c r="O24" s="578"/>
      <c r="P24" s="50">
        <f t="shared" si="6"/>
        <v>0</v>
      </c>
      <c r="Q24" s="579"/>
      <c r="R24" s="577">
        <f t="shared" si="7"/>
        <v>0</v>
      </c>
      <c r="S24" s="580">
        <f t="shared" si="8"/>
        <v>0</v>
      </c>
      <c r="T24" s="581">
        <f t="shared" si="9"/>
        <v>0</v>
      </c>
      <c r="U24" s="582">
        <f t="shared" si="10"/>
        <v>0</v>
      </c>
      <c r="V24" s="50">
        <f t="shared" si="11"/>
        <v>0</v>
      </c>
      <c r="W24" s="583">
        <f t="shared" si="12"/>
        <v>0</v>
      </c>
      <c r="X24" s="50">
        <f t="shared" si="13"/>
        <v>0</v>
      </c>
      <c r="Y24" s="580">
        <f t="shared" si="14"/>
        <v>0</v>
      </c>
      <c r="Z24" s="581">
        <f t="shared" si="15"/>
        <v>0</v>
      </c>
      <c r="AB24" s="8">
        <f t="shared" si="17"/>
        <v>0</v>
      </c>
      <c r="AC24" s="595">
        <f t="shared" si="24"/>
        <v>0</v>
      </c>
      <c r="AD24" s="8">
        <f t="shared" si="25"/>
        <v>0</v>
      </c>
      <c r="AE24" s="8">
        <f t="shared" si="26"/>
        <v>0</v>
      </c>
      <c r="AF24" s="596">
        <f t="shared" si="27"/>
        <v>0</v>
      </c>
      <c r="AG24" s="8">
        <f t="shared" si="28"/>
        <v>0</v>
      </c>
      <c r="AH24" s="8">
        <f t="shared" si="29"/>
        <v>0</v>
      </c>
      <c r="AI24" s="41"/>
      <c r="AJ24" s="41"/>
      <c r="AK24" s="41"/>
      <c r="AL24" s="41"/>
      <c r="AM24" s="41"/>
      <c r="AN24" s="41"/>
      <c r="AO24" s="41"/>
      <c r="AP24" s="41"/>
    </row>
    <row r="25" spans="1:42" s="31" customFormat="1" ht="15" hidden="1" customHeight="1" outlineLevel="1">
      <c r="A25" s="571">
        <v>19</v>
      </c>
      <c r="B25" s="617"/>
      <c r="C25" s="572" t="s">
        <v>150</v>
      </c>
      <c r="D25" s="573"/>
      <c r="E25" s="574"/>
      <c r="F25" s="10"/>
      <c r="G25" s="10"/>
      <c r="H25" s="575">
        <f t="shared" si="16"/>
        <v>0</v>
      </c>
      <c r="I25" s="576">
        <f t="shared" si="2"/>
        <v>0</v>
      </c>
      <c r="J25" s="577">
        <f t="shared" si="3"/>
        <v>0</v>
      </c>
      <c r="K25" s="578"/>
      <c r="L25" s="50">
        <f t="shared" si="4"/>
        <v>0</v>
      </c>
      <c r="M25" s="579"/>
      <c r="N25" s="577">
        <f t="shared" si="5"/>
        <v>0</v>
      </c>
      <c r="O25" s="578"/>
      <c r="P25" s="50">
        <f t="shared" si="6"/>
        <v>0</v>
      </c>
      <c r="Q25" s="579"/>
      <c r="R25" s="577">
        <f t="shared" si="7"/>
        <v>0</v>
      </c>
      <c r="S25" s="580">
        <f t="shared" si="8"/>
        <v>0</v>
      </c>
      <c r="T25" s="581">
        <f t="shared" si="9"/>
        <v>0</v>
      </c>
      <c r="U25" s="582">
        <f t="shared" si="10"/>
        <v>0</v>
      </c>
      <c r="V25" s="50">
        <f t="shared" si="11"/>
        <v>0</v>
      </c>
      <c r="W25" s="583">
        <f t="shared" si="12"/>
        <v>0</v>
      </c>
      <c r="X25" s="50">
        <f t="shared" si="13"/>
        <v>0</v>
      </c>
      <c r="Y25" s="580">
        <f t="shared" si="14"/>
        <v>0</v>
      </c>
      <c r="Z25" s="581">
        <f t="shared" si="15"/>
        <v>0</v>
      </c>
      <c r="AB25" s="8">
        <f t="shared" si="17"/>
        <v>0</v>
      </c>
      <c r="AC25" s="595">
        <f t="shared" si="24"/>
        <v>0</v>
      </c>
      <c r="AD25" s="8">
        <f t="shared" si="25"/>
        <v>0</v>
      </c>
      <c r="AE25" s="8">
        <f t="shared" si="26"/>
        <v>0</v>
      </c>
      <c r="AF25" s="596">
        <f t="shared" si="27"/>
        <v>0</v>
      </c>
      <c r="AG25" s="8">
        <f t="shared" si="28"/>
        <v>0</v>
      </c>
      <c r="AH25" s="8">
        <f t="shared" si="29"/>
        <v>0</v>
      </c>
      <c r="AI25" s="41"/>
      <c r="AJ25" s="41"/>
      <c r="AK25" s="41"/>
      <c r="AL25" s="41"/>
      <c r="AM25" s="41"/>
      <c r="AN25" s="41"/>
      <c r="AO25" s="41"/>
      <c r="AP25" s="41"/>
    </row>
    <row r="26" spans="1:42" s="31" customFormat="1" ht="15" hidden="1" customHeight="1" outlineLevel="1">
      <c r="A26" s="571">
        <v>20</v>
      </c>
      <c r="B26" s="617"/>
      <c r="C26" s="572" t="s">
        <v>150</v>
      </c>
      <c r="D26" s="573"/>
      <c r="E26" s="574"/>
      <c r="F26" s="10"/>
      <c r="G26" s="10"/>
      <c r="H26" s="575">
        <f t="shared" si="16"/>
        <v>0</v>
      </c>
      <c r="I26" s="576">
        <f t="shared" si="2"/>
        <v>0</v>
      </c>
      <c r="J26" s="577">
        <f t="shared" si="3"/>
        <v>0</v>
      </c>
      <c r="K26" s="578"/>
      <c r="L26" s="50">
        <f t="shared" si="4"/>
        <v>0</v>
      </c>
      <c r="M26" s="579"/>
      <c r="N26" s="577">
        <f t="shared" si="5"/>
        <v>0</v>
      </c>
      <c r="O26" s="578"/>
      <c r="P26" s="50">
        <f t="shared" si="6"/>
        <v>0</v>
      </c>
      <c r="Q26" s="579"/>
      <c r="R26" s="577">
        <f t="shared" si="7"/>
        <v>0</v>
      </c>
      <c r="S26" s="580">
        <f t="shared" si="8"/>
        <v>0</v>
      </c>
      <c r="T26" s="581">
        <f t="shared" si="9"/>
        <v>0</v>
      </c>
      <c r="U26" s="582">
        <f t="shared" si="10"/>
        <v>0</v>
      </c>
      <c r="V26" s="50">
        <f t="shared" si="11"/>
        <v>0</v>
      </c>
      <c r="W26" s="583">
        <f t="shared" si="12"/>
        <v>0</v>
      </c>
      <c r="X26" s="50">
        <f t="shared" si="13"/>
        <v>0</v>
      </c>
      <c r="Y26" s="580">
        <f t="shared" si="14"/>
        <v>0</v>
      </c>
      <c r="Z26" s="581">
        <f t="shared" si="15"/>
        <v>0</v>
      </c>
      <c r="AB26" s="8">
        <f t="shared" si="17"/>
        <v>0</v>
      </c>
      <c r="AC26" s="595">
        <f t="shared" si="24"/>
        <v>0</v>
      </c>
      <c r="AD26" s="8">
        <f t="shared" si="25"/>
        <v>0</v>
      </c>
      <c r="AE26" s="8">
        <f t="shared" si="26"/>
        <v>0</v>
      </c>
      <c r="AF26" s="596">
        <f t="shared" si="27"/>
        <v>0</v>
      </c>
      <c r="AG26" s="8">
        <f t="shared" si="28"/>
        <v>0</v>
      </c>
      <c r="AH26" s="8">
        <f t="shared" si="29"/>
        <v>0</v>
      </c>
      <c r="AI26" s="41"/>
      <c r="AJ26" s="41"/>
      <c r="AK26" s="41"/>
      <c r="AL26" s="41"/>
      <c r="AM26" s="41"/>
      <c r="AN26" s="41"/>
      <c r="AO26" s="41"/>
      <c r="AP26" s="41"/>
    </row>
    <row r="27" spans="1:42" s="31" customFormat="1" ht="15" hidden="1" customHeight="1" outlineLevel="1">
      <c r="A27" s="571">
        <v>21</v>
      </c>
      <c r="B27" s="617"/>
      <c r="C27" s="572" t="s">
        <v>150</v>
      </c>
      <c r="D27" s="573"/>
      <c r="E27" s="574"/>
      <c r="F27" s="10"/>
      <c r="G27" s="10"/>
      <c r="H27" s="575">
        <f t="shared" si="16"/>
        <v>0</v>
      </c>
      <c r="I27" s="576">
        <f t="shared" si="2"/>
        <v>0</v>
      </c>
      <c r="J27" s="577">
        <f t="shared" si="3"/>
        <v>0</v>
      </c>
      <c r="K27" s="578"/>
      <c r="L27" s="50">
        <f t="shared" si="4"/>
        <v>0</v>
      </c>
      <c r="M27" s="579"/>
      <c r="N27" s="577">
        <f t="shared" si="5"/>
        <v>0</v>
      </c>
      <c r="O27" s="578"/>
      <c r="P27" s="50">
        <f t="shared" si="6"/>
        <v>0</v>
      </c>
      <c r="Q27" s="579"/>
      <c r="R27" s="577">
        <f t="shared" si="7"/>
        <v>0</v>
      </c>
      <c r="S27" s="580">
        <f t="shared" si="8"/>
        <v>0</v>
      </c>
      <c r="T27" s="581">
        <f t="shared" si="9"/>
        <v>0</v>
      </c>
      <c r="U27" s="582">
        <f t="shared" si="10"/>
        <v>0</v>
      </c>
      <c r="V27" s="50">
        <f t="shared" si="11"/>
        <v>0</v>
      </c>
      <c r="W27" s="583">
        <f t="shared" si="12"/>
        <v>0</v>
      </c>
      <c r="X27" s="50">
        <f t="shared" si="13"/>
        <v>0</v>
      </c>
      <c r="Y27" s="580">
        <f t="shared" si="14"/>
        <v>0</v>
      </c>
      <c r="Z27" s="581">
        <f t="shared" si="15"/>
        <v>0</v>
      </c>
      <c r="AB27" s="8">
        <f t="shared" si="17"/>
        <v>0</v>
      </c>
      <c r="AC27" s="595">
        <f t="shared" si="24"/>
        <v>0</v>
      </c>
      <c r="AD27" s="8">
        <f t="shared" si="25"/>
        <v>0</v>
      </c>
      <c r="AE27" s="8">
        <f t="shared" si="26"/>
        <v>0</v>
      </c>
      <c r="AF27" s="596">
        <f t="shared" si="27"/>
        <v>0</v>
      </c>
      <c r="AG27" s="8">
        <f t="shared" si="28"/>
        <v>0</v>
      </c>
      <c r="AH27" s="8">
        <f t="shared" si="29"/>
        <v>0</v>
      </c>
      <c r="AI27" s="41"/>
      <c r="AJ27" s="41"/>
      <c r="AK27" s="41"/>
      <c r="AL27" s="41"/>
      <c r="AM27" s="41"/>
      <c r="AN27" s="41"/>
      <c r="AO27" s="41"/>
      <c r="AP27" s="41"/>
    </row>
    <row r="28" spans="1:42" s="31" customFormat="1" ht="15" hidden="1" customHeight="1" outlineLevel="1">
      <c r="A28" s="571">
        <v>22</v>
      </c>
      <c r="B28" s="617"/>
      <c r="C28" s="572" t="s">
        <v>150</v>
      </c>
      <c r="D28" s="573"/>
      <c r="E28" s="574"/>
      <c r="F28" s="10"/>
      <c r="G28" s="10"/>
      <c r="H28" s="575">
        <f t="shared" si="16"/>
        <v>0</v>
      </c>
      <c r="I28" s="576">
        <f t="shared" si="2"/>
        <v>0</v>
      </c>
      <c r="J28" s="577">
        <f t="shared" si="3"/>
        <v>0</v>
      </c>
      <c r="K28" s="578"/>
      <c r="L28" s="50">
        <f t="shared" si="4"/>
        <v>0</v>
      </c>
      <c r="M28" s="579"/>
      <c r="N28" s="577">
        <f t="shared" si="5"/>
        <v>0</v>
      </c>
      <c r="O28" s="578"/>
      <c r="P28" s="50">
        <f t="shared" si="6"/>
        <v>0</v>
      </c>
      <c r="Q28" s="579"/>
      <c r="R28" s="577">
        <f t="shared" si="7"/>
        <v>0</v>
      </c>
      <c r="S28" s="580">
        <f t="shared" si="8"/>
        <v>0</v>
      </c>
      <c r="T28" s="581">
        <f t="shared" si="9"/>
        <v>0</v>
      </c>
      <c r="U28" s="582">
        <f t="shared" si="10"/>
        <v>0</v>
      </c>
      <c r="V28" s="50">
        <f t="shared" si="11"/>
        <v>0</v>
      </c>
      <c r="W28" s="583">
        <f t="shared" si="12"/>
        <v>0</v>
      </c>
      <c r="X28" s="50">
        <f t="shared" si="13"/>
        <v>0</v>
      </c>
      <c r="Y28" s="580">
        <f t="shared" si="14"/>
        <v>0</v>
      </c>
      <c r="Z28" s="581">
        <f t="shared" si="15"/>
        <v>0</v>
      </c>
      <c r="AB28" s="8">
        <f t="shared" si="17"/>
        <v>0</v>
      </c>
      <c r="AC28" s="595">
        <f t="shared" si="24"/>
        <v>0</v>
      </c>
      <c r="AD28" s="8">
        <f t="shared" si="25"/>
        <v>0</v>
      </c>
      <c r="AE28" s="8">
        <f t="shared" si="26"/>
        <v>0</v>
      </c>
      <c r="AF28" s="596">
        <f t="shared" si="27"/>
        <v>0</v>
      </c>
      <c r="AG28" s="8">
        <f t="shared" si="28"/>
        <v>0</v>
      </c>
      <c r="AH28" s="8">
        <f t="shared" si="29"/>
        <v>0</v>
      </c>
      <c r="AI28" s="41"/>
      <c r="AJ28" s="41"/>
      <c r="AK28" s="41"/>
      <c r="AL28" s="41"/>
      <c r="AM28" s="41"/>
      <c r="AN28" s="41"/>
      <c r="AO28" s="41"/>
      <c r="AP28" s="41"/>
    </row>
    <row r="29" spans="1:42" s="31" customFormat="1" ht="15" hidden="1" customHeight="1" outlineLevel="1">
      <c r="A29" s="571">
        <v>23</v>
      </c>
      <c r="B29" s="617"/>
      <c r="C29" s="572" t="s">
        <v>150</v>
      </c>
      <c r="D29" s="573"/>
      <c r="E29" s="574"/>
      <c r="F29" s="10"/>
      <c r="G29" s="10"/>
      <c r="H29" s="575">
        <f t="shared" si="16"/>
        <v>0</v>
      </c>
      <c r="I29" s="576">
        <f t="shared" si="2"/>
        <v>0</v>
      </c>
      <c r="J29" s="577">
        <f t="shared" si="3"/>
        <v>0</v>
      </c>
      <c r="K29" s="578"/>
      <c r="L29" s="50">
        <f t="shared" si="4"/>
        <v>0</v>
      </c>
      <c r="M29" s="579"/>
      <c r="N29" s="577">
        <f t="shared" si="5"/>
        <v>0</v>
      </c>
      <c r="O29" s="578"/>
      <c r="P29" s="50">
        <f t="shared" si="6"/>
        <v>0</v>
      </c>
      <c r="Q29" s="579"/>
      <c r="R29" s="577">
        <f t="shared" si="7"/>
        <v>0</v>
      </c>
      <c r="S29" s="580">
        <f t="shared" si="8"/>
        <v>0</v>
      </c>
      <c r="T29" s="581">
        <f t="shared" si="9"/>
        <v>0</v>
      </c>
      <c r="U29" s="582">
        <f t="shared" si="10"/>
        <v>0</v>
      </c>
      <c r="V29" s="50">
        <f t="shared" si="11"/>
        <v>0</v>
      </c>
      <c r="W29" s="583">
        <f t="shared" si="12"/>
        <v>0</v>
      </c>
      <c r="X29" s="50">
        <f t="shared" si="13"/>
        <v>0</v>
      </c>
      <c r="Y29" s="580">
        <f t="shared" si="14"/>
        <v>0</v>
      </c>
      <c r="Z29" s="581">
        <f t="shared" si="15"/>
        <v>0</v>
      </c>
      <c r="AB29" s="8">
        <f t="shared" si="17"/>
        <v>0</v>
      </c>
      <c r="AC29" s="595">
        <f t="shared" si="24"/>
        <v>0</v>
      </c>
      <c r="AD29" s="8">
        <f t="shared" si="25"/>
        <v>0</v>
      </c>
      <c r="AE29" s="8">
        <f t="shared" si="26"/>
        <v>0</v>
      </c>
      <c r="AF29" s="596">
        <f t="shared" si="27"/>
        <v>0</v>
      </c>
      <c r="AG29" s="8">
        <f t="shared" si="28"/>
        <v>0</v>
      </c>
      <c r="AH29" s="8">
        <f t="shared" si="29"/>
        <v>0</v>
      </c>
      <c r="AI29" s="41"/>
      <c r="AJ29" s="41"/>
      <c r="AK29" s="41"/>
      <c r="AL29" s="41"/>
      <c r="AM29" s="41"/>
      <c r="AN29" s="41"/>
      <c r="AO29" s="41"/>
      <c r="AP29" s="41"/>
    </row>
    <row r="30" spans="1:42" s="31" customFormat="1" ht="15" hidden="1" customHeight="1" outlineLevel="1">
      <c r="A30" s="571">
        <v>24</v>
      </c>
      <c r="B30" s="617"/>
      <c r="C30" s="572" t="s">
        <v>150</v>
      </c>
      <c r="D30" s="573"/>
      <c r="E30" s="574"/>
      <c r="F30" s="10"/>
      <c r="G30" s="10"/>
      <c r="H30" s="575">
        <f t="shared" si="16"/>
        <v>0</v>
      </c>
      <c r="I30" s="576">
        <f t="shared" si="2"/>
        <v>0</v>
      </c>
      <c r="J30" s="577">
        <f t="shared" si="3"/>
        <v>0</v>
      </c>
      <c r="K30" s="578"/>
      <c r="L30" s="50">
        <f t="shared" si="4"/>
        <v>0</v>
      </c>
      <c r="M30" s="579"/>
      <c r="N30" s="577">
        <f t="shared" si="5"/>
        <v>0</v>
      </c>
      <c r="O30" s="578"/>
      <c r="P30" s="50">
        <f t="shared" si="6"/>
        <v>0</v>
      </c>
      <c r="Q30" s="579"/>
      <c r="R30" s="577">
        <f t="shared" si="7"/>
        <v>0</v>
      </c>
      <c r="S30" s="580">
        <f t="shared" si="8"/>
        <v>0</v>
      </c>
      <c r="T30" s="581">
        <f t="shared" si="9"/>
        <v>0</v>
      </c>
      <c r="U30" s="582">
        <f t="shared" si="10"/>
        <v>0</v>
      </c>
      <c r="V30" s="50">
        <f t="shared" si="11"/>
        <v>0</v>
      </c>
      <c r="W30" s="583">
        <f t="shared" si="12"/>
        <v>0</v>
      </c>
      <c r="X30" s="50">
        <f t="shared" si="13"/>
        <v>0</v>
      </c>
      <c r="Y30" s="580">
        <f t="shared" si="14"/>
        <v>0</v>
      </c>
      <c r="Z30" s="581">
        <f t="shared" si="15"/>
        <v>0</v>
      </c>
      <c r="AB30" s="8">
        <f t="shared" si="17"/>
        <v>0</v>
      </c>
      <c r="AC30" s="595">
        <f t="shared" si="24"/>
        <v>0</v>
      </c>
      <c r="AD30" s="8">
        <f t="shared" si="25"/>
        <v>0</v>
      </c>
      <c r="AE30" s="8">
        <f t="shared" si="26"/>
        <v>0</v>
      </c>
      <c r="AF30" s="596">
        <f t="shared" si="27"/>
        <v>0</v>
      </c>
      <c r="AG30" s="8">
        <f t="shared" si="28"/>
        <v>0</v>
      </c>
      <c r="AH30" s="8">
        <f t="shared" si="29"/>
        <v>0</v>
      </c>
      <c r="AI30" s="41"/>
      <c r="AJ30" s="41"/>
      <c r="AK30" s="41"/>
      <c r="AL30" s="41"/>
      <c r="AM30" s="41"/>
      <c r="AN30" s="41"/>
      <c r="AO30" s="41"/>
      <c r="AP30" s="41"/>
    </row>
    <row r="31" spans="1:42" s="31" customFormat="1" ht="15" hidden="1" customHeight="1" outlineLevel="1">
      <c r="A31" s="571">
        <v>25</v>
      </c>
      <c r="B31" s="617"/>
      <c r="C31" s="572" t="s">
        <v>150</v>
      </c>
      <c r="D31" s="573"/>
      <c r="E31" s="574"/>
      <c r="F31" s="10"/>
      <c r="G31" s="10"/>
      <c r="H31" s="575">
        <f t="shared" si="16"/>
        <v>0</v>
      </c>
      <c r="I31" s="576">
        <f t="shared" si="2"/>
        <v>0</v>
      </c>
      <c r="J31" s="577">
        <f t="shared" si="3"/>
        <v>0</v>
      </c>
      <c r="K31" s="578"/>
      <c r="L31" s="50">
        <f t="shared" si="4"/>
        <v>0</v>
      </c>
      <c r="M31" s="579"/>
      <c r="N31" s="577">
        <f t="shared" si="5"/>
        <v>0</v>
      </c>
      <c r="O31" s="578"/>
      <c r="P31" s="50">
        <f t="shared" si="6"/>
        <v>0</v>
      </c>
      <c r="Q31" s="579"/>
      <c r="R31" s="577">
        <f t="shared" si="7"/>
        <v>0</v>
      </c>
      <c r="S31" s="580">
        <f t="shared" si="8"/>
        <v>0</v>
      </c>
      <c r="T31" s="581">
        <f t="shared" si="9"/>
        <v>0</v>
      </c>
      <c r="U31" s="582">
        <f t="shared" si="10"/>
        <v>0</v>
      </c>
      <c r="V31" s="50">
        <f t="shared" si="11"/>
        <v>0</v>
      </c>
      <c r="W31" s="583">
        <f t="shared" si="12"/>
        <v>0</v>
      </c>
      <c r="X31" s="50">
        <f t="shared" si="13"/>
        <v>0</v>
      </c>
      <c r="Y31" s="580">
        <f t="shared" si="14"/>
        <v>0</v>
      </c>
      <c r="Z31" s="581">
        <f t="shared" si="15"/>
        <v>0</v>
      </c>
      <c r="AB31" s="8">
        <f t="shared" si="17"/>
        <v>0</v>
      </c>
      <c r="AC31" s="595">
        <f t="shared" si="24"/>
        <v>0</v>
      </c>
      <c r="AD31" s="8">
        <f t="shared" si="25"/>
        <v>0</v>
      </c>
      <c r="AE31" s="8">
        <f t="shared" si="26"/>
        <v>0</v>
      </c>
      <c r="AF31" s="596">
        <f t="shared" si="27"/>
        <v>0</v>
      </c>
      <c r="AG31" s="8">
        <f t="shared" si="28"/>
        <v>0</v>
      </c>
      <c r="AH31" s="8">
        <f t="shared" si="29"/>
        <v>0</v>
      </c>
      <c r="AI31" s="41"/>
      <c r="AJ31" s="41"/>
      <c r="AK31" s="41"/>
      <c r="AL31" s="41"/>
      <c r="AM31" s="41"/>
      <c r="AN31" s="41"/>
      <c r="AO31" s="41"/>
      <c r="AP31" s="41"/>
    </row>
    <row r="32" spans="1:42" s="31" customFormat="1" ht="15" hidden="1" customHeight="1" outlineLevel="1">
      <c r="A32" s="571">
        <v>26</v>
      </c>
      <c r="B32" s="617"/>
      <c r="C32" s="572" t="s">
        <v>150</v>
      </c>
      <c r="D32" s="573"/>
      <c r="E32" s="574"/>
      <c r="F32" s="10"/>
      <c r="G32" s="10"/>
      <c r="H32" s="575">
        <f t="shared" si="16"/>
        <v>0</v>
      </c>
      <c r="I32" s="576">
        <f t="shared" si="2"/>
        <v>0</v>
      </c>
      <c r="J32" s="577">
        <f t="shared" si="3"/>
        <v>0</v>
      </c>
      <c r="K32" s="578"/>
      <c r="L32" s="50">
        <f t="shared" si="4"/>
        <v>0</v>
      </c>
      <c r="M32" s="579"/>
      <c r="N32" s="577">
        <f t="shared" si="5"/>
        <v>0</v>
      </c>
      <c r="O32" s="578"/>
      <c r="P32" s="50">
        <f t="shared" si="6"/>
        <v>0</v>
      </c>
      <c r="Q32" s="579"/>
      <c r="R32" s="577">
        <f t="shared" si="7"/>
        <v>0</v>
      </c>
      <c r="S32" s="580">
        <f t="shared" si="8"/>
        <v>0</v>
      </c>
      <c r="T32" s="581">
        <f t="shared" si="9"/>
        <v>0</v>
      </c>
      <c r="U32" s="582">
        <f t="shared" si="10"/>
        <v>0</v>
      </c>
      <c r="V32" s="50">
        <f t="shared" si="11"/>
        <v>0</v>
      </c>
      <c r="W32" s="583">
        <f t="shared" si="12"/>
        <v>0</v>
      </c>
      <c r="X32" s="50">
        <f t="shared" si="13"/>
        <v>0</v>
      </c>
      <c r="Y32" s="580">
        <f t="shared" si="14"/>
        <v>0</v>
      </c>
      <c r="Z32" s="581">
        <f t="shared" si="15"/>
        <v>0</v>
      </c>
      <c r="AB32" s="8">
        <f t="shared" si="17"/>
        <v>0</v>
      </c>
      <c r="AC32" s="595">
        <f t="shared" si="24"/>
        <v>0</v>
      </c>
      <c r="AD32" s="8">
        <f t="shared" si="25"/>
        <v>0</v>
      </c>
      <c r="AE32" s="8">
        <f t="shared" si="26"/>
        <v>0</v>
      </c>
      <c r="AF32" s="596">
        <f t="shared" si="27"/>
        <v>0</v>
      </c>
      <c r="AG32" s="8">
        <f t="shared" si="28"/>
        <v>0</v>
      </c>
      <c r="AH32" s="8">
        <f t="shared" si="29"/>
        <v>0</v>
      </c>
      <c r="AI32" s="41"/>
      <c r="AJ32" s="41"/>
      <c r="AK32" s="41"/>
      <c r="AL32" s="41"/>
      <c r="AM32" s="41"/>
      <c r="AN32" s="41"/>
      <c r="AO32" s="41"/>
      <c r="AP32" s="41"/>
    </row>
    <row r="33" spans="1:42" s="31" customFormat="1" ht="15" hidden="1" customHeight="1" outlineLevel="1">
      <c r="A33" s="571">
        <v>27</v>
      </c>
      <c r="B33" s="617"/>
      <c r="C33" s="572" t="s">
        <v>150</v>
      </c>
      <c r="D33" s="573"/>
      <c r="E33" s="574"/>
      <c r="F33" s="10"/>
      <c r="G33" s="10"/>
      <c r="H33" s="575">
        <f t="shared" si="16"/>
        <v>0</v>
      </c>
      <c r="I33" s="576">
        <f t="shared" si="2"/>
        <v>0</v>
      </c>
      <c r="J33" s="577">
        <f t="shared" si="3"/>
        <v>0</v>
      </c>
      <c r="K33" s="578"/>
      <c r="L33" s="50">
        <f t="shared" si="4"/>
        <v>0</v>
      </c>
      <c r="M33" s="579"/>
      <c r="N33" s="577">
        <f t="shared" si="5"/>
        <v>0</v>
      </c>
      <c r="O33" s="578"/>
      <c r="P33" s="50">
        <f t="shared" si="6"/>
        <v>0</v>
      </c>
      <c r="Q33" s="579"/>
      <c r="R33" s="577">
        <f t="shared" si="7"/>
        <v>0</v>
      </c>
      <c r="S33" s="580">
        <f t="shared" si="8"/>
        <v>0</v>
      </c>
      <c r="T33" s="581">
        <f t="shared" si="9"/>
        <v>0</v>
      </c>
      <c r="U33" s="582">
        <f t="shared" si="10"/>
        <v>0</v>
      </c>
      <c r="V33" s="50">
        <f t="shared" si="11"/>
        <v>0</v>
      </c>
      <c r="W33" s="583">
        <f t="shared" si="12"/>
        <v>0</v>
      </c>
      <c r="X33" s="50">
        <f t="shared" si="13"/>
        <v>0</v>
      </c>
      <c r="Y33" s="580">
        <f t="shared" si="14"/>
        <v>0</v>
      </c>
      <c r="Z33" s="581">
        <f t="shared" si="15"/>
        <v>0</v>
      </c>
      <c r="AB33" s="8">
        <f t="shared" si="17"/>
        <v>0</v>
      </c>
      <c r="AC33" s="595">
        <f t="shared" si="24"/>
        <v>0</v>
      </c>
      <c r="AD33" s="8">
        <f t="shared" si="25"/>
        <v>0</v>
      </c>
      <c r="AE33" s="8">
        <f t="shared" si="26"/>
        <v>0</v>
      </c>
      <c r="AF33" s="596">
        <f t="shared" si="27"/>
        <v>0</v>
      </c>
      <c r="AG33" s="8">
        <f t="shared" si="28"/>
        <v>0</v>
      </c>
      <c r="AH33" s="8">
        <f t="shared" si="29"/>
        <v>0</v>
      </c>
      <c r="AI33" s="41"/>
      <c r="AJ33" s="41"/>
      <c r="AK33" s="41"/>
      <c r="AL33" s="41"/>
      <c r="AM33" s="41"/>
      <c r="AN33" s="41"/>
      <c r="AO33" s="41"/>
      <c r="AP33" s="41"/>
    </row>
    <row r="34" spans="1:42" s="31" customFormat="1" ht="15" hidden="1" customHeight="1" outlineLevel="1">
      <c r="A34" s="571">
        <v>28</v>
      </c>
      <c r="B34" s="617"/>
      <c r="C34" s="572" t="s">
        <v>150</v>
      </c>
      <c r="D34" s="573"/>
      <c r="E34" s="574"/>
      <c r="F34" s="10"/>
      <c r="G34" s="10"/>
      <c r="H34" s="575">
        <f t="shared" si="16"/>
        <v>0</v>
      </c>
      <c r="I34" s="576">
        <f t="shared" si="2"/>
        <v>0</v>
      </c>
      <c r="J34" s="577">
        <f t="shared" si="3"/>
        <v>0</v>
      </c>
      <c r="K34" s="578"/>
      <c r="L34" s="50">
        <f t="shared" si="4"/>
        <v>0</v>
      </c>
      <c r="M34" s="579"/>
      <c r="N34" s="577">
        <f t="shared" si="5"/>
        <v>0</v>
      </c>
      <c r="O34" s="578"/>
      <c r="P34" s="50">
        <f t="shared" si="6"/>
        <v>0</v>
      </c>
      <c r="Q34" s="579"/>
      <c r="R34" s="577">
        <f t="shared" si="7"/>
        <v>0</v>
      </c>
      <c r="S34" s="580">
        <f t="shared" si="8"/>
        <v>0</v>
      </c>
      <c r="T34" s="581">
        <f t="shared" si="9"/>
        <v>0</v>
      </c>
      <c r="U34" s="582">
        <f t="shared" si="10"/>
        <v>0</v>
      </c>
      <c r="V34" s="50">
        <f t="shared" si="11"/>
        <v>0</v>
      </c>
      <c r="W34" s="583">
        <f t="shared" si="12"/>
        <v>0</v>
      </c>
      <c r="X34" s="50">
        <f t="shared" si="13"/>
        <v>0</v>
      </c>
      <c r="Y34" s="580">
        <f t="shared" si="14"/>
        <v>0</v>
      </c>
      <c r="Z34" s="581">
        <f t="shared" si="15"/>
        <v>0</v>
      </c>
      <c r="AB34" s="8">
        <f t="shared" si="17"/>
        <v>0</v>
      </c>
      <c r="AC34" s="595">
        <f t="shared" si="24"/>
        <v>0</v>
      </c>
      <c r="AD34" s="8">
        <f t="shared" si="25"/>
        <v>0</v>
      </c>
      <c r="AE34" s="8">
        <f t="shared" si="26"/>
        <v>0</v>
      </c>
      <c r="AF34" s="596">
        <f t="shared" si="27"/>
        <v>0</v>
      </c>
      <c r="AG34" s="8">
        <f t="shared" si="28"/>
        <v>0</v>
      </c>
      <c r="AH34" s="8">
        <f t="shared" si="29"/>
        <v>0</v>
      </c>
      <c r="AI34" s="41"/>
      <c r="AJ34" s="41"/>
      <c r="AK34" s="41"/>
      <c r="AL34" s="41"/>
      <c r="AM34" s="41"/>
      <c r="AN34" s="41"/>
      <c r="AO34" s="41"/>
      <c r="AP34" s="41"/>
    </row>
    <row r="35" spans="1:42" s="31" customFormat="1" ht="15" hidden="1" customHeight="1" outlineLevel="1">
      <c r="A35" s="571">
        <v>29</v>
      </c>
      <c r="B35" s="615"/>
      <c r="C35" s="572" t="s">
        <v>150</v>
      </c>
      <c r="D35" s="573"/>
      <c r="E35" s="574"/>
      <c r="F35" s="10"/>
      <c r="G35" s="10"/>
      <c r="H35" s="575">
        <f t="shared" si="16"/>
        <v>0</v>
      </c>
      <c r="I35" s="576">
        <f t="shared" si="2"/>
        <v>0</v>
      </c>
      <c r="J35" s="577">
        <f t="shared" si="3"/>
        <v>0</v>
      </c>
      <c r="K35" s="578"/>
      <c r="L35" s="50">
        <f t="shared" si="4"/>
        <v>0</v>
      </c>
      <c r="M35" s="579"/>
      <c r="N35" s="577">
        <f t="shared" si="5"/>
        <v>0</v>
      </c>
      <c r="O35" s="578"/>
      <c r="P35" s="50">
        <f t="shared" si="6"/>
        <v>0</v>
      </c>
      <c r="Q35" s="579"/>
      <c r="R35" s="577">
        <f t="shared" si="7"/>
        <v>0</v>
      </c>
      <c r="S35" s="580">
        <f t="shared" si="8"/>
        <v>0</v>
      </c>
      <c r="T35" s="581">
        <f t="shared" si="9"/>
        <v>0</v>
      </c>
      <c r="U35" s="582">
        <f t="shared" si="10"/>
        <v>0</v>
      </c>
      <c r="V35" s="50">
        <f t="shared" si="11"/>
        <v>0</v>
      </c>
      <c r="W35" s="583">
        <f t="shared" si="12"/>
        <v>0</v>
      </c>
      <c r="X35" s="50">
        <f t="shared" si="13"/>
        <v>0</v>
      </c>
      <c r="Y35" s="580">
        <f t="shared" si="14"/>
        <v>0</v>
      </c>
      <c r="Z35" s="581">
        <f t="shared" si="15"/>
        <v>0</v>
      </c>
      <c r="AB35" s="8">
        <f t="shared" si="17"/>
        <v>0</v>
      </c>
      <c r="AC35" s="595">
        <f t="shared" si="24"/>
        <v>0</v>
      </c>
      <c r="AD35" s="8">
        <f t="shared" si="25"/>
        <v>0</v>
      </c>
      <c r="AE35" s="8">
        <f t="shared" si="26"/>
        <v>0</v>
      </c>
      <c r="AF35" s="596">
        <f t="shared" si="27"/>
        <v>0</v>
      </c>
      <c r="AG35" s="8">
        <f t="shared" si="28"/>
        <v>0</v>
      </c>
      <c r="AH35" s="8">
        <f t="shared" si="29"/>
        <v>0</v>
      </c>
      <c r="AI35" s="41"/>
      <c r="AJ35" s="41"/>
      <c r="AK35" s="41"/>
      <c r="AL35" s="41"/>
      <c r="AM35" s="41"/>
      <c r="AN35" s="41"/>
      <c r="AO35" s="41"/>
      <c r="AP35" s="41"/>
    </row>
    <row r="36" spans="1:42" s="31" customFormat="1" ht="15" hidden="1" customHeight="1" outlineLevel="1">
      <c r="A36" s="571">
        <v>30</v>
      </c>
      <c r="B36" s="615"/>
      <c r="C36" s="572"/>
      <c r="D36" s="597"/>
      <c r="E36" s="598"/>
      <c r="F36" s="599"/>
      <c r="G36" s="599"/>
      <c r="H36" s="575">
        <f t="shared" ref="H36:H66" si="30">E36*(F36+G36)</f>
        <v>0</v>
      </c>
      <c r="I36" s="576">
        <f t="shared" ref="I36:I66" si="31">K36+M36+O36+Q36</f>
        <v>0</v>
      </c>
      <c r="J36" s="577">
        <f t="shared" ref="J36:J66" si="32">H36*I36</f>
        <v>0</v>
      </c>
      <c r="K36" s="578"/>
      <c r="L36" s="50">
        <f t="shared" ref="L36:L66" si="33">H36*K36</f>
        <v>0</v>
      </c>
      <c r="M36" s="579"/>
      <c r="N36" s="577">
        <f t="shared" ref="N36:N66" si="34">H36*M36</f>
        <v>0</v>
      </c>
      <c r="O36" s="578"/>
      <c r="P36" s="50">
        <f t="shared" ref="P36:P66" si="35">H36*O36</f>
        <v>0</v>
      </c>
      <c r="Q36" s="579"/>
      <c r="R36" s="577">
        <f t="shared" ref="R36:R66" si="36">H36*Q36</f>
        <v>0</v>
      </c>
      <c r="S36" s="580">
        <f t="shared" ref="S36:S66" si="37">L36+N36</f>
        <v>0</v>
      </c>
      <c r="T36" s="581">
        <f t="shared" ref="T36:T66" si="38">P36+R36</f>
        <v>0</v>
      </c>
      <c r="U36" s="582">
        <f t="shared" ref="U36:U66" si="39">L36*12</f>
        <v>0</v>
      </c>
      <c r="V36" s="50">
        <f t="shared" ref="V36:V66" si="40">N36*12</f>
        <v>0</v>
      </c>
      <c r="W36" s="583">
        <f t="shared" ref="W36:W66" si="41">P36*12</f>
        <v>0</v>
      </c>
      <c r="X36" s="50">
        <f t="shared" ref="X36:X66" si="42">R36*12</f>
        <v>0</v>
      </c>
      <c r="Y36" s="580">
        <f t="shared" ref="Y36:Y66" si="43">U36+V36</f>
        <v>0</v>
      </c>
      <c r="Z36" s="581">
        <f t="shared" ref="Z36:Z66" si="44">W36+X36</f>
        <v>0</v>
      </c>
      <c r="AB36" s="8"/>
      <c r="AC36" s="595"/>
      <c r="AD36" s="8"/>
      <c r="AE36" s="8"/>
      <c r="AF36" s="596"/>
      <c r="AG36" s="8"/>
      <c r="AH36" s="8"/>
      <c r="AI36" s="41"/>
      <c r="AJ36" s="41"/>
      <c r="AK36" s="41"/>
      <c r="AL36" s="41"/>
      <c r="AM36" s="41"/>
      <c r="AN36" s="41"/>
      <c r="AO36" s="41"/>
      <c r="AP36" s="41"/>
    </row>
    <row r="37" spans="1:42" s="31" customFormat="1" ht="15" hidden="1" customHeight="1" outlineLevel="1">
      <c r="A37" s="571">
        <v>31</v>
      </c>
      <c r="B37" s="615"/>
      <c r="C37" s="572"/>
      <c r="D37" s="597"/>
      <c r="E37" s="598"/>
      <c r="F37" s="599"/>
      <c r="G37" s="599"/>
      <c r="H37" s="575">
        <f t="shared" si="30"/>
        <v>0</v>
      </c>
      <c r="I37" s="576">
        <f t="shared" si="31"/>
        <v>0</v>
      </c>
      <c r="J37" s="577">
        <f t="shared" si="32"/>
        <v>0</v>
      </c>
      <c r="K37" s="578"/>
      <c r="L37" s="50">
        <f t="shared" si="33"/>
        <v>0</v>
      </c>
      <c r="M37" s="579"/>
      <c r="N37" s="577">
        <f t="shared" si="34"/>
        <v>0</v>
      </c>
      <c r="O37" s="578"/>
      <c r="P37" s="50">
        <f t="shared" si="35"/>
        <v>0</v>
      </c>
      <c r="Q37" s="579"/>
      <c r="R37" s="577">
        <f t="shared" si="36"/>
        <v>0</v>
      </c>
      <c r="S37" s="580">
        <f t="shared" si="37"/>
        <v>0</v>
      </c>
      <c r="T37" s="581">
        <f t="shared" si="38"/>
        <v>0</v>
      </c>
      <c r="U37" s="582">
        <f t="shared" si="39"/>
        <v>0</v>
      </c>
      <c r="V37" s="50">
        <f t="shared" si="40"/>
        <v>0</v>
      </c>
      <c r="W37" s="583">
        <f t="shared" si="41"/>
        <v>0</v>
      </c>
      <c r="X37" s="50">
        <f t="shared" si="42"/>
        <v>0</v>
      </c>
      <c r="Y37" s="580">
        <f t="shared" si="43"/>
        <v>0</v>
      </c>
      <c r="Z37" s="581">
        <f t="shared" si="44"/>
        <v>0</v>
      </c>
      <c r="AB37" s="8"/>
      <c r="AC37" s="595"/>
      <c r="AD37" s="8"/>
      <c r="AE37" s="8"/>
      <c r="AF37" s="596"/>
      <c r="AG37" s="8"/>
      <c r="AH37" s="8"/>
      <c r="AI37" s="41"/>
      <c r="AJ37" s="41"/>
      <c r="AK37" s="41"/>
      <c r="AL37" s="41"/>
      <c r="AM37" s="41"/>
      <c r="AN37" s="41"/>
      <c r="AO37" s="41"/>
      <c r="AP37" s="41"/>
    </row>
    <row r="38" spans="1:42" s="31" customFormat="1" ht="15" hidden="1" customHeight="1" outlineLevel="1">
      <c r="A38" s="571">
        <v>32</v>
      </c>
      <c r="B38" s="615"/>
      <c r="C38" s="572"/>
      <c r="D38" s="597"/>
      <c r="E38" s="598"/>
      <c r="F38" s="599"/>
      <c r="G38" s="599"/>
      <c r="H38" s="575">
        <f t="shared" si="30"/>
        <v>0</v>
      </c>
      <c r="I38" s="576">
        <f t="shared" si="31"/>
        <v>0</v>
      </c>
      <c r="J38" s="577">
        <f t="shared" si="32"/>
        <v>0</v>
      </c>
      <c r="K38" s="578"/>
      <c r="L38" s="50">
        <f t="shared" si="33"/>
        <v>0</v>
      </c>
      <c r="M38" s="579"/>
      <c r="N38" s="577">
        <f t="shared" si="34"/>
        <v>0</v>
      </c>
      <c r="O38" s="578"/>
      <c r="P38" s="50">
        <f t="shared" si="35"/>
        <v>0</v>
      </c>
      <c r="Q38" s="579"/>
      <c r="R38" s="577">
        <f t="shared" si="36"/>
        <v>0</v>
      </c>
      <c r="S38" s="580">
        <f t="shared" si="37"/>
        <v>0</v>
      </c>
      <c r="T38" s="581">
        <f t="shared" si="38"/>
        <v>0</v>
      </c>
      <c r="U38" s="582">
        <f t="shared" si="39"/>
        <v>0</v>
      </c>
      <c r="V38" s="50">
        <f t="shared" si="40"/>
        <v>0</v>
      </c>
      <c r="W38" s="583">
        <f t="shared" si="41"/>
        <v>0</v>
      </c>
      <c r="X38" s="50">
        <f t="shared" si="42"/>
        <v>0</v>
      </c>
      <c r="Y38" s="580">
        <f t="shared" si="43"/>
        <v>0</v>
      </c>
      <c r="Z38" s="581">
        <f t="shared" si="44"/>
        <v>0</v>
      </c>
      <c r="AB38" s="8"/>
      <c r="AC38" s="595"/>
      <c r="AD38" s="8"/>
      <c r="AE38" s="8"/>
      <c r="AF38" s="596"/>
      <c r="AG38" s="8"/>
      <c r="AH38" s="8"/>
      <c r="AI38" s="41"/>
      <c r="AJ38" s="41"/>
      <c r="AK38" s="41"/>
      <c r="AL38" s="41"/>
      <c r="AM38" s="41"/>
      <c r="AN38" s="41"/>
      <c r="AO38" s="41"/>
      <c r="AP38" s="41"/>
    </row>
    <row r="39" spans="1:42" s="31" customFormat="1" ht="15" hidden="1" customHeight="1" outlineLevel="1">
      <c r="A39" s="571">
        <v>33</v>
      </c>
      <c r="B39" s="615"/>
      <c r="C39" s="572"/>
      <c r="D39" s="597"/>
      <c r="E39" s="598"/>
      <c r="F39" s="599"/>
      <c r="G39" s="599"/>
      <c r="H39" s="575">
        <f t="shared" si="30"/>
        <v>0</v>
      </c>
      <c r="I39" s="576">
        <f t="shared" si="31"/>
        <v>0</v>
      </c>
      <c r="J39" s="577">
        <f t="shared" si="32"/>
        <v>0</v>
      </c>
      <c r="K39" s="578"/>
      <c r="L39" s="50">
        <f t="shared" si="33"/>
        <v>0</v>
      </c>
      <c r="M39" s="579"/>
      <c r="N39" s="577">
        <f t="shared" si="34"/>
        <v>0</v>
      </c>
      <c r="O39" s="578"/>
      <c r="P39" s="50">
        <f t="shared" si="35"/>
        <v>0</v>
      </c>
      <c r="Q39" s="579"/>
      <c r="R39" s="577">
        <f t="shared" si="36"/>
        <v>0</v>
      </c>
      <c r="S39" s="580">
        <f t="shared" si="37"/>
        <v>0</v>
      </c>
      <c r="T39" s="581">
        <f t="shared" si="38"/>
        <v>0</v>
      </c>
      <c r="U39" s="582">
        <f t="shared" si="39"/>
        <v>0</v>
      </c>
      <c r="V39" s="50">
        <f t="shared" si="40"/>
        <v>0</v>
      </c>
      <c r="W39" s="583">
        <f t="shared" si="41"/>
        <v>0</v>
      </c>
      <c r="X39" s="50">
        <f t="shared" si="42"/>
        <v>0</v>
      </c>
      <c r="Y39" s="580">
        <f t="shared" si="43"/>
        <v>0</v>
      </c>
      <c r="Z39" s="581">
        <f t="shared" si="44"/>
        <v>0</v>
      </c>
      <c r="AB39" s="8"/>
      <c r="AC39" s="595"/>
      <c r="AD39" s="8"/>
      <c r="AE39" s="8"/>
      <c r="AF39" s="596"/>
      <c r="AG39" s="8"/>
      <c r="AH39" s="8"/>
      <c r="AI39" s="41"/>
      <c r="AJ39" s="41"/>
      <c r="AK39" s="41"/>
      <c r="AL39" s="41"/>
      <c r="AM39" s="41"/>
      <c r="AN39" s="41"/>
      <c r="AO39" s="41"/>
      <c r="AP39" s="41"/>
    </row>
    <row r="40" spans="1:42" s="31" customFormat="1" ht="15" hidden="1" customHeight="1" outlineLevel="1">
      <c r="A40" s="571">
        <v>34</v>
      </c>
      <c r="B40" s="615"/>
      <c r="C40" s="572"/>
      <c r="D40" s="597"/>
      <c r="E40" s="598"/>
      <c r="F40" s="599"/>
      <c r="G40" s="599"/>
      <c r="H40" s="575">
        <f t="shared" si="30"/>
        <v>0</v>
      </c>
      <c r="I40" s="576">
        <f t="shared" si="31"/>
        <v>0</v>
      </c>
      <c r="J40" s="577">
        <f t="shared" si="32"/>
        <v>0</v>
      </c>
      <c r="K40" s="578"/>
      <c r="L40" s="50">
        <f t="shared" si="33"/>
        <v>0</v>
      </c>
      <c r="M40" s="579"/>
      <c r="N40" s="577">
        <f t="shared" si="34"/>
        <v>0</v>
      </c>
      <c r="O40" s="578"/>
      <c r="P40" s="50">
        <f t="shared" si="35"/>
        <v>0</v>
      </c>
      <c r="Q40" s="579"/>
      <c r="R40" s="577">
        <f t="shared" si="36"/>
        <v>0</v>
      </c>
      <c r="S40" s="580">
        <f t="shared" si="37"/>
        <v>0</v>
      </c>
      <c r="T40" s="581">
        <f t="shared" si="38"/>
        <v>0</v>
      </c>
      <c r="U40" s="582">
        <f t="shared" si="39"/>
        <v>0</v>
      </c>
      <c r="V40" s="50">
        <f t="shared" si="40"/>
        <v>0</v>
      </c>
      <c r="W40" s="583">
        <f t="shared" si="41"/>
        <v>0</v>
      </c>
      <c r="X40" s="50">
        <f t="shared" si="42"/>
        <v>0</v>
      </c>
      <c r="Y40" s="580">
        <f t="shared" si="43"/>
        <v>0</v>
      </c>
      <c r="Z40" s="581">
        <f t="shared" si="44"/>
        <v>0</v>
      </c>
      <c r="AB40" s="8"/>
      <c r="AC40" s="595"/>
      <c r="AD40" s="8"/>
      <c r="AE40" s="8"/>
      <c r="AF40" s="596"/>
      <c r="AG40" s="8"/>
      <c r="AH40" s="8"/>
      <c r="AI40" s="41"/>
      <c r="AJ40" s="41"/>
      <c r="AK40" s="41"/>
      <c r="AL40" s="41"/>
      <c r="AM40" s="41"/>
      <c r="AN40" s="41"/>
      <c r="AO40" s="41"/>
      <c r="AP40" s="41"/>
    </row>
    <row r="41" spans="1:42" s="31" customFormat="1" ht="15" hidden="1" customHeight="1" outlineLevel="1">
      <c r="A41" s="571">
        <v>35</v>
      </c>
      <c r="B41" s="615"/>
      <c r="C41" s="572"/>
      <c r="D41" s="597"/>
      <c r="E41" s="598"/>
      <c r="F41" s="599"/>
      <c r="G41" s="599"/>
      <c r="H41" s="575">
        <f t="shared" si="30"/>
        <v>0</v>
      </c>
      <c r="I41" s="576">
        <f t="shared" si="31"/>
        <v>0</v>
      </c>
      <c r="J41" s="577">
        <f t="shared" si="32"/>
        <v>0</v>
      </c>
      <c r="K41" s="578"/>
      <c r="L41" s="50">
        <f t="shared" si="33"/>
        <v>0</v>
      </c>
      <c r="M41" s="579"/>
      <c r="N41" s="577">
        <f t="shared" si="34"/>
        <v>0</v>
      </c>
      <c r="O41" s="578"/>
      <c r="P41" s="50">
        <f t="shared" si="35"/>
        <v>0</v>
      </c>
      <c r="Q41" s="579"/>
      <c r="R41" s="577">
        <f t="shared" si="36"/>
        <v>0</v>
      </c>
      <c r="S41" s="580">
        <f t="shared" si="37"/>
        <v>0</v>
      </c>
      <c r="T41" s="581">
        <f t="shared" si="38"/>
        <v>0</v>
      </c>
      <c r="U41" s="582">
        <f t="shared" si="39"/>
        <v>0</v>
      </c>
      <c r="V41" s="50">
        <f t="shared" si="40"/>
        <v>0</v>
      </c>
      <c r="W41" s="583">
        <f t="shared" si="41"/>
        <v>0</v>
      </c>
      <c r="X41" s="50">
        <f t="shared" si="42"/>
        <v>0</v>
      </c>
      <c r="Y41" s="580">
        <f t="shared" si="43"/>
        <v>0</v>
      </c>
      <c r="Z41" s="581">
        <f t="shared" si="44"/>
        <v>0</v>
      </c>
      <c r="AB41" s="8"/>
      <c r="AC41" s="595"/>
      <c r="AD41" s="8"/>
      <c r="AE41" s="8"/>
      <c r="AF41" s="596"/>
      <c r="AG41" s="8"/>
      <c r="AH41" s="8"/>
      <c r="AI41" s="41"/>
      <c r="AJ41" s="41"/>
      <c r="AK41" s="41"/>
      <c r="AL41" s="41"/>
      <c r="AM41" s="41"/>
      <c r="AN41" s="41"/>
      <c r="AO41" s="41"/>
      <c r="AP41" s="41"/>
    </row>
    <row r="42" spans="1:42" s="31" customFormat="1" ht="15" hidden="1" customHeight="1" outlineLevel="1">
      <c r="A42" s="571">
        <v>36</v>
      </c>
      <c r="B42" s="615"/>
      <c r="C42" s="572"/>
      <c r="D42" s="597"/>
      <c r="E42" s="598"/>
      <c r="F42" s="599"/>
      <c r="G42" s="599"/>
      <c r="H42" s="575">
        <f t="shared" si="30"/>
        <v>0</v>
      </c>
      <c r="I42" s="576">
        <f t="shared" si="31"/>
        <v>0</v>
      </c>
      <c r="J42" s="577">
        <f t="shared" si="32"/>
        <v>0</v>
      </c>
      <c r="K42" s="578"/>
      <c r="L42" s="50">
        <f t="shared" si="33"/>
        <v>0</v>
      </c>
      <c r="M42" s="579"/>
      <c r="N42" s="577">
        <f t="shared" si="34"/>
        <v>0</v>
      </c>
      <c r="O42" s="578"/>
      <c r="P42" s="50">
        <f t="shared" si="35"/>
        <v>0</v>
      </c>
      <c r="Q42" s="579"/>
      <c r="R42" s="577">
        <f t="shared" si="36"/>
        <v>0</v>
      </c>
      <c r="S42" s="580">
        <f t="shared" si="37"/>
        <v>0</v>
      </c>
      <c r="T42" s="581">
        <f t="shared" si="38"/>
        <v>0</v>
      </c>
      <c r="U42" s="582">
        <f t="shared" si="39"/>
        <v>0</v>
      </c>
      <c r="V42" s="50">
        <f t="shared" si="40"/>
        <v>0</v>
      </c>
      <c r="W42" s="583">
        <f t="shared" si="41"/>
        <v>0</v>
      </c>
      <c r="X42" s="50">
        <f t="shared" si="42"/>
        <v>0</v>
      </c>
      <c r="Y42" s="580">
        <f t="shared" si="43"/>
        <v>0</v>
      </c>
      <c r="Z42" s="581">
        <f t="shared" si="44"/>
        <v>0</v>
      </c>
      <c r="AB42" s="8"/>
      <c r="AC42" s="595"/>
      <c r="AD42" s="8"/>
      <c r="AE42" s="8"/>
      <c r="AF42" s="596"/>
      <c r="AG42" s="8"/>
      <c r="AH42" s="8"/>
      <c r="AI42" s="41"/>
      <c r="AJ42" s="41"/>
      <c r="AK42" s="41"/>
      <c r="AL42" s="41"/>
      <c r="AM42" s="41"/>
      <c r="AN42" s="41"/>
      <c r="AO42" s="41"/>
      <c r="AP42" s="41"/>
    </row>
    <row r="43" spans="1:42" s="31" customFormat="1" ht="15" hidden="1" customHeight="1" outlineLevel="1">
      <c r="A43" s="571">
        <v>37</v>
      </c>
      <c r="B43" s="615"/>
      <c r="C43" s="572"/>
      <c r="D43" s="597"/>
      <c r="E43" s="598"/>
      <c r="F43" s="599"/>
      <c r="G43" s="599"/>
      <c r="H43" s="575">
        <f t="shared" si="30"/>
        <v>0</v>
      </c>
      <c r="I43" s="576">
        <f t="shared" si="31"/>
        <v>0</v>
      </c>
      <c r="J43" s="577">
        <f t="shared" si="32"/>
        <v>0</v>
      </c>
      <c r="K43" s="578"/>
      <c r="L43" s="50">
        <f t="shared" si="33"/>
        <v>0</v>
      </c>
      <c r="M43" s="579"/>
      <c r="N43" s="577">
        <f t="shared" si="34"/>
        <v>0</v>
      </c>
      <c r="O43" s="578"/>
      <c r="P43" s="50">
        <f t="shared" si="35"/>
        <v>0</v>
      </c>
      <c r="Q43" s="579"/>
      <c r="R43" s="577">
        <f t="shared" si="36"/>
        <v>0</v>
      </c>
      <c r="S43" s="580">
        <f t="shared" si="37"/>
        <v>0</v>
      </c>
      <c r="T43" s="581">
        <f t="shared" si="38"/>
        <v>0</v>
      </c>
      <c r="U43" s="582">
        <f t="shared" si="39"/>
        <v>0</v>
      </c>
      <c r="V43" s="50">
        <f t="shared" si="40"/>
        <v>0</v>
      </c>
      <c r="W43" s="583">
        <f t="shared" si="41"/>
        <v>0</v>
      </c>
      <c r="X43" s="50">
        <f t="shared" si="42"/>
        <v>0</v>
      </c>
      <c r="Y43" s="580">
        <f t="shared" si="43"/>
        <v>0</v>
      </c>
      <c r="Z43" s="581">
        <f t="shared" si="44"/>
        <v>0</v>
      </c>
      <c r="AB43" s="8"/>
      <c r="AC43" s="595"/>
      <c r="AD43" s="8"/>
      <c r="AE43" s="8"/>
      <c r="AF43" s="596"/>
      <c r="AG43" s="8"/>
      <c r="AH43" s="8"/>
      <c r="AI43" s="41"/>
      <c r="AJ43" s="41"/>
      <c r="AK43" s="41"/>
      <c r="AL43" s="41"/>
      <c r="AM43" s="41"/>
      <c r="AN43" s="41"/>
      <c r="AO43" s="41"/>
      <c r="AP43" s="41"/>
    </row>
    <row r="44" spans="1:42" s="31" customFormat="1" ht="15" hidden="1" customHeight="1" outlineLevel="1">
      <c r="A44" s="571">
        <v>38</v>
      </c>
      <c r="B44" s="615"/>
      <c r="C44" s="572"/>
      <c r="D44" s="597"/>
      <c r="E44" s="598"/>
      <c r="F44" s="599"/>
      <c r="G44" s="599"/>
      <c r="H44" s="575">
        <f t="shared" si="30"/>
        <v>0</v>
      </c>
      <c r="I44" s="576">
        <f t="shared" si="31"/>
        <v>0</v>
      </c>
      <c r="J44" s="577">
        <f t="shared" si="32"/>
        <v>0</v>
      </c>
      <c r="K44" s="578"/>
      <c r="L44" s="50">
        <f t="shared" si="33"/>
        <v>0</v>
      </c>
      <c r="M44" s="579"/>
      <c r="N44" s="577">
        <f t="shared" si="34"/>
        <v>0</v>
      </c>
      <c r="O44" s="578"/>
      <c r="P44" s="50">
        <f t="shared" si="35"/>
        <v>0</v>
      </c>
      <c r="Q44" s="579"/>
      <c r="R44" s="577">
        <f t="shared" si="36"/>
        <v>0</v>
      </c>
      <c r="S44" s="580">
        <f t="shared" si="37"/>
        <v>0</v>
      </c>
      <c r="T44" s="581">
        <f t="shared" si="38"/>
        <v>0</v>
      </c>
      <c r="U44" s="582">
        <f t="shared" si="39"/>
        <v>0</v>
      </c>
      <c r="V44" s="50">
        <f t="shared" si="40"/>
        <v>0</v>
      </c>
      <c r="W44" s="583">
        <f t="shared" si="41"/>
        <v>0</v>
      </c>
      <c r="X44" s="50">
        <f t="shared" si="42"/>
        <v>0</v>
      </c>
      <c r="Y44" s="580">
        <f t="shared" si="43"/>
        <v>0</v>
      </c>
      <c r="Z44" s="581">
        <f t="shared" si="44"/>
        <v>0</v>
      </c>
      <c r="AB44" s="8"/>
      <c r="AC44" s="595"/>
      <c r="AD44" s="8"/>
      <c r="AE44" s="8"/>
      <c r="AF44" s="596"/>
      <c r="AG44" s="8"/>
      <c r="AH44" s="8"/>
      <c r="AI44" s="41"/>
      <c r="AJ44" s="41"/>
      <c r="AK44" s="41"/>
      <c r="AL44" s="41"/>
      <c r="AM44" s="41"/>
      <c r="AN44" s="41"/>
      <c r="AO44" s="41"/>
      <c r="AP44" s="41"/>
    </row>
    <row r="45" spans="1:42" s="31" customFormat="1" ht="15" hidden="1" customHeight="1" outlineLevel="1">
      <c r="A45" s="571">
        <v>39</v>
      </c>
      <c r="B45" s="615"/>
      <c r="C45" s="572"/>
      <c r="D45" s="597"/>
      <c r="E45" s="598"/>
      <c r="F45" s="599"/>
      <c r="G45" s="599"/>
      <c r="H45" s="575">
        <f t="shared" si="30"/>
        <v>0</v>
      </c>
      <c r="I45" s="576">
        <f t="shared" si="31"/>
        <v>0</v>
      </c>
      <c r="J45" s="577">
        <f t="shared" si="32"/>
        <v>0</v>
      </c>
      <c r="K45" s="578"/>
      <c r="L45" s="50">
        <f t="shared" si="33"/>
        <v>0</v>
      </c>
      <c r="M45" s="579"/>
      <c r="N45" s="577">
        <f t="shared" si="34"/>
        <v>0</v>
      </c>
      <c r="O45" s="578"/>
      <c r="P45" s="50">
        <f t="shared" si="35"/>
        <v>0</v>
      </c>
      <c r="Q45" s="579"/>
      <c r="R45" s="577">
        <f t="shared" si="36"/>
        <v>0</v>
      </c>
      <c r="S45" s="580">
        <f t="shared" si="37"/>
        <v>0</v>
      </c>
      <c r="T45" s="581">
        <f t="shared" si="38"/>
        <v>0</v>
      </c>
      <c r="U45" s="582">
        <f t="shared" si="39"/>
        <v>0</v>
      </c>
      <c r="V45" s="50">
        <f t="shared" si="40"/>
        <v>0</v>
      </c>
      <c r="W45" s="583">
        <f t="shared" si="41"/>
        <v>0</v>
      </c>
      <c r="X45" s="50">
        <f t="shared" si="42"/>
        <v>0</v>
      </c>
      <c r="Y45" s="580">
        <f t="shared" si="43"/>
        <v>0</v>
      </c>
      <c r="Z45" s="581">
        <f t="shared" si="44"/>
        <v>0</v>
      </c>
      <c r="AB45" s="8"/>
      <c r="AC45" s="595"/>
      <c r="AD45" s="8"/>
      <c r="AE45" s="8"/>
      <c r="AF45" s="596"/>
      <c r="AG45" s="8"/>
      <c r="AH45" s="8"/>
      <c r="AI45" s="41"/>
      <c r="AJ45" s="41"/>
      <c r="AK45" s="41"/>
      <c r="AL45" s="41"/>
      <c r="AM45" s="41"/>
      <c r="AN45" s="41"/>
      <c r="AO45" s="41"/>
      <c r="AP45" s="41"/>
    </row>
    <row r="46" spans="1:42" s="31" customFormat="1" ht="15" hidden="1" customHeight="1" outlineLevel="1">
      <c r="A46" s="571">
        <v>40</v>
      </c>
      <c r="B46" s="615"/>
      <c r="C46" s="572"/>
      <c r="D46" s="597"/>
      <c r="E46" s="598"/>
      <c r="F46" s="599"/>
      <c r="G46" s="599"/>
      <c r="H46" s="575">
        <f t="shared" si="30"/>
        <v>0</v>
      </c>
      <c r="I46" s="576">
        <f t="shared" si="31"/>
        <v>0</v>
      </c>
      <c r="J46" s="577">
        <f t="shared" si="32"/>
        <v>0</v>
      </c>
      <c r="K46" s="578"/>
      <c r="L46" s="50">
        <f t="shared" si="33"/>
        <v>0</v>
      </c>
      <c r="M46" s="579"/>
      <c r="N46" s="577">
        <f t="shared" si="34"/>
        <v>0</v>
      </c>
      <c r="O46" s="578"/>
      <c r="P46" s="50">
        <f t="shared" si="35"/>
        <v>0</v>
      </c>
      <c r="Q46" s="579"/>
      <c r="R46" s="577">
        <f t="shared" si="36"/>
        <v>0</v>
      </c>
      <c r="S46" s="580">
        <f t="shared" si="37"/>
        <v>0</v>
      </c>
      <c r="T46" s="581">
        <f t="shared" si="38"/>
        <v>0</v>
      </c>
      <c r="U46" s="582">
        <f t="shared" si="39"/>
        <v>0</v>
      </c>
      <c r="V46" s="50">
        <f t="shared" si="40"/>
        <v>0</v>
      </c>
      <c r="W46" s="583">
        <f t="shared" si="41"/>
        <v>0</v>
      </c>
      <c r="X46" s="50">
        <f t="shared" si="42"/>
        <v>0</v>
      </c>
      <c r="Y46" s="580">
        <f t="shared" si="43"/>
        <v>0</v>
      </c>
      <c r="Z46" s="581">
        <f t="shared" si="44"/>
        <v>0</v>
      </c>
      <c r="AB46" s="8"/>
      <c r="AC46" s="595"/>
      <c r="AD46" s="8"/>
      <c r="AE46" s="8"/>
      <c r="AF46" s="596"/>
      <c r="AG46" s="8"/>
      <c r="AH46" s="8"/>
      <c r="AI46" s="41"/>
      <c r="AJ46" s="41"/>
      <c r="AK46" s="41"/>
      <c r="AL46" s="41"/>
      <c r="AM46" s="41"/>
      <c r="AN46" s="41"/>
      <c r="AO46" s="41"/>
      <c r="AP46" s="41"/>
    </row>
    <row r="47" spans="1:42" s="31" customFormat="1" ht="15" hidden="1" customHeight="1" outlineLevel="1">
      <c r="A47" s="571">
        <v>41</v>
      </c>
      <c r="B47" s="615"/>
      <c r="C47" s="572"/>
      <c r="D47" s="597"/>
      <c r="E47" s="598"/>
      <c r="F47" s="599"/>
      <c r="G47" s="599"/>
      <c r="H47" s="575">
        <f t="shared" si="30"/>
        <v>0</v>
      </c>
      <c r="I47" s="576">
        <f t="shared" si="31"/>
        <v>0</v>
      </c>
      <c r="J47" s="577">
        <f t="shared" si="32"/>
        <v>0</v>
      </c>
      <c r="K47" s="578"/>
      <c r="L47" s="50">
        <f t="shared" si="33"/>
        <v>0</v>
      </c>
      <c r="M47" s="579"/>
      <c r="N47" s="577">
        <f t="shared" si="34"/>
        <v>0</v>
      </c>
      <c r="O47" s="578"/>
      <c r="P47" s="50">
        <f t="shared" si="35"/>
        <v>0</v>
      </c>
      <c r="Q47" s="579"/>
      <c r="R47" s="577">
        <f t="shared" si="36"/>
        <v>0</v>
      </c>
      <c r="S47" s="580">
        <f t="shared" si="37"/>
        <v>0</v>
      </c>
      <c r="T47" s="581">
        <f t="shared" si="38"/>
        <v>0</v>
      </c>
      <c r="U47" s="582">
        <f t="shared" si="39"/>
        <v>0</v>
      </c>
      <c r="V47" s="50">
        <f t="shared" si="40"/>
        <v>0</v>
      </c>
      <c r="W47" s="583">
        <f t="shared" si="41"/>
        <v>0</v>
      </c>
      <c r="X47" s="50">
        <f t="shared" si="42"/>
        <v>0</v>
      </c>
      <c r="Y47" s="580">
        <f t="shared" si="43"/>
        <v>0</v>
      </c>
      <c r="Z47" s="581">
        <f t="shared" si="44"/>
        <v>0</v>
      </c>
      <c r="AB47" s="8"/>
      <c r="AC47" s="595"/>
      <c r="AD47" s="8"/>
      <c r="AE47" s="8"/>
      <c r="AF47" s="596"/>
      <c r="AG47" s="8"/>
      <c r="AH47" s="8"/>
      <c r="AI47" s="41"/>
      <c r="AJ47" s="41"/>
      <c r="AK47" s="41"/>
      <c r="AL47" s="41"/>
      <c r="AM47" s="41"/>
      <c r="AN47" s="41"/>
      <c r="AO47" s="41"/>
      <c r="AP47" s="41"/>
    </row>
    <row r="48" spans="1:42" s="31" customFormat="1" ht="15" hidden="1" customHeight="1" outlineLevel="1">
      <c r="A48" s="571">
        <v>42</v>
      </c>
      <c r="B48" s="615"/>
      <c r="C48" s="572"/>
      <c r="D48" s="597"/>
      <c r="E48" s="598"/>
      <c r="F48" s="599"/>
      <c r="G48" s="599"/>
      <c r="H48" s="575">
        <f t="shared" si="30"/>
        <v>0</v>
      </c>
      <c r="I48" s="576">
        <f t="shared" si="31"/>
        <v>0</v>
      </c>
      <c r="J48" s="577">
        <f t="shared" si="32"/>
        <v>0</v>
      </c>
      <c r="K48" s="578"/>
      <c r="L48" s="50">
        <f t="shared" si="33"/>
        <v>0</v>
      </c>
      <c r="M48" s="579"/>
      <c r="N48" s="577">
        <f t="shared" si="34"/>
        <v>0</v>
      </c>
      <c r="O48" s="578"/>
      <c r="P48" s="50">
        <f t="shared" si="35"/>
        <v>0</v>
      </c>
      <c r="Q48" s="579"/>
      <c r="R48" s="577">
        <f t="shared" si="36"/>
        <v>0</v>
      </c>
      <c r="S48" s="580">
        <f t="shared" si="37"/>
        <v>0</v>
      </c>
      <c r="T48" s="581">
        <f t="shared" si="38"/>
        <v>0</v>
      </c>
      <c r="U48" s="582">
        <f t="shared" si="39"/>
        <v>0</v>
      </c>
      <c r="V48" s="50">
        <f t="shared" si="40"/>
        <v>0</v>
      </c>
      <c r="W48" s="583">
        <f t="shared" si="41"/>
        <v>0</v>
      </c>
      <c r="X48" s="50">
        <f t="shared" si="42"/>
        <v>0</v>
      </c>
      <c r="Y48" s="580">
        <f t="shared" si="43"/>
        <v>0</v>
      </c>
      <c r="Z48" s="581">
        <f t="shared" si="44"/>
        <v>0</v>
      </c>
      <c r="AB48" s="8"/>
      <c r="AC48" s="595"/>
      <c r="AD48" s="8"/>
      <c r="AE48" s="8"/>
      <c r="AF48" s="596"/>
      <c r="AG48" s="8"/>
      <c r="AH48" s="8"/>
      <c r="AI48" s="41"/>
      <c r="AJ48" s="41"/>
      <c r="AK48" s="41"/>
      <c r="AL48" s="41"/>
      <c r="AM48" s="41"/>
      <c r="AN48" s="41"/>
      <c r="AO48" s="41"/>
      <c r="AP48" s="41"/>
    </row>
    <row r="49" spans="1:42" s="31" customFormat="1" ht="15" hidden="1" customHeight="1" outlineLevel="1">
      <c r="A49" s="571">
        <v>43</v>
      </c>
      <c r="B49" s="615"/>
      <c r="C49" s="572"/>
      <c r="D49" s="597"/>
      <c r="E49" s="598"/>
      <c r="F49" s="599"/>
      <c r="G49" s="599"/>
      <c r="H49" s="575">
        <f t="shared" si="30"/>
        <v>0</v>
      </c>
      <c r="I49" s="576">
        <f t="shared" si="31"/>
        <v>0</v>
      </c>
      <c r="J49" s="577">
        <f t="shared" si="32"/>
        <v>0</v>
      </c>
      <c r="K49" s="578"/>
      <c r="L49" s="50">
        <f t="shared" si="33"/>
        <v>0</v>
      </c>
      <c r="M49" s="579"/>
      <c r="N49" s="577">
        <f t="shared" si="34"/>
        <v>0</v>
      </c>
      <c r="O49" s="578"/>
      <c r="P49" s="50">
        <f t="shared" si="35"/>
        <v>0</v>
      </c>
      <c r="Q49" s="579"/>
      <c r="R49" s="577">
        <f t="shared" si="36"/>
        <v>0</v>
      </c>
      <c r="S49" s="580">
        <f t="shared" si="37"/>
        <v>0</v>
      </c>
      <c r="T49" s="581">
        <f t="shared" si="38"/>
        <v>0</v>
      </c>
      <c r="U49" s="582">
        <f t="shared" si="39"/>
        <v>0</v>
      </c>
      <c r="V49" s="50">
        <f t="shared" si="40"/>
        <v>0</v>
      </c>
      <c r="W49" s="583">
        <f t="shared" si="41"/>
        <v>0</v>
      </c>
      <c r="X49" s="50">
        <f t="shared" si="42"/>
        <v>0</v>
      </c>
      <c r="Y49" s="580">
        <f t="shared" si="43"/>
        <v>0</v>
      </c>
      <c r="Z49" s="581">
        <f t="shared" si="44"/>
        <v>0</v>
      </c>
      <c r="AB49" s="8"/>
      <c r="AC49" s="595"/>
      <c r="AD49" s="8"/>
      <c r="AE49" s="8"/>
      <c r="AF49" s="596"/>
      <c r="AG49" s="8"/>
      <c r="AH49" s="8"/>
      <c r="AI49" s="41"/>
      <c r="AJ49" s="41"/>
      <c r="AK49" s="41"/>
      <c r="AL49" s="41"/>
      <c r="AM49" s="41"/>
      <c r="AN49" s="41"/>
      <c r="AO49" s="41"/>
      <c r="AP49" s="41"/>
    </row>
    <row r="50" spans="1:42" s="31" customFormat="1" ht="15" hidden="1" customHeight="1" outlineLevel="1">
      <c r="A50" s="571">
        <v>44</v>
      </c>
      <c r="B50" s="615"/>
      <c r="C50" s="572"/>
      <c r="D50" s="597"/>
      <c r="E50" s="598"/>
      <c r="F50" s="599"/>
      <c r="G50" s="599"/>
      <c r="H50" s="575">
        <f t="shared" si="30"/>
        <v>0</v>
      </c>
      <c r="I50" s="576">
        <f t="shared" si="31"/>
        <v>0</v>
      </c>
      <c r="J50" s="577">
        <f t="shared" si="32"/>
        <v>0</v>
      </c>
      <c r="K50" s="578"/>
      <c r="L50" s="50">
        <f t="shared" si="33"/>
        <v>0</v>
      </c>
      <c r="M50" s="579"/>
      <c r="N50" s="577">
        <f t="shared" si="34"/>
        <v>0</v>
      </c>
      <c r="O50" s="578"/>
      <c r="P50" s="50">
        <f t="shared" si="35"/>
        <v>0</v>
      </c>
      <c r="Q50" s="579"/>
      <c r="R50" s="577">
        <f t="shared" si="36"/>
        <v>0</v>
      </c>
      <c r="S50" s="580">
        <f t="shared" si="37"/>
        <v>0</v>
      </c>
      <c r="T50" s="581">
        <f t="shared" si="38"/>
        <v>0</v>
      </c>
      <c r="U50" s="582">
        <f t="shared" si="39"/>
        <v>0</v>
      </c>
      <c r="V50" s="50">
        <f t="shared" si="40"/>
        <v>0</v>
      </c>
      <c r="W50" s="583">
        <f t="shared" si="41"/>
        <v>0</v>
      </c>
      <c r="X50" s="50">
        <f t="shared" si="42"/>
        <v>0</v>
      </c>
      <c r="Y50" s="580">
        <f t="shared" si="43"/>
        <v>0</v>
      </c>
      <c r="Z50" s="581">
        <f t="shared" si="44"/>
        <v>0</v>
      </c>
      <c r="AB50" s="8"/>
      <c r="AC50" s="595"/>
      <c r="AD50" s="8"/>
      <c r="AE50" s="8"/>
      <c r="AF50" s="596"/>
      <c r="AG50" s="8"/>
      <c r="AH50" s="8"/>
      <c r="AI50" s="41"/>
      <c r="AJ50" s="41"/>
      <c r="AK50" s="41"/>
      <c r="AL50" s="41"/>
      <c r="AM50" s="41"/>
      <c r="AN50" s="41"/>
      <c r="AO50" s="41"/>
      <c r="AP50" s="41"/>
    </row>
    <row r="51" spans="1:42" s="31" customFormat="1" ht="15" hidden="1" customHeight="1" outlineLevel="1">
      <c r="A51" s="571">
        <v>45</v>
      </c>
      <c r="B51" s="615"/>
      <c r="C51" s="572"/>
      <c r="D51" s="597"/>
      <c r="E51" s="598"/>
      <c r="F51" s="599"/>
      <c r="G51" s="599"/>
      <c r="H51" s="575">
        <f t="shared" si="30"/>
        <v>0</v>
      </c>
      <c r="I51" s="576">
        <f t="shared" si="31"/>
        <v>0</v>
      </c>
      <c r="J51" s="577">
        <f t="shared" si="32"/>
        <v>0</v>
      </c>
      <c r="K51" s="578"/>
      <c r="L51" s="50">
        <f t="shared" si="33"/>
        <v>0</v>
      </c>
      <c r="M51" s="579"/>
      <c r="N51" s="577">
        <f t="shared" si="34"/>
        <v>0</v>
      </c>
      <c r="O51" s="578"/>
      <c r="P51" s="50">
        <f t="shared" si="35"/>
        <v>0</v>
      </c>
      <c r="Q51" s="579"/>
      <c r="R51" s="577">
        <f t="shared" si="36"/>
        <v>0</v>
      </c>
      <c r="S51" s="580">
        <f t="shared" si="37"/>
        <v>0</v>
      </c>
      <c r="T51" s="581">
        <f t="shared" si="38"/>
        <v>0</v>
      </c>
      <c r="U51" s="582">
        <f t="shared" si="39"/>
        <v>0</v>
      </c>
      <c r="V51" s="50">
        <f t="shared" si="40"/>
        <v>0</v>
      </c>
      <c r="W51" s="583">
        <f t="shared" si="41"/>
        <v>0</v>
      </c>
      <c r="X51" s="50">
        <f t="shared" si="42"/>
        <v>0</v>
      </c>
      <c r="Y51" s="580">
        <f t="shared" si="43"/>
        <v>0</v>
      </c>
      <c r="Z51" s="581">
        <f t="shared" si="44"/>
        <v>0</v>
      </c>
      <c r="AB51" s="8"/>
      <c r="AC51" s="595"/>
      <c r="AD51" s="8"/>
      <c r="AE51" s="8"/>
      <c r="AF51" s="596"/>
      <c r="AG51" s="8"/>
      <c r="AH51" s="8"/>
      <c r="AI51" s="41"/>
      <c r="AJ51" s="41"/>
      <c r="AK51" s="41"/>
      <c r="AL51" s="41"/>
      <c r="AM51" s="41"/>
      <c r="AN51" s="41"/>
      <c r="AO51" s="41"/>
      <c r="AP51" s="41"/>
    </row>
    <row r="52" spans="1:42" s="31" customFormat="1" ht="15" hidden="1" customHeight="1" outlineLevel="1">
      <c r="A52" s="571">
        <v>46</v>
      </c>
      <c r="B52" s="615"/>
      <c r="C52" s="572"/>
      <c r="D52" s="597"/>
      <c r="E52" s="598"/>
      <c r="F52" s="599"/>
      <c r="G52" s="599"/>
      <c r="H52" s="575">
        <f t="shared" si="30"/>
        <v>0</v>
      </c>
      <c r="I52" s="576">
        <f t="shared" si="31"/>
        <v>0</v>
      </c>
      <c r="J52" s="577">
        <f t="shared" si="32"/>
        <v>0</v>
      </c>
      <c r="K52" s="578"/>
      <c r="L52" s="50">
        <f t="shared" si="33"/>
        <v>0</v>
      </c>
      <c r="M52" s="579"/>
      <c r="N52" s="577">
        <f t="shared" si="34"/>
        <v>0</v>
      </c>
      <c r="O52" s="578"/>
      <c r="P52" s="50">
        <f t="shared" si="35"/>
        <v>0</v>
      </c>
      <c r="Q52" s="579"/>
      <c r="R52" s="577">
        <f t="shared" si="36"/>
        <v>0</v>
      </c>
      <c r="S52" s="580">
        <f t="shared" si="37"/>
        <v>0</v>
      </c>
      <c r="T52" s="581">
        <f t="shared" si="38"/>
        <v>0</v>
      </c>
      <c r="U52" s="582">
        <f t="shared" si="39"/>
        <v>0</v>
      </c>
      <c r="V52" s="50">
        <f t="shared" si="40"/>
        <v>0</v>
      </c>
      <c r="W52" s="583">
        <f t="shared" si="41"/>
        <v>0</v>
      </c>
      <c r="X52" s="50">
        <f t="shared" si="42"/>
        <v>0</v>
      </c>
      <c r="Y52" s="580">
        <f t="shared" si="43"/>
        <v>0</v>
      </c>
      <c r="Z52" s="581">
        <f t="shared" si="44"/>
        <v>0</v>
      </c>
      <c r="AB52" s="8"/>
      <c r="AC52" s="595"/>
      <c r="AD52" s="8"/>
      <c r="AE52" s="8"/>
      <c r="AF52" s="596"/>
      <c r="AG52" s="8"/>
      <c r="AH52" s="8"/>
      <c r="AI52" s="41"/>
      <c r="AJ52" s="41"/>
      <c r="AK52" s="41"/>
      <c r="AL52" s="41"/>
      <c r="AM52" s="41"/>
      <c r="AN52" s="41"/>
      <c r="AO52" s="41"/>
      <c r="AP52" s="41"/>
    </row>
    <row r="53" spans="1:42" s="31" customFormat="1" ht="15" hidden="1" customHeight="1" outlineLevel="1">
      <c r="A53" s="571">
        <v>47</v>
      </c>
      <c r="B53" s="615"/>
      <c r="C53" s="572"/>
      <c r="D53" s="597"/>
      <c r="E53" s="598"/>
      <c r="F53" s="599"/>
      <c r="G53" s="599"/>
      <c r="H53" s="575">
        <f t="shared" si="30"/>
        <v>0</v>
      </c>
      <c r="I53" s="576">
        <f t="shared" si="31"/>
        <v>0</v>
      </c>
      <c r="J53" s="577">
        <f t="shared" si="32"/>
        <v>0</v>
      </c>
      <c r="K53" s="578"/>
      <c r="L53" s="50">
        <f t="shared" si="33"/>
        <v>0</v>
      </c>
      <c r="M53" s="579"/>
      <c r="N53" s="577">
        <f t="shared" si="34"/>
        <v>0</v>
      </c>
      <c r="O53" s="578"/>
      <c r="P53" s="50">
        <f t="shared" si="35"/>
        <v>0</v>
      </c>
      <c r="Q53" s="579"/>
      <c r="R53" s="577">
        <f t="shared" si="36"/>
        <v>0</v>
      </c>
      <c r="S53" s="580">
        <f t="shared" si="37"/>
        <v>0</v>
      </c>
      <c r="T53" s="581">
        <f t="shared" si="38"/>
        <v>0</v>
      </c>
      <c r="U53" s="582">
        <f t="shared" si="39"/>
        <v>0</v>
      </c>
      <c r="V53" s="50">
        <f t="shared" si="40"/>
        <v>0</v>
      </c>
      <c r="W53" s="583">
        <f t="shared" si="41"/>
        <v>0</v>
      </c>
      <c r="X53" s="50">
        <f t="shared" si="42"/>
        <v>0</v>
      </c>
      <c r="Y53" s="580">
        <f t="shared" si="43"/>
        <v>0</v>
      </c>
      <c r="Z53" s="581">
        <f t="shared" si="44"/>
        <v>0</v>
      </c>
      <c r="AB53" s="8"/>
      <c r="AC53" s="595"/>
      <c r="AD53" s="8"/>
      <c r="AE53" s="8"/>
      <c r="AF53" s="596"/>
      <c r="AG53" s="8"/>
      <c r="AH53" s="8"/>
      <c r="AI53" s="41"/>
      <c r="AJ53" s="41"/>
      <c r="AK53" s="41"/>
      <c r="AL53" s="41"/>
      <c r="AM53" s="41"/>
      <c r="AN53" s="41"/>
      <c r="AO53" s="41"/>
      <c r="AP53" s="41"/>
    </row>
    <row r="54" spans="1:42" s="31" customFormat="1" ht="15" hidden="1" customHeight="1" outlineLevel="1">
      <c r="A54" s="571">
        <v>48</v>
      </c>
      <c r="B54" s="615"/>
      <c r="C54" s="572"/>
      <c r="D54" s="597"/>
      <c r="E54" s="598"/>
      <c r="F54" s="599"/>
      <c r="G54" s="599"/>
      <c r="H54" s="575">
        <f t="shared" si="30"/>
        <v>0</v>
      </c>
      <c r="I54" s="576">
        <f t="shared" si="31"/>
        <v>0</v>
      </c>
      <c r="J54" s="577">
        <f t="shared" si="32"/>
        <v>0</v>
      </c>
      <c r="K54" s="578"/>
      <c r="L54" s="50">
        <f t="shared" si="33"/>
        <v>0</v>
      </c>
      <c r="M54" s="579"/>
      <c r="N54" s="577">
        <f t="shared" si="34"/>
        <v>0</v>
      </c>
      <c r="O54" s="578"/>
      <c r="P54" s="50">
        <f t="shared" si="35"/>
        <v>0</v>
      </c>
      <c r="Q54" s="579"/>
      <c r="R54" s="577">
        <f t="shared" si="36"/>
        <v>0</v>
      </c>
      <c r="S54" s="580">
        <f t="shared" si="37"/>
        <v>0</v>
      </c>
      <c r="T54" s="581">
        <f t="shared" si="38"/>
        <v>0</v>
      </c>
      <c r="U54" s="582">
        <f t="shared" si="39"/>
        <v>0</v>
      </c>
      <c r="V54" s="50">
        <f t="shared" si="40"/>
        <v>0</v>
      </c>
      <c r="W54" s="583">
        <f t="shared" si="41"/>
        <v>0</v>
      </c>
      <c r="X54" s="50">
        <f t="shared" si="42"/>
        <v>0</v>
      </c>
      <c r="Y54" s="580">
        <f t="shared" si="43"/>
        <v>0</v>
      </c>
      <c r="Z54" s="581">
        <f t="shared" si="44"/>
        <v>0</v>
      </c>
      <c r="AB54" s="8"/>
      <c r="AC54" s="595"/>
      <c r="AD54" s="8"/>
      <c r="AE54" s="8"/>
      <c r="AF54" s="596"/>
      <c r="AG54" s="8"/>
      <c r="AH54" s="8"/>
      <c r="AI54" s="41"/>
      <c r="AJ54" s="41"/>
      <c r="AK54" s="41"/>
      <c r="AL54" s="41"/>
      <c r="AM54" s="41"/>
      <c r="AN54" s="41"/>
      <c r="AO54" s="41"/>
      <c r="AP54" s="41"/>
    </row>
    <row r="55" spans="1:42" s="31" customFormat="1" ht="15" hidden="1" customHeight="1" outlineLevel="1">
      <c r="A55" s="571">
        <v>49</v>
      </c>
      <c r="B55" s="615"/>
      <c r="C55" s="572"/>
      <c r="D55" s="597"/>
      <c r="E55" s="598"/>
      <c r="F55" s="599"/>
      <c r="G55" s="599"/>
      <c r="H55" s="575">
        <f t="shared" si="30"/>
        <v>0</v>
      </c>
      <c r="I55" s="576">
        <f t="shared" si="31"/>
        <v>0</v>
      </c>
      <c r="J55" s="577">
        <f t="shared" si="32"/>
        <v>0</v>
      </c>
      <c r="K55" s="578"/>
      <c r="L55" s="50">
        <f t="shared" si="33"/>
        <v>0</v>
      </c>
      <c r="M55" s="579"/>
      <c r="N55" s="577">
        <f t="shared" si="34"/>
        <v>0</v>
      </c>
      <c r="O55" s="578"/>
      <c r="P55" s="50">
        <f t="shared" si="35"/>
        <v>0</v>
      </c>
      <c r="Q55" s="579"/>
      <c r="R55" s="577">
        <f t="shared" si="36"/>
        <v>0</v>
      </c>
      <c r="S55" s="580">
        <f t="shared" si="37"/>
        <v>0</v>
      </c>
      <c r="T55" s="581">
        <f t="shared" si="38"/>
        <v>0</v>
      </c>
      <c r="U55" s="582">
        <f t="shared" si="39"/>
        <v>0</v>
      </c>
      <c r="V55" s="50">
        <f t="shared" si="40"/>
        <v>0</v>
      </c>
      <c r="W55" s="583">
        <f t="shared" si="41"/>
        <v>0</v>
      </c>
      <c r="X55" s="50">
        <f t="shared" si="42"/>
        <v>0</v>
      </c>
      <c r="Y55" s="580">
        <f t="shared" si="43"/>
        <v>0</v>
      </c>
      <c r="Z55" s="581">
        <f t="shared" si="44"/>
        <v>0</v>
      </c>
      <c r="AB55" s="8"/>
      <c r="AC55" s="595"/>
      <c r="AD55" s="8"/>
      <c r="AE55" s="8"/>
      <c r="AF55" s="596"/>
      <c r="AG55" s="8"/>
      <c r="AH55" s="8"/>
      <c r="AI55" s="41"/>
      <c r="AJ55" s="41"/>
      <c r="AK55" s="41"/>
      <c r="AL55" s="41"/>
      <c r="AM55" s="41"/>
      <c r="AN55" s="41"/>
      <c r="AO55" s="41"/>
      <c r="AP55" s="41"/>
    </row>
    <row r="56" spans="1:42" s="31" customFormat="1" ht="15" hidden="1" customHeight="1" outlineLevel="1">
      <c r="A56" s="571">
        <v>50</v>
      </c>
      <c r="B56" s="615"/>
      <c r="C56" s="572"/>
      <c r="D56" s="597"/>
      <c r="E56" s="598"/>
      <c r="F56" s="599"/>
      <c r="G56" s="599"/>
      <c r="H56" s="575">
        <f t="shared" si="30"/>
        <v>0</v>
      </c>
      <c r="I56" s="576">
        <f t="shared" si="31"/>
        <v>0</v>
      </c>
      <c r="J56" s="577">
        <f t="shared" si="32"/>
        <v>0</v>
      </c>
      <c r="K56" s="578"/>
      <c r="L56" s="50">
        <f t="shared" si="33"/>
        <v>0</v>
      </c>
      <c r="M56" s="579"/>
      <c r="N56" s="577">
        <f t="shared" si="34"/>
        <v>0</v>
      </c>
      <c r="O56" s="578"/>
      <c r="P56" s="50">
        <f t="shared" si="35"/>
        <v>0</v>
      </c>
      <c r="Q56" s="579"/>
      <c r="R56" s="577">
        <f t="shared" si="36"/>
        <v>0</v>
      </c>
      <c r="S56" s="580">
        <f t="shared" si="37"/>
        <v>0</v>
      </c>
      <c r="T56" s="581">
        <f t="shared" si="38"/>
        <v>0</v>
      </c>
      <c r="U56" s="582">
        <f t="shared" si="39"/>
        <v>0</v>
      </c>
      <c r="V56" s="50">
        <f t="shared" si="40"/>
        <v>0</v>
      </c>
      <c r="W56" s="583">
        <f t="shared" si="41"/>
        <v>0</v>
      </c>
      <c r="X56" s="50">
        <f t="shared" si="42"/>
        <v>0</v>
      </c>
      <c r="Y56" s="580">
        <f t="shared" si="43"/>
        <v>0</v>
      </c>
      <c r="Z56" s="581">
        <f t="shared" si="44"/>
        <v>0</v>
      </c>
      <c r="AB56" s="8"/>
      <c r="AC56" s="595"/>
      <c r="AD56" s="8"/>
      <c r="AE56" s="8"/>
      <c r="AF56" s="596"/>
      <c r="AG56" s="8"/>
      <c r="AH56" s="8"/>
      <c r="AI56" s="41"/>
      <c r="AJ56" s="41"/>
      <c r="AK56" s="41"/>
      <c r="AL56" s="41"/>
      <c r="AM56" s="41"/>
      <c r="AN56" s="41"/>
      <c r="AO56" s="41"/>
      <c r="AP56" s="41"/>
    </row>
    <row r="57" spans="1:42" s="31" customFormat="1" ht="15" hidden="1" customHeight="1" outlineLevel="1">
      <c r="A57" s="571">
        <v>51</v>
      </c>
      <c r="B57" s="615"/>
      <c r="C57" s="572"/>
      <c r="D57" s="597"/>
      <c r="E57" s="598"/>
      <c r="F57" s="599"/>
      <c r="G57" s="599"/>
      <c r="H57" s="575">
        <f t="shared" si="30"/>
        <v>0</v>
      </c>
      <c r="I57" s="576">
        <f t="shared" si="31"/>
        <v>0</v>
      </c>
      <c r="J57" s="577">
        <f t="shared" si="32"/>
        <v>0</v>
      </c>
      <c r="K57" s="578"/>
      <c r="L57" s="50">
        <f t="shared" si="33"/>
        <v>0</v>
      </c>
      <c r="M57" s="579"/>
      <c r="N57" s="577">
        <f t="shared" si="34"/>
        <v>0</v>
      </c>
      <c r="O57" s="578"/>
      <c r="P57" s="50">
        <f t="shared" si="35"/>
        <v>0</v>
      </c>
      <c r="Q57" s="579"/>
      <c r="R57" s="577">
        <f t="shared" si="36"/>
        <v>0</v>
      </c>
      <c r="S57" s="580">
        <f t="shared" si="37"/>
        <v>0</v>
      </c>
      <c r="T57" s="581">
        <f t="shared" si="38"/>
        <v>0</v>
      </c>
      <c r="U57" s="582">
        <f t="shared" si="39"/>
        <v>0</v>
      </c>
      <c r="V57" s="50">
        <f t="shared" si="40"/>
        <v>0</v>
      </c>
      <c r="W57" s="583">
        <f t="shared" si="41"/>
        <v>0</v>
      </c>
      <c r="X57" s="50">
        <f t="shared" si="42"/>
        <v>0</v>
      </c>
      <c r="Y57" s="580">
        <f t="shared" si="43"/>
        <v>0</v>
      </c>
      <c r="Z57" s="581">
        <f t="shared" si="44"/>
        <v>0</v>
      </c>
      <c r="AB57" s="8"/>
      <c r="AC57" s="595"/>
      <c r="AD57" s="8"/>
      <c r="AE57" s="8"/>
      <c r="AF57" s="596"/>
      <c r="AG57" s="8"/>
      <c r="AH57" s="8"/>
      <c r="AI57" s="41"/>
      <c r="AJ57" s="41"/>
      <c r="AK57" s="41"/>
      <c r="AL57" s="41"/>
      <c r="AM57" s="41"/>
      <c r="AN57" s="41"/>
      <c r="AO57" s="41"/>
      <c r="AP57" s="41"/>
    </row>
    <row r="58" spans="1:42" s="31" customFormat="1" ht="15" hidden="1" customHeight="1" outlineLevel="1">
      <c r="A58" s="571">
        <v>52</v>
      </c>
      <c r="B58" s="615"/>
      <c r="C58" s="572"/>
      <c r="D58" s="597"/>
      <c r="E58" s="598"/>
      <c r="F58" s="599"/>
      <c r="G58" s="599"/>
      <c r="H58" s="575">
        <f t="shared" si="30"/>
        <v>0</v>
      </c>
      <c r="I58" s="576">
        <f t="shared" si="31"/>
        <v>0</v>
      </c>
      <c r="J58" s="577">
        <f t="shared" si="32"/>
        <v>0</v>
      </c>
      <c r="K58" s="578"/>
      <c r="L58" s="50">
        <f t="shared" si="33"/>
        <v>0</v>
      </c>
      <c r="M58" s="579"/>
      <c r="N58" s="577">
        <f t="shared" si="34"/>
        <v>0</v>
      </c>
      <c r="O58" s="578"/>
      <c r="P58" s="50">
        <f t="shared" si="35"/>
        <v>0</v>
      </c>
      <c r="Q58" s="579"/>
      <c r="R58" s="577">
        <f t="shared" si="36"/>
        <v>0</v>
      </c>
      <c r="S58" s="580">
        <f t="shared" si="37"/>
        <v>0</v>
      </c>
      <c r="T58" s="581">
        <f t="shared" si="38"/>
        <v>0</v>
      </c>
      <c r="U58" s="582">
        <f t="shared" si="39"/>
        <v>0</v>
      </c>
      <c r="V58" s="50">
        <f t="shared" si="40"/>
        <v>0</v>
      </c>
      <c r="W58" s="583">
        <f t="shared" si="41"/>
        <v>0</v>
      </c>
      <c r="X58" s="50">
        <f t="shared" si="42"/>
        <v>0</v>
      </c>
      <c r="Y58" s="580">
        <f t="shared" si="43"/>
        <v>0</v>
      </c>
      <c r="Z58" s="581">
        <f t="shared" si="44"/>
        <v>0</v>
      </c>
      <c r="AB58" s="8"/>
      <c r="AC58" s="595"/>
      <c r="AD58" s="8"/>
      <c r="AE58" s="8"/>
      <c r="AF58" s="596"/>
      <c r="AG58" s="8"/>
      <c r="AH58" s="8"/>
      <c r="AI58" s="41"/>
      <c r="AJ58" s="41"/>
      <c r="AK58" s="41"/>
      <c r="AL58" s="41"/>
      <c r="AM58" s="41"/>
      <c r="AN58" s="41"/>
      <c r="AO58" s="41"/>
      <c r="AP58" s="41"/>
    </row>
    <row r="59" spans="1:42" s="31" customFormat="1" ht="15" hidden="1" customHeight="1" outlineLevel="1">
      <c r="A59" s="571">
        <v>53</v>
      </c>
      <c r="B59" s="615"/>
      <c r="C59" s="572"/>
      <c r="D59" s="597"/>
      <c r="E59" s="598"/>
      <c r="F59" s="599"/>
      <c r="G59" s="599"/>
      <c r="H59" s="575">
        <f t="shared" si="30"/>
        <v>0</v>
      </c>
      <c r="I59" s="576">
        <f t="shared" si="31"/>
        <v>0</v>
      </c>
      <c r="J59" s="577">
        <f t="shared" si="32"/>
        <v>0</v>
      </c>
      <c r="K59" s="578"/>
      <c r="L59" s="50">
        <f t="shared" si="33"/>
        <v>0</v>
      </c>
      <c r="M59" s="579"/>
      <c r="N59" s="577">
        <f t="shared" si="34"/>
        <v>0</v>
      </c>
      <c r="O59" s="578"/>
      <c r="P59" s="50">
        <f t="shared" si="35"/>
        <v>0</v>
      </c>
      <c r="Q59" s="579"/>
      <c r="R59" s="577">
        <f t="shared" si="36"/>
        <v>0</v>
      </c>
      <c r="S59" s="580">
        <f t="shared" si="37"/>
        <v>0</v>
      </c>
      <c r="T59" s="581">
        <f t="shared" si="38"/>
        <v>0</v>
      </c>
      <c r="U59" s="582">
        <f t="shared" si="39"/>
        <v>0</v>
      </c>
      <c r="V59" s="50">
        <f t="shared" si="40"/>
        <v>0</v>
      </c>
      <c r="W59" s="583">
        <f t="shared" si="41"/>
        <v>0</v>
      </c>
      <c r="X59" s="50">
        <f t="shared" si="42"/>
        <v>0</v>
      </c>
      <c r="Y59" s="580">
        <f t="shared" si="43"/>
        <v>0</v>
      </c>
      <c r="Z59" s="581">
        <f t="shared" si="44"/>
        <v>0</v>
      </c>
      <c r="AB59" s="8"/>
      <c r="AC59" s="595"/>
      <c r="AD59" s="8"/>
      <c r="AE59" s="8"/>
      <c r="AF59" s="596"/>
      <c r="AG59" s="8"/>
      <c r="AH59" s="8"/>
      <c r="AI59" s="41"/>
      <c r="AJ59" s="41"/>
      <c r="AK59" s="41"/>
      <c r="AL59" s="41"/>
      <c r="AM59" s="41"/>
      <c r="AN59" s="41"/>
      <c r="AO59" s="41"/>
      <c r="AP59" s="41"/>
    </row>
    <row r="60" spans="1:42" s="31" customFormat="1" ht="15" hidden="1" customHeight="1" outlineLevel="1">
      <c r="A60" s="571">
        <v>54</v>
      </c>
      <c r="B60" s="615"/>
      <c r="C60" s="572"/>
      <c r="D60" s="597"/>
      <c r="E60" s="598"/>
      <c r="F60" s="599"/>
      <c r="G60" s="599"/>
      <c r="H60" s="575">
        <f t="shared" si="30"/>
        <v>0</v>
      </c>
      <c r="I60" s="576">
        <f t="shared" si="31"/>
        <v>0</v>
      </c>
      <c r="J60" s="577">
        <f t="shared" si="32"/>
        <v>0</v>
      </c>
      <c r="K60" s="578"/>
      <c r="L60" s="50">
        <f t="shared" si="33"/>
        <v>0</v>
      </c>
      <c r="M60" s="579"/>
      <c r="N60" s="577">
        <f t="shared" si="34"/>
        <v>0</v>
      </c>
      <c r="O60" s="578"/>
      <c r="P60" s="50">
        <f t="shared" si="35"/>
        <v>0</v>
      </c>
      <c r="Q60" s="579"/>
      <c r="R60" s="577">
        <f t="shared" si="36"/>
        <v>0</v>
      </c>
      <c r="S60" s="580">
        <f t="shared" si="37"/>
        <v>0</v>
      </c>
      <c r="T60" s="581">
        <f t="shared" si="38"/>
        <v>0</v>
      </c>
      <c r="U60" s="582">
        <f t="shared" si="39"/>
        <v>0</v>
      </c>
      <c r="V60" s="50">
        <f t="shared" si="40"/>
        <v>0</v>
      </c>
      <c r="W60" s="583">
        <f t="shared" si="41"/>
        <v>0</v>
      </c>
      <c r="X60" s="50">
        <f t="shared" si="42"/>
        <v>0</v>
      </c>
      <c r="Y60" s="580">
        <f t="shared" si="43"/>
        <v>0</v>
      </c>
      <c r="Z60" s="581">
        <f t="shared" si="44"/>
        <v>0</v>
      </c>
      <c r="AB60" s="8"/>
      <c r="AC60" s="595"/>
      <c r="AD60" s="8"/>
      <c r="AE60" s="8"/>
      <c r="AF60" s="596"/>
      <c r="AG60" s="8"/>
      <c r="AH60" s="8"/>
      <c r="AI60" s="41"/>
      <c r="AJ60" s="41"/>
      <c r="AK60" s="41"/>
      <c r="AL60" s="41"/>
      <c r="AM60" s="41"/>
      <c r="AN60" s="41"/>
      <c r="AO60" s="41"/>
      <c r="AP60" s="41"/>
    </row>
    <row r="61" spans="1:42" s="31" customFormat="1" ht="15" hidden="1" customHeight="1" outlineLevel="1">
      <c r="A61" s="571">
        <v>55</v>
      </c>
      <c r="B61" s="615"/>
      <c r="C61" s="572"/>
      <c r="D61" s="597"/>
      <c r="E61" s="598"/>
      <c r="F61" s="599"/>
      <c r="G61" s="599"/>
      <c r="H61" s="575">
        <f t="shared" si="30"/>
        <v>0</v>
      </c>
      <c r="I61" s="576">
        <f t="shared" si="31"/>
        <v>0</v>
      </c>
      <c r="J61" s="577">
        <f t="shared" si="32"/>
        <v>0</v>
      </c>
      <c r="K61" s="578"/>
      <c r="L61" s="50">
        <f t="shared" si="33"/>
        <v>0</v>
      </c>
      <c r="M61" s="579"/>
      <c r="N61" s="577">
        <f t="shared" si="34"/>
        <v>0</v>
      </c>
      <c r="O61" s="578"/>
      <c r="P61" s="50">
        <f t="shared" si="35"/>
        <v>0</v>
      </c>
      <c r="Q61" s="579"/>
      <c r="R61" s="577">
        <f t="shared" si="36"/>
        <v>0</v>
      </c>
      <c r="S61" s="580">
        <f t="shared" si="37"/>
        <v>0</v>
      </c>
      <c r="T61" s="581">
        <f t="shared" si="38"/>
        <v>0</v>
      </c>
      <c r="U61" s="582">
        <f t="shared" si="39"/>
        <v>0</v>
      </c>
      <c r="V61" s="50">
        <f t="shared" si="40"/>
        <v>0</v>
      </c>
      <c r="W61" s="583">
        <f t="shared" si="41"/>
        <v>0</v>
      </c>
      <c r="X61" s="50">
        <f t="shared" si="42"/>
        <v>0</v>
      </c>
      <c r="Y61" s="580">
        <f t="shared" si="43"/>
        <v>0</v>
      </c>
      <c r="Z61" s="581">
        <f t="shared" si="44"/>
        <v>0</v>
      </c>
      <c r="AB61" s="8"/>
      <c r="AC61" s="595"/>
      <c r="AD61" s="8"/>
      <c r="AE61" s="8"/>
      <c r="AF61" s="596"/>
      <c r="AG61" s="8"/>
      <c r="AH61" s="8"/>
      <c r="AI61" s="41"/>
      <c r="AJ61" s="41"/>
      <c r="AK61" s="41"/>
      <c r="AL61" s="41"/>
      <c r="AM61" s="41"/>
      <c r="AN61" s="41"/>
      <c r="AO61" s="41"/>
      <c r="AP61" s="41"/>
    </row>
    <row r="62" spans="1:42" s="31" customFormat="1" ht="15" hidden="1" customHeight="1" outlineLevel="1">
      <c r="A62" s="571">
        <v>56</v>
      </c>
      <c r="B62" s="615"/>
      <c r="C62" s="572"/>
      <c r="D62" s="597"/>
      <c r="E62" s="598"/>
      <c r="F62" s="599"/>
      <c r="G62" s="599"/>
      <c r="H62" s="575">
        <f t="shared" si="30"/>
        <v>0</v>
      </c>
      <c r="I62" s="576">
        <f t="shared" si="31"/>
        <v>0</v>
      </c>
      <c r="J62" s="577">
        <f t="shared" si="32"/>
        <v>0</v>
      </c>
      <c r="K62" s="578"/>
      <c r="L62" s="50">
        <f t="shared" si="33"/>
        <v>0</v>
      </c>
      <c r="M62" s="579"/>
      <c r="N62" s="577">
        <f t="shared" si="34"/>
        <v>0</v>
      </c>
      <c r="O62" s="578"/>
      <c r="P62" s="50">
        <f t="shared" si="35"/>
        <v>0</v>
      </c>
      <c r="Q62" s="579"/>
      <c r="R62" s="577">
        <f t="shared" si="36"/>
        <v>0</v>
      </c>
      <c r="S62" s="580">
        <f t="shared" si="37"/>
        <v>0</v>
      </c>
      <c r="T62" s="581">
        <f t="shared" si="38"/>
        <v>0</v>
      </c>
      <c r="U62" s="582">
        <f t="shared" si="39"/>
        <v>0</v>
      </c>
      <c r="V62" s="50">
        <f t="shared" si="40"/>
        <v>0</v>
      </c>
      <c r="W62" s="583">
        <f t="shared" si="41"/>
        <v>0</v>
      </c>
      <c r="X62" s="50">
        <f t="shared" si="42"/>
        <v>0</v>
      </c>
      <c r="Y62" s="580">
        <f t="shared" si="43"/>
        <v>0</v>
      </c>
      <c r="Z62" s="581">
        <f t="shared" si="44"/>
        <v>0</v>
      </c>
      <c r="AB62" s="8"/>
      <c r="AC62" s="595"/>
      <c r="AD62" s="8"/>
      <c r="AE62" s="8"/>
      <c r="AF62" s="596"/>
      <c r="AG62" s="8"/>
      <c r="AH62" s="8"/>
      <c r="AI62" s="41"/>
      <c r="AJ62" s="41"/>
      <c r="AK62" s="41"/>
      <c r="AL62" s="41"/>
      <c r="AM62" s="41"/>
      <c r="AN62" s="41"/>
      <c r="AO62" s="41"/>
      <c r="AP62" s="41"/>
    </row>
    <row r="63" spans="1:42" s="31" customFormat="1" ht="15" hidden="1" customHeight="1" outlineLevel="1">
      <c r="A63" s="571">
        <v>57</v>
      </c>
      <c r="B63" s="615"/>
      <c r="C63" s="572"/>
      <c r="D63" s="597"/>
      <c r="E63" s="598"/>
      <c r="F63" s="599"/>
      <c r="G63" s="599"/>
      <c r="H63" s="575">
        <f t="shared" si="30"/>
        <v>0</v>
      </c>
      <c r="I63" s="576">
        <f t="shared" si="31"/>
        <v>0</v>
      </c>
      <c r="J63" s="577">
        <f t="shared" si="32"/>
        <v>0</v>
      </c>
      <c r="K63" s="578"/>
      <c r="L63" s="50">
        <f t="shared" si="33"/>
        <v>0</v>
      </c>
      <c r="M63" s="579"/>
      <c r="N63" s="577">
        <f t="shared" si="34"/>
        <v>0</v>
      </c>
      <c r="O63" s="578"/>
      <c r="P63" s="50">
        <f t="shared" si="35"/>
        <v>0</v>
      </c>
      <c r="Q63" s="579"/>
      <c r="R63" s="577">
        <f t="shared" si="36"/>
        <v>0</v>
      </c>
      <c r="S63" s="580">
        <f t="shared" si="37"/>
        <v>0</v>
      </c>
      <c r="T63" s="581">
        <f t="shared" si="38"/>
        <v>0</v>
      </c>
      <c r="U63" s="582">
        <f t="shared" si="39"/>
        <v>0</v>
      </c>
      <c r="V63" s="50">
        <f t="shared" si="40"/>
        <v>0</v>
      </c>
      <c r="W63" s="583">
        <f t="shared" si="41"/>
        <v>0</v>
      </c>
      <c r="X63" s="50">
        <f t="shared" si="42"/>
        <v>0</v>
      </c>
      <c r="Y63" s="580">
        <f t="shared" si="43"/>
        <v>0</v>
      </c>
      <c r="Z63" s="581">
        <f t="shared" si="44"/>
        <v>0</v>
      </c>
      <c r="AB63" s="8"/>
      <c r="AC63" s="595"/>
      <c r="AD63" s="8"/>
      <c r="AE63" s="8"/>
      <c r="AF63" s="596"/>
      <c r="AG63" s="8"/>
      <c r="AH63" s="8"/>
      <c r="AI63" s="41"/>
      <c r="AJ63" s="41"/>
      <c r="AK63" s="41"/>
      <c r="AL63" s="41"/>
      <c r="AM63" s="41"/>
      <c r="AN63" s="41"/>
      <c r="AO63" s="41"/>
      <c r="AP63" s="41"/>
    </row>
    <row r="64" spans="1:42" s="31" customFormat="1" ht="15" hidden="1" customHeight="1" outlineLevel="1">
      <c r="A64" s="571">
        <v>58</v>
      </c>
      <c r="B64" s="615"/>
      <c r="C64" s="572"/>
      <c r="D64" s="597"/>
      <c r="E64" s="598"/>
      <c r="F64" s="599"/>
      <c r="G64" s="599"/>
      <c r="H64" s="575">
        <f t="shared" si="30"/>
        <v>0</v>
      </c>
      <c r="I64" s="576">
        <f t="shared" si="31"/>
        <v>0</v>
      </c>
      <c r="J64" s="577">
        <f t="shared" si="32"/>
        <v>0</v>
      </c>
      <c r="K64" s="578"/>
      <c r="L64" s="50">
        <f t="shared" si="33"/>
        <v>0</v>
      </c>
      <c r="M64" s="579"/>
      <c r="N64" s="577">
        <f t="shared" si="34"/>
        <v>0</v>
      </c>
      <c r="O64" s="578"/>
      <c r="P64" s="50">
        <f t="shared" si="35"/>
        <v>0</v>
      </c>
      <c r="Q64" s="579"/>
      <c r="R64" s="577">
        <f t="shared" si="36"/>
        <v>0</v>
      </c>
      <c r="S64" s="580">
        <f t="shared" si="37"/>
        <v>0</v>
      </c>
      <c r="T64" s="581">
        <f t="shared" si="38"/>
        <v>0</v>
      </c>
      <c r="U64" s="582">
        <f t="shared" si="39"/>
        <v>0</v>
      </c>
      <c r="V64" s="50">
        <f t="shared" si="40"/>
        <v>0</v>
      </c>
      <c r="W64" s="583">
        <f t="shared" si="41"/>
        <v>0</v>
      </c>
      <c r="X64" s="50">
        <f t="shared" si="42"/>
        <v>0</v>
      </c>
      <c r="Y64" s="580">
        <f t="shared" si="43"/>
        <v>0</v>
      </c>
      <c r="Z64" s="581">
        <f t="shared" si="44"/>
        <v>0</v>
      </c>
      <c r="AB64" s="8"/>
      <c r="AC64" s="595"/>
      <c r="AD64" s="8"/>
      <c r="AE64" s="8"/>
      <c r="AF64" s="596"/>
      <c r="AG64" s="8"/>
      <c r="AH64" s="8"/>
      <c r="AI64" s="41"/>
      <c r="AJ64" s="41"/>
      <c r="AK64" s="41"/>
      <c r="AL64" s="41"/>
      <c r="AM64" s="41"/>
      <c r="AN64" s="41"/>
      <c r="AO64" s="41"/>
      <c r="AP64" s="41"/>
    </row>
    <row r="65" spans="1:42" s="31" customFormat="1" ht="15" hidden="1" customHeight="1" outlineLevel="1">
      <c r="A65" s="571">
        <v>59</v>
      </c>
      <c r="B65" s="615"/>
      <c r="C65" s="572"/>
      <c r="D65" s="597"/>
      <c r="E65" s="598"/>
      <c r="F65" s="599"/>
      <c r="G65" s="599"/>
      <c r="H65" s="575">
        <f t="shared" si="30"/>
        <v>0</v>
      </c>
      <c r="I65" s="576">
        <f t="shared" si="31"/>
        <v>0</v>
      </c>
      <c r="J65" s="577">
        <f t="shared" si="32"/>
        <v>0</v>
      </c>
      <c r="K65" s="578"/>
      <c r="L65" s="50">
        <f t="shared" si="33"/>
        <v>0</v>
      </c>
      <c r="M65" s="579"/>
      <c r="N65" s="577">
        <f t="shared" si="34"/>
        <v>0</v>
      </c>
      <c r="O65" s="578"/>
      <c r="P65" s="50">
        <f t="shared" si="35"/>
        <v>0</v>
      </c>
      <c r="Q65" s="579"/>
      <c r="R65" s="577">
        <f t="shared" si="36"/>
        <v>0</v>
      </c>
      <c r="S65" s="580">
        <f t="shared" si="37"/>
        <v>0</v>
      </c>
      <c r="T65" s="581">
        <f t="shared" si="38"/>
        <v>0</v>
      </c>
      <c r="U65" s="582">
        <f t="shared" si="39"/>
        <v>0</v>
      </c>
      <c r="V65" s="50">
        <f t="shared" si="40"/>
        <v>0</v>
      </c>
      <c r="W65" s="583">
        <f t="shared" si="41"/>
        <v>0</v>
      </c>
      <c r="X65" s="50">
        <f t="shared" si="42"/>
        <v>0</v>
      </c>
      <c r="Y65" s="580">
        <f t="shared" si="43"/>
        <v>0</v>
      </c>
      <c r="Z65" s="581">
        <f t="shared" si="44"/>
        <v>0</v>
      </c>
      <c r="AB65" s="8"/>
      <c r="AC65" s="595"/>
      <c r="AD65" s="8"/>
      <c r="AE65" s="8"/>
      <c r="AF65" s="596"/>
      <c r="AG65" s="8"/>
      <c r="AH65" s="8"/>
      <c r="AI65" s="41"/>
      <c r="AJ65" s="41"/>
      <c r="AK65" s="41"/>
      <c r="AL65" s="41"/>
      <c r="AM65" s="41"/>
      <c r="AN65" s="41"/>
      <c r="AO65" s="41"/>
      <c r="AP65" s="41"/>
    </row>
    <row r="66" spans="1:42" s="31" customFormat="1" ht="15" hidden="1" customHeight="1" outlineLevel="1" thickBot="1">
      <c r="A66" s="571">
        <v>60</v>
      </c>
      <c r="B66" s="615"/>
      <c r="C66" s="572"/>
      <c r="D66" s="597"/>
      <c r="E66" s="598"/>
      <c r="F66" s="599"/>
      <c r="G66" s="599"/>
      <c r="H66" s="575">
        <f t="shared" si="30"/>
        <v>0</v>
      </c>
      <c r="I66" s="576">
        <f t="shared" si="31"/>
        <v>0</v>
      </c>
      <c r="J66" s="577">
        <f t="shared" si="32"/>
        <v>0</v>
      </c>
      <c r="K66" s="578"/>
      <c r="L66" s="50">
        <f t="shared" si="33"/>
        <v>0</v>
      </c>
      <c r="M66" s="579"/>
      <c r="N66" s="577">
        <f t="shared" si="34"/>
        <v>0</v>
      </c>
      <c r="O66" s="578"/>
      <c r="P66" s="50">
        <f t="shared" si="35"/>
        <v>0</v>
      </c>
      <c r="Q66" s="579"/>
      <c r="R66" s="577">
        <f t="shared" si="36"/>
        <v>0</v>
      </c>
      <c r="S66" s="580">
        <f t="shared" si="37"/>
        <v>0</v>
      </c>
      <c r="T66" s="581">
        <f t="shared" si="38"/>
        <v>0</v>
      </c>
      <c r="U66" s="582">
        <f t="shared" si="39"/>
        <v>0</v>
      </c>
      <c r="V66" s="50">
        <f t="shared" si="40"/>
        <v>0</v>
      </c>
      <c r="W66" s="583">
        <f t="shared" si="41"/>
        <v>0</v>
      </c>
      <c r="X66" s="50">
        <f t="shared" si="42"/>
        <v>0</v>
      </c>
      <c r="Y66" s="580">
        <f t="shared" si="43"/>
        <v>0</v>
      </c>
      <c r="Z66" s="581">
        <f t="shared" si="44"/>
        <v>0</v>
      </c>
      <c r="AB66" s="8"/>
      <c r="AC66" s="595"/>
      <c r="AD66" s="8"/>
      <c r="AE66" s="8"/>
      <c r="AF66" s="596"/>
      <c r="AG66" s="8"/>
      <c r="AH66" s="8"/>
      <c r="AI66" s="41"/>
      <c r="AJ66" s="41"/>
      <c r="AK66" s="41"/>
      <c r="AL66" s="41"/>
      <c r="AM66" s="41"/>
      <c r="AN66" s="41"/>
      <c r="AO66" s="41"/>
      <c r="AP66" s="41"/>
    </row>
    <row r="67" spans="1:42" s="31" customFormat="1" ht="30" customHeight="1" collapsed="1">
      <c r="A67" s="571"/>
      <c r="B67" s="600" t="s">
        <v>224</v>
      </c>
      <c r="C67" s="601"/>
      <c r="D67" s="601"/>
      <c r="E67" s="602">
        <f>SUM(E68:E157)</f>
        <v>0</v>
      </c>
      <c r="F67" s="603">
        <f>SUM(F68:F157)</f>
        <v>0</v>
      </c>
      <c r="G67" s="603">
        <f>SUM(G68:G157)</f>
        <v>0</v>
      </c>
      <c r="H67" s="604">
        <f>SUM(H68:H157)</f>
        <v>0</v>
      </c>
      <c r="I67" s="605"/>
      <c r="J67" s="603">
        <f>SUM(J68:J157)</f>
        <v>0</v>
      </c>
      <c r="K67" s="606"/>
      <c r="L67" s="603">
        <f>SUM(L68:L157)</f>
        <v>0</v>
      </c>
      <c r="M67" s="607"/>
      <c r="N67" s="603">
        <f>SUM(N68:N157)</f>
        <v>0</v>
      </c>
      <c r="O67" s="606"/>
      <c r="P67" s="603">
        <f>SUM(P68:P157)</f>
        <v>0</v>
      </c>
      <c r="Q67" s="607"/>
      <c r="R67" s="603">
        <f t="shared" ref="R67:Z67" si="45">SUM(R68:R157)</f>
        <v>0</v>
      </c>
      <c r="S67" s="608">
        <f t="shared" si="45"/>
        <v>0</v>
      </c>
      <c r="T67" s="604">
        <f t="shared" si="45"/>
        <v>0</v>
      </c>
      <c r="U67" s="609">
        <f t="shared" si="45"/>
        <v>0</v>
      </c>
      <c r="V67" s="609">
        <f t="shared" si="45"/>
        <v>0</v>
      </c>
      <c r="W67" s="609">
        <f t="shared" si="45"/>
        <v>0</v>
      </c>
      <c r="X67" s="609">
        <f t="shared" si="45"/>
        <v>0</v>
      </c>
      <c r="Y67" s="608">
        <f t="shared" si="45"/>
        <v>0</v>
      </c>
      <c r="Z67" s="604">
        <f t="shared" si="45"/>
        <v>0</v>
      </c>
      <c r="AB67" s="565">
        <f t="shared" ref="AB67:AH67" si="46">SUM(AB68:AB157)</f>
        <v>0</v>
      </c>
      <c r="AC67" s="566">
        <f t="shared" si="46"/>
        <v>0</v>
      </c>
      <c r="AD67" s="565">
        <f t="shared" si="46"/>
        <v>0</v>
      </c>
      <c r="AE67" s="565">
        <f t="shared" si="46"/>
        <v>0</v>
      </c>
      <c r="AF67" s="567">
        <f t="shared" si="46"/>
        <v>0</v>
      </c>
      <c r="AG67" s="565">
        <f t="shared" si="46"/>
        <v>0</v>
      </c>
      <c r="AH67" s="565">
        <f t="shared" si="46"/>
        <v>0</v>
      </c>
      <c r="AI67" s="568" t="e">
        <f>J67/AB67</f>
        <v>#DIV/0!</v>
      </c>
      <c r="AJ67" s="569" t="e">
        <f>S67/AC67</f>
        <v>#DIV/0!</v>
      </c>
      <c r="AK67" s="568" t="e">
        <f>L67/AD67</f>
        <v>#DIV/0!</v>
      </c>
      <c r="AL67" s="568" t="e">
        <f>N67/AE67</f>
        <v>#DIV/0!</v>
      </c>
      <c r="AM67" s="570" t="e">
        <f>T67/AF67</f>
        <v>#DIV/0!</v>
      </c>
      <c r="AN67" s="568" t="e">
        <f>P67/AG67</f>
        <v>#DIV/0!</v>
      </c>
      <c r="AO67" s="568" t="e">
        <f>R67/AH67</f>
        <v>#DIV/0!</v>
      </c>
      <c r="AP67" s="41"/>
    </row>
    <row r="68" spans="1:42" s="31" customFormat="1" ht="13.2">
      <c r="A68" s="571">
        <v>1</v>
      </c>
      <c r="B68" s="610"/>
      <c r="C68" s="630"/>
      <c r="D68" s="631"/>
      <c r="E68" s="585"/>
      <c r="F68" s="181"/>
      <c r="G68" s="181"/>
      <c r="H68" s="612">
        <f>E68*(F68+G68)</f>
        <v>0</v>
      </c>
      <c r="I68" s="576">
        <f t="shared" ref="I68:I99" si="47">K68+M68+O68+Q68</f>
        <v>0</v>
      </c>
      <c r="J68" s="577">
        <f t="shared" ref="J68:J99" si="48">H68*I68</f>
        <v>0</v>
      </c>
      <c r="K68" s="578"/>
      <c r="L68" s="50">
        <f t="shared" ref="L68:L99" si="49">H68*K68</f>
        <v>0</v>
      </c>
      <c r="M68" s="579"/>
      <c r="N68" s="577">
        <f t="shared" ref="N68:N99" si="50">H68*M68</f>
        <v>0</v>
      </c>
      <c r="O68" s="578"/>
      <c r="P68" s="50">
        <f t="shared" ref="P68:P99" si="51">H68*O68</f>
        <v>0</v>
      </c>
      <c r="Q68" s="579"/>
      <c r="R68" s="577">
        <f t="shared" ref="R68:R99" si="52">H68*Q68</f>
        <v>0</v>
      </c>
      <c r="S68" s="611">
        <f t="shared" ref="S68:S99" si="53">L68+N68</f>
        <v>0</v>
      </c>
      <c r="T68" s="612">
        <f t="shared" ref="T68:T99" si="54">P68+R68</f>
        <v>0</v>
      </c>
      <c r="U68" s="582">
        <f t="shared" ref="U68:U99" si="55">L68*12</f>
        <v>0</v>
      </c>
      <c r="V68" s="50">
        <f t="shared" ref="V68:V99" si="56">N68*12</f>
        <v>0</v>
      </c>
      <c r="W68" s="583">
        <f t="shared" ref="W68:W99" si="57">P68*12</f>
        <v>0</v>
      </c>
      <c r="X68" s="50">
        <f t="shared" ref="X68:X99" si="58">R68*12</f>
        <v>0</v>
      </c>
      <c r="Y68" s="611">
        <f t="shared" ref="Y68:Y99" si="59">(L68+N68)*12</f>
        <v>0</v>
      </c>
      <c r="Z68" s="612">
        <f t="shared" ref="Z68:Z99" si="60">(P68+R68)*12</f>
        <v>0</v>
      </c>
      <c r="AB68" s="493">
        <f t="shared" ref="AB68" si="61">E68*I68</f>
        <v>0</v>
      </c>
      <c r="AC68" s="566">
        <f t="shared" ref="AC68" si="62">AD68+AE68</f>
        <v>0</v>
      </c>
      <c r="AD68" s="493">
        <f t="shared" ref="AD68" si="63">E68*K68</f>
        <v>0</v>
      </c>
      <c r="AE68" s="493">
        <f t="shared" ref="AE68" si="64">E68*M68</f>
        <v>0</v>
      </c>
      <c r="AF68" s="567">
        <f t="shared" ref="AF68" si="65">AG68+AH68</f>
        <v>0</v>
      </c>
      <c r="AG68" s="493">
        <f t="shared" ref="AG68" si="66">E68*O68</f>
        <v>0</v>
      </c>
      <c r="AH68" s="493">
        <f t="shared" ref="AH68" si="67">E68*Q68</f>
        <v>0</v>
      </c>
      <c r="AI68" s="41"/>
      <c r="AJ68" s="41"/>
      <c r="AK68" s="41"/>
      <c r="AL68" s="41"/>
      <c r="AM68" s="41"/>
      <c r="AN68" s="41"/>
      <c r="AO68" s="41"/>
      <c r="AP68" s="41"/>
    </row>
    <row r="69" spans="1:42" s="31" customFormat="1" ht="13.2">
      <c r="A69" s="571">
        <v>2</v>
      </c>
      <c r="B69" s="613"/>
      <c r="C69" s="630"/>
      <c r="D69" s="631"/>
      <c r="E69" s="585"/>
      <c r="F69" s="181"/>
      <c r="G69" s="181"/>
      <c r="H69" s="612">
        <f t="shared" ref="H69:H126" si="68">E69*(F69+G69)</f>
        <v>0</v>
      </c>
      <c r="I69" s="576">
        <f t="shared" si="47"/>
        <v>0</v>
      </c>
      <c r="J69" s="577">
        <f t="shared" si="48"/>
        <v>0</v>
      </c>
      <c r="K69" s="578"/>
      <c r="L69" s="50">
        <f t="shared" si="49"/>
        <v>0</v>
      </c>
      <c r="M69" s="579"/>
      <c r="N69" s="577">
        <f t="shared" si="50"/>
        <v>0</v>
      </c>
      <c r="O69" s="578"/>
      <c r="P69" s="50">
        <f t="shared" si="51"/>
        <v>0</v>
      </c>
      <c r="Q69" s="579"/>
      <c r="R69" s="577">
        <f t="shared" si="52"/>
        <v>0</v>
      </c>
      <c r="S69" s="611">
        <f t="shared" si="53"/>
        <v>0</v>
      </c>
      <c r="T69" s="612">
        <f t="shared" si="54"/>
        <v>0</v>
      </c>
      <c r="U69" s="582">
        <f t="shared" si="55"/>
        <v>0</v>
      </c>
      <c r="V69" s="50">
        <f t="shared" si="56"/>
        <v>0</v>
      </c>
      <c r="W69" s="583">
        <f t="shared" si="57"/>
        <v>0</v>
      </c>
      <c r="X69" s="50">
        <f t="shared" si="58"/>
        <v>0</v>
      </c>
      <c r="Y69" s="611">
        <f t="shared" si="59"/>
        <v>0</v>
      </c>
      <c r="Z69" s="612">
        <f t="shared" si="60"/>
        <v>0</v>
      </c>
      <c r="AB69" s="493">
        <f t="shared" ref="AB69:AB107" si="69">E69*I69</f>
        <v>0</v>
      </c>
      <c r="AC69" s="566">
        <f t="shared" ref="AC69:AC107" si="70">AD69+AE69</f>
        <v>0</v>
      </c>
      <c r="AD69" s="493">
        <f t="shared" ref="AD69:AD107" si="71">E69*K69</f>
        <v>0</v>
      </c>
      <c r="AE69" s="493">
        <f t="shared" ref="AE69:AE107" si="72">E69*M69</f>
        <v>0</v>
      </c>
      <c r="AF69" s="567">
        <f t="shared" ref="AF69:AF107" si="73">AG69+AH69</f>
        <v>0</v>
      </c>
      <c r="AG69" s="493">
        <f t="shared" ref="AG69:AG107" si="74">E69*O69</f>
        <v>0</v>
      </c>
      <c r="AH69" s="493">
        <f t="shared" ref="AH69:AH107" si="75">E69*Q69</f>
        <v>0</v>
      </c>
      <c r="AI69" s="41"/>
      <c r="AJ69" s="41"/>
      <c r="AK69" s="41"/>
      <c r="AL69" s="41"/>
      <c r="AM69" s="41"/>
      <c r="AN69" s="41"/>
      <c r="AO69" s="41"/>
      <c r="AP69" s="41"/>
    </row>
    <row r="70" spans="1:42" s="31" customFormat="1" ht="13.2">
      <c r="A70" s="571">
        <v>3</v>
      </c>
      <c r="B70" s="613"/>
      <c r="C70" s="630"/>
      <c r="D70" s="631"/>
      <c r="E70" s="585"/>
      <c r="F70" s="181"/>
      <c r="G70" s="181"/>
      <c r="H70" s="612">
        <f t="shared" si="68"/>
        <v>0</v>
      </c>
      <c r="I70" s="576">
        <f t="shared" si="47"/>
        <v>0</v>
      </c>
      <c r="J70" s="577">
        <f t="shared" si="48"/>
        <v>0</v>
      </c>
      <c r="K70" s="578"/>
      <c r="L70" s="50">
        <f t="shared" si="49"/>
        <v>0</v>
      </c>
      <c r="M70" s="579"/>
      <c r="N70" s="577">
        <f t="shared" si="50"/>
        <v>0</v>
      </c>
      <c r="O70" s="578"/>
      <c r="P70" s="50">
        <f t="shared" si="51"/>
        <v>0</v>
      </c>
      <c r="Q70" s="579"/>
      <c r="R70" s="577">
        <f t="shared" si="52"/>
        <v>0</v>
      </c>
      <c r="S70" s="611">
        <f t="shared" si="53"/>
        <v>0</v>
      </c>
      <c r="T70" s="612">
        <f t="shared" si="54"/>
        <v>0</v>
      </c>
      <c r="U70" s="582">
        <f t="shared" si="55"/>
        <v>0</v>
      </c>
      <c r="V70" s="50">
        <f t="shared" si="56"/>
        <v>0</v>
      </c>
      <c r="W70" s="583">
        <f t="shared" si="57"/>
        <v>0</v>
      </c>
      <c r="X70" s="50">
        <f t="shared" si="58"/>
        <v>0</v>
      </c>
      <c r="Y70" s="611">
        <f t="shared" si="59"/>
        <v>0</v>
      </c>
      <c r="Z70" s="612">
        <f t="shared" si="60"/>
        <v>0</v>
      </c>
      <c r="AB70" s="493">
        <f t="shared" si="69"/>
        <v>0</v>
      </c>
      <c r="AC70" s="566">
        <f t="shared" si="70"/>
        <v>0</v>
      </c>
      <c r="AD70" s="493">
        <f t="shared" si="71"/>
        <v>0</v>
      </c>
      <c r="AE70" s="493">
        <f t="shared" si="72"/>
        <v>0</v>
      </c>
      <c r="AF70" s="567">
        <f t="shared" si="73"/>
        <v>0</v>
      </c>
      <c r="AG70" s="493">
        <f t="shared" si="74"/>
        <v>0</v>
      </c>
      <c r="AH70" s="493">
        <f t="shared" si="75"/>
        <v>0</v>
      </c>
      <c r="AI70" s="41"/>
      <c r="AJ70" s="41"/>
      <c r="AK70" s="41"/>
      <c r="AL70" s="41"/>
      <c r="AM70" s="41"/>
      <c r="AN70" s="41"/>
      <c r="AO70" s="41"/>
      <c r="AP70" s="41"/>
    </row>
    <row r="71" spans="1:42" s="31" customFormat="1" ht="13.2">
      <c r="A71" s="571">
        <v>4</v>
      </c>
      <c r="B71" s="613"/>
      <c r="C71" s="630"/>
      <c r="D71" s="631"/>
      <c r="E71" s="585"/>
      <c r="F71" s="181"/>
      <c r="G71" s="181"/>
      <c r="H71" s="612">
        <f t="shared" si="68"/>
        <v>0</v>
      </c>
      <c r="I71" s="576">
        <f t="shared" si="47"/>
        <v>0</v>
      </c>
      <c r="J71" s="577">
        <f t="shared" si="48"/>
        <v>0</v>
      </c>
      <c r="K71" s="578"/>
      <c r="L71" s="50">
        <f t="shared" si="49"/>
        <v>0</v>
      </c>
      <c r="M71" s="579"/>
      <c r="N71" s="577">
        <f t="shared" si="50"/>
        <v>0</v>
      </c>
      <c r="O71" s="578"/>
      <c r="P71" s="50">
        <f t="shared" si="51"/>
        <v>0</v>
      </c>
      <c r="Q71" s="579"/>
      <c r="R71" s="577">
        <f t="shared" si="52"/>
        <v>0</v>
      </c>
      <c r="S71" s="611">
        <f t="shared" si="53"/>
        <v>0</v>
      </c>
      <c r="T71" s="612">
        <f t="shared" si="54"/>
        <v>0</v>
      </c>
      <c r="U71" s="582">
        <f t="shared" si="55"/>
        <v>0</v>
      </c>
      <c r="V71" s="50">
        <f t="shared" si="56"/>
        <v>0</v>
      </c>
      <c r="W71" s="583">
        <f t="shared" si="57"/>
        <v>0</v>
      </c>
      <c r="X71" s="50">
        <f t="shared" si="58"/>
        <v>0</v>
      </c>
      <c r="Y71" s="611">
        <f t="shared" si="59"/>
        <v>0</v>
      </c>
      <c r="Z71" s="612">
        <f t="shared" si="60"/>
        <v>0</v>
      </c>
      <c r="AB71" s="493">
        <f t="shared" si="69"/>
        <v>0</v>
      </c>
      <c r="AC71" s="566">
        <f t="shared" si="70"/>
        <v>0</v>
      </c>
      <c r="AD71" s="493">
        <f t="shared" si="71"/>
        <v>0</v>
      </c>
      <c r="AE71" s="493">
        <f t="shared" si="72"/>
        <v>0</v>
      </c>
      <c r="AF71" s="567">
        <f t="shared" si="73"/>
        <v>0</v>
      </c>
      <c r="AG71" s="493">
        <f t="shared" si="74"/>
        <v>0</v>
      </c>
      <c r="AH71" s="493">
        <f t="shared" si="75"/>
        <v>0</v>
      </c>
      <c r="AI71" s="41"/>
      <c r="AJ71" s="41"/>
      <c r="AK71" s="41"/>
      <c r="AL71" s="41"/>
      <c r="AM71" s="41"/>
      <c r="AN71" s="41"/>
      <c r="AO71" s="41"/>
      <c r="AP71" s="41"/>
    </row>
    <row r="72" spans="1:42" s="31" customFormat="1" ht="13.2">
      <c r="A72" s="571">
        <v>5</v>
      </c>
      <c r="B72" s="614"/>
      <c r="C72" s="630"/>
      <c r="D72" s="631"/>
      <c r="E72" s="585"/>
      <c r="F72" s="181"/>
      <c r="G72" s="181"/>
      <c r="H72" s="612">
        <f t="shared" si="68"/>
        <v>0</v>
      </c>
      <c r="I72" s="576">
        <f t="shared" si="47"/>
        <v>0</v>
      </c>
      <c r="J72" s="577">
        <f t="shared" si="48"/>
        <v>0</v>
      </c>
      <c r="K72" s="578"/>
      <c r="L72" s="50">
        <f t="shared" si="49"/>
        <v>0</v>
      </c>
      <c r="M72" s="579"/>
      <c r="N72" s="577">
        <f t="shared" si="50"/>
        <v>0</v>
      </c>
      <c r="O72" s="578"/>
      <c r="P72" s="50">
        <f t="shared" si="51"/>
        <v>0</v>
      </c>
      <c r="Q72" s="579"/>
      <c r="R72" s="577">
        <f t="shared" si="52"/>
        <v>0</v>
      </c>
      <c r="S72" s="611">
        <f t="shared" si="53"/>
        <v>0</v>
      </c>
      <c r="T72" s="612">
        <f t="shared" si="54"/>
        <v>0</v>
      </c>
      <c r="U72" s="582">
        <f t="shared" si="55"/>
        <v>0</v>
      </c>
      <c r="V72" s="50">
        <f t="shared" si="56"/>
        <v>0</v>
      </c>
      <c r="W72" s="583">
        <f t="shared" si="57"/>
        <v>0</v>
      </c>
      <c r="X72" s="50">
        <f t="shared" si="58"/>
        <v>0</v>
      </c>
      <c r="Y72" s="611">
        <f t="shared" si="59"/>
        <v>0</v>
      </c>
      <c r="Z72" s="612">
        <f t="shared" si="60"/>
        <v>0</v>
      </c>
      <c r="AB72" s="493">
        <f t="shared" si="69"/>
        <v>0</v>
      </c>
      <c r="AC72" s="566">
        <f t="shared" si="70"/>
        <v>0</v>
      </c>
      <c r="AD72" s="493">
        <f t="shared" si="71"/>
        <v>0</v>
      </c>
      <c r="AE72" s="493">
        <f t="shared" si="72"/>
        <v>0</v>
      </c>
      <c r="AF72" s="567">
        <f t="shared" si="73"/>
        <v>0</v>
      </c>
      <c r="AG72" s="493">
        <f t="shared" si="74"/>
        <v>0</v>
      </c>
      <c r="AH72" s="493">
        <f t="shared" si="75"/>
        <v>0</v>
      </c>
      <c r="AI72" s="41"/>
      <c r="AJ72" s="41"/>
      <c r="AK72" s="41"/>
      <c r="AL72" s="41"/>
      <c r="AM72" s="41"/>
      <c r="AN72" s="41"/>
      <c r="AO72" s="41"/>
      <c r="AP72" s="41"/>
    </row>
    <row r="73" spans="1:42" s="31" customFormat="1" ht="15" customHeight="1">
      <c r="A73" s="571">
        <v>6</v>
      </c>
      <c r="B73" s="614"/>
      <c r="C73" s="630"/>
      <c r="D73" s="631"/>
      <c r="E73" s="585"/>
      <c r="F73" s="181"/>
      <c r="G73" s="181"/>
      <c r="H73" s="612">
        <f t="shared" si="68"/>
        <v>0</v>
      </c>
      <c r="I73" s="576">
        <f t="shared" si="47"/>
        <v>0</v>
      </c>
      <c r="J73" s="577">
        <f t="shared" si="48"/>
        <v>0</v>
      </c>
      <c r="K73" s="578"/>
      <c r="L73" s="50">
        <f t="shared" si="49"/>
        <v>0</v>
      </c>
      <c r="M73" s="579"/>
      <c r="N73" s="577">
        <f t="shared" si="50"/>
        <v>0</v>
      </c>
      <c r="O73" s="578"/>
      <c r="P73" s="50">
        <f t="shared" si="51"/>
        <v>0</v>
      </c>
      <c r="Q73" s="579"/>
      <c r="R73" s="577">
        <f t="shared" si="52"/>
        <v>0</v>
      </c>
      <c r="S73" s="611">
        <f t="shared" si="53"/>
        <v>0</v>
      </c>
      <c r="T73" s="612">
        <f t="shared" si="54"/>
        <v>0</v>
      </c>
      <c r="U73" s="582">
        <f t="shared" si="55"/>
        <v>0</v>
      </c>
      <c r="V73" s="50">
        <f t="shared" si="56"/>
        <v>0</v>
      </c>
      <c r="W73" s="583">
        <f t="shared" si="57"/>
        <v>0</v>
      </c>
      <c r="X73" s="50">
        <f t="shared" si="58"/>
        <v>0</v>
      </c>
      <c r="Y73" s="611">
        <f t="shared" si="59"/>
        <v>0</v>
      </c>
      <c r="Z73" s="612">
        <f t="shared" si="60"/>
        <v>0</v>
      </c>
      <c r="AB73" s="493">
        <f t="shared" si="69"/>
        <v>0</v>
      </c>
      <c r="AC73" s="566">
        <f t="shared" si="70"/>
        <v>0</v>
      </c>
      <c r="AD73" s="493">
        <f t="shared" si="71"/>
        <v>0</v>
      </c>
      <c r="AE73" s="493">
        <f t="shared" si="72"/>
        <v>0</v>
      </c>
      <c r="AF73" s="567">
        <f t="shared" si="73"/>
        <v>0</v>
      </c>
      <c r="AG73" s="493">
        <f t="shared" si="74"/>
        <v>0</v>
      </c>
      <c r="AH73" s="493">
        <f t="shared" si="75"/>
        <v>0</v>
      </c>
      <c r="AI73" s="41"/>
      <c r="AJ73" s="41"/>
      <c r="AK73" s="41"/>
      <c r="AL73" s="41"/>
      <c r="AM73" s="41"/>
      <c r="AN73" s="41"/>
      <c r="AO73" s="41"/>
      <c r="AP73" s="41"/>
    </row>
    <row r="74" spans="1:42" s="31" customFormat="1" ht="15" customHeight="1">
      <c r="A74" s="571">
        <v>7</v>
      </c>
      <c r="B74" s="614"/>
      <c r="C74" s="630"/>
      <c r="D74" s="631"/>
      <c r="E74" s="585"/>
      <c r="F74" s="181"/>
      <c r="G74" s="181"/>
      <c r="H74" s="612">
        <f t="shared" si="68"/>
        <v>0</v>
      </c>
      <c r="I74" s="576">
        <f t="shared" si="47"/>
        <v>0</v>
      </c>
      <c r="J74" s="577">
        <f t="shared" si="48"/>
        <v>0</v>
      </c>
      <c r="K74" s="578"/>
      <c r="L74" s="50">
        <f t="shared" si="49"/>
        <v>0</v>
      </c>
      <c r="M74" s="579"/>
      <c r="N74" s="577">
        <f t="shared" si="50"/>
        <v>0</v>
      </c>
      <c r="O74" s="578"/>
      <c r="P74" s="50">
        <f t="shared" si="51"/>
        <v>0</v>
      </c>
      <c r="Q74" s="579"/>
      <c r="R74" s="577">
        <f t="shared" si="52"/>
        <v>0</v>
      </c>
      <c r="S74" s="611">
        <f t="shared" si="53"/>
        <v>0</v>
      </c>
      <c r="T74" s="612">
        <f t="shared" si="54"/>
        <v>0</v>
      </c>
      <c r="U74" s="582">
        <f t="shared" si="55"/>
        <v>0</v>
      </c>
      <c r="V74" s="50">
        <f t="shared" si="56"/>
        <v>0</v>
      </c>
      <c r="W74" s="583">
        <f t="shared" si="57"/>
        <v>0</v>
      </c>
      <c r="X74" s="50">
        <f t="shared" si="58"/>
        <v>0</v>
      </c>
      <c r="Y74" s="611">
        <f t="shared" si="59"/>
        <v>0</v>
      </c>
      <c r="Z74" s="612">
        <f t="shared" si="60"/>
        <v>0</v>
      </c>
      <c r="AB74" s="493">
        <f t="shared" si="69"/>
        <v>0</v>
      </c>
      <c r="AC74" s="566">
        <f t="shared" si="70"/>
        <v>0</v>
      </c>
      <c r="AD74" s="493">
        <f t="shared" si="71"/>
        <v>0</v>
      </c>
      <c r="AE74" s="493">
        <f t="shared" si="72"/>
        <v>0</v>
      </c>
      <c r="AF74" s="567">
        <f t="shared" si="73"/>
        <v>0</v>
      </c>
      <c r="AG74" s="493">
        <f t="shared" si="74"/>
        <v>0</v>
      </c>
      <c r="AH74" s="493">
        <f t="shared" si="75"/>
        <v>0</v>
      </c>
      <c r="AI74" s="41"/>
      <c r="AJ74" s="41"/>
      <c r="AK74" s="41"/>
      <c r="AL74" s="41"/>
      <c r="AM74" s="41"/>
      <c r="AN74" s="41"/>
      <c r="AO74" s="41"/>
      <c r="AP74" s="41"/>
    </row>
    <row r="75" spans="1:42" s="31" customFormat="1" ht="15" customHeight="1">
      <c r="A75" s="571">
        <v>8</v>
      </c>
      <c r="B75" s="615"/>
      <c r="C75" s="630"/>
      <c r="D75" s="631"/>
      <c r="E75" s="585"/>
      <c r="F75" s="181"/>
      <c r="G75" s="181"/>
      <c r="H75" s="612">
        <f t="shared" si="68"/>
        <v>0</v>
      </c>
      <c r="I75" s="576">
        <f t="shared" si="47"/>
        <v>0</v>
      </c>
      <c r="J75" s="577">
        <f t="shared" si="48"/>
        <v>0</v>
      </c>
      <c r="K75" s="578"/>
      <c r="L75" s="50">
        <f t="shared" si="49"/>
        <v>0</v>
      </c>
      <c r="M75" s="579"/>
      <c r="N75" s="577">
        <f t="shared" si="50"/>
        <v>0</v>
      </c>
      <c r="O75" s="578"/>
      <c r="P75" s="50">
        <f t="shared" si="51"/>
        <v>0</v>
      </c>
      <c r="Q75" s="579"/>
      <c r="R75" s="577">
        <f t="shared" si="52"/>
        <v>0</v>
      </c>
      <c r="S75" s="611">
        <f t="shared" si="53"/>
        <v>0</v>
      </c>
      <c r="T75" s="612">
        <f t="shared" si="54"/>
        <v>0</v>
      </c>
      <c r="U75" s="582">
        <f t="shared" si="55"/>
        <v>0</v>
      </c>
      <c r="V75" s="50">
        <f t="shared" si="56"/>
        <v>0</v>
      </c>
      <c r="W75" s="583">
        <f t="shared" si="57"/>
        <v>0</v>
      </c>
      <c r="X75" s="50">
        <f t="shared" si="58"/>
        <v>0</v>
      </c>
      <c r="Y75" s="611">
        <f t="shared" si="59"/>
        <v>0</v>
      </c>
      <c r="Z75" s="612">
        <f t="shared" si="60"/>
        <v>0</v>
      </c>
      <c r="AB75" s="493">
        <f t="shared" si="69"/>
        <v>0</v>
      </c>
      <c r="AC75" s="566">
        <f t="shared" si="70"/>
        <v>0</v>
      </c>
      <c r="AD75" s="493">
        <f t="shared" si="71"/>
        <v>0</v>
      </c>
      <c r="AE75" s="493">
        <f t="shared" si="72"/>
        <v>0</v>
      </c>
      <c r="AF75" s="567">
        <f t="shared" si="73"/>
        <v>0</v>
      </c>
      <c r="AG75" s="493">
        <f t="shared" si="74"/>
        <v>0</v>
      </c>
      <c r="AH75" s="493">
        <f t="shared" si="75"/>
        <v>0</v>
      </c>
      <c r="AI75" s="41"/>
      <c r="AJ75" s="41"/>
      <c r="AK75" s="41"/>
      <c r="AL75" s="41"/>
      <c r="AM75" s="41"/>
      <c r="AN75" s="41"/>
      <c r="AO75" s="41"/>
      <c r="AP75" s="41"/>
    </row>
    <row r="76" spans="1:42" s="31" customFormat="1" ht="15" customHeight="1">
      <c r="A76" s="571">
        <v>9</v>
      </c>
      <c r="B76" s="615"/>
      <c r="C76" s="630"/>
      <c r="D76" s="631"/>
      <c r="E76" s="616"/>
      <c r="F76" s="181"/>
      <c r="G76" s="181"/>
      <c r="H76" s="612">
        <f t="shared" si="68"/>
        <v>0</v>
      </c>
      <c r="I76" s="576">
        <f t="shared" si="47"/>
        <v>0</v>
      </c>
      <c r="J76" s="577">
        <f t="shared" si="48"/>
        <v>0</v>
      </c>
      <c r="K76" s="578"/>
      <c r="L76" s="50">
        <f t="shared" si="49"/>
        <v>0</v>
      </c>
      <c r="M76" s="579"/>
      <c r="N76" s="577">
        <f t="shared" si="50"/>
        <v>0</v>
      </c>
      <c r="O76" s="578"/>
      <c r="P76" s="50">
        <f t="shared" si="51"/>
        <v>0</v>
      </c>
      <c r="Q76" s="579"/>
      <c r="R76" s="577">
        <f t="shared" si="52"/>
        <v>0</v>
      </c>
      <c r="S76" s="611">
        <f t="shared" si="53"/>
        <v>0</v>
      </c>
      <c r="T76" s="612">
        <f t="shared" si="54"/>
        <v>0</v>
      </c>
      <c r="U76" s="582">
        <f t="shared" si="55"/>
        <v>0</v>
      </c>
      <c r="V76" s="50">
        <f t="shared" si="56"/>
        <v>0</v>
      </c>
      <c r="W76" s="583">
        <f t="shared" si="57"/>
        <v>0</v>
      </c>
      <c r="X76" s="50">
        <f t="shared" si="58"/>
        <v>0</v>
      </c>
      <c r="Y76" s="611">
        <f t="shared" si="59"/>
        <v>0</v>
      </c>
      <c r="Z76" s="612">
        <f t="shared" si="60"/>
        <v>0</v>
      </c>
      <c r="AB76" s="493">
        <f t="shared" si="69"/>
        <v>0</v>
      </c>
      <c r="AC76" s="566">
        <f t="shared" si="70"/>
        <v>0</v>
      </c>
      <c r="AD76" s="493">
        <f t="shared" si="71"/>
        <v>0</v>
      </c>
      <c r="AE76" s="493">
        <f t="shared" si="72"/>
        <v>0</v>
      </c>
      <c r="AF76" s="567">
        <f t="shared" si="73"/>
        <v>0</v>
      </c>
      <c r="AG76" s="493">
        <f t="shared" si="74"/>
        <v>0</v>
      </c>
      <c r="AH76" s="493">
        <f t="shared" si="75"/>
        <v>0</v>
      </c>
      <c r="AI76" s="41"/>
      <c r="AJ76" s="41"/>
      <c r="AK76" s="41"/>
      <c r="AL76" s="41"/>
      <c r="AM76" s="41"/>
      <c r="AN76" s="41"/>
      <c r="AO76" s="41"/>
      <c r="AP76" s="41"/>
    </row>
    <row r="77" spans="1:42" s="31" customFormat="1" ht="15" customHeight="1">
      <c r="A77" s="571">
        <v>10</v>
      </c>
      <c r="B77" s="617"/>
      <c r="C77" s="630"/>
      <c r="D77" s="631"/>
      <c r="E77" s="585"/>
      <c r="F77" s="181"/>
      <c r="G77" s="181"/>
      <c r="H77" s="612">
        <f t="shared" si="68"/>
        <v>0</v>
      </c>
      <c r="I77" s="576">
        <f t="shared" si="47"/>
        <v>0</v>
      </c>
      <c r="J77" s="577">
        <f t="shared" si="48"/>
        <v>0</v>
      </c>
      <c r="K77" s="578"/>
      <c r="L77" s="50">
        <f t="shared" si="49"/>
        <v>0</v>
      </c>
      <c r="M77" s="579"/>
      <c r="N77" s="577">
        <f t="shared" si="50"/>
        <v>0</v>
      </c>
      <c r="O77" s="578"/>
      <c r="P77" s="50">
        <f t="shared" si="51"/>
        <v>0</v>
      </c>
      <c r="Q77" s="579"/>
      <c r="R77" s="577">
        <f t="shared" si="52"/>
        <v>0</v>
      </c>
      <c r="S77" s="611">
        <f t="shared" si="53"/>
        <v>0</v>
      </c>
      <c r="T77" s="612">
        <f t="shared" si="54"/>
        <v>0</v>
      </c>
      <c r="U77" s="582">
        <f t="shared" si="55"/>
        <v>0</v>
      </c>
      <c r="V77" s="50">
        <f t="shared" si="56"/>
        <v>0</v>
      </c>
      <c r="W77" s="583">
        <f t="shared" si="57"/>
        <v>0</v>
      </c>
      <c r="X77" s="50">
        <f t="shared" si="58"/>
        <v>0</v>
      </c>
      <c r="Y77" s="611">
        <f t="shared" si="59"/>
        <v>0</v>
      </c>
      <c r="Z77" s="612">
        <f t="shared" si="60"/>
        <v>0</v>
      </c>
      <c r="AB77" s="493">
        <f t="shared" si="69"/>
        <v>0</v>
      </c>
      <c r="AC77" s="566">
        <f t="shared" si="70"/>
        <v>0</v>
      </c>
      <c r="AD77" s="493">
        <f t="shared" si="71"/>
        <v>0</v>
      </c>
      <c r="AE77" s="493">
        <f t="shared" si="72"/>
        <v>0</v>
      </c>
      <c r="AF77" s="567">
        <f t="shared" si="73"/>
        <v>0</v>
      </c>
      <c r="AG77" s="493">
        <f t="shared" si="74"/>
        <v>0</v>
      </c>
      <c r="AH77" s="493">
        <f t="shared" si="75"/>
        <v>0</v>
      </c>
      <c r="AI77" s="41"/>
      <c r="AJ77" s="41"/>
      <c r="AK77" s="41"/>
      <c r="AL77" s="41"/>
      <c r="AM77" s="41"/>
      <c r="AN77" s="41"/>
      <c r="AO77" s="41"/>
      <c r="AP77" s="41"/>
    </row>
    <row r="78" spans="1:42" s="31" customFormat="1" ht="15" customHeight="1">
      <c r="A78" s="571">
        <v>11</v>
      </c>
      <c r="B78" s="615"/>
      <c r="C78" s="632"/>
      <c r="D78" s="633"/>
      <c r="E78" s="585"/>
      <c r="F78" s="181"/>
      <c r="G78" s="181"/>
      <c r="H78" s="612">
        <f t="shared" si="68"/>
        <v>0</v>
      </c>
      <c r="I78" s="576">
        <f t="shared" si="47"/>
        <v>0</v>
      </c>
      <c r="J78" s="577">
        <f t="shared" si="48"/>
        <v>0</v>
      </c>
      <c r="K78" s="578"/>
      <c r="L78" s="50">
        <f t="shared" si="49"/>
        <v>0</v>
      </c>
      <c r="M78" s="579"/>
      <c r="N78" s="577">
        <f t="shared" si="50"/>
        <v>0</v>
      </c>
      <c r="O78" s="578"/>
      <c r="P78" s="50">
        <f t="shared" si="51"/>
        <v>0</v>
      </c>
      <c r="Q78" s="579"/>
      <c r="R78" s="577">
        <f t="shared" si="52"/>
        <v>0</v>
      </c>
      <c r="S78" s="611">
        <f t="shared" si="53"/>
        <v>0</v>
      </c>
      <c r="T78" s="612">
        <f t="shared" si="54"/>
        <v>0</v>
      </c>
      <c r="U78" s="582">
        <f t="shared" si="55"/>
        <v>0</v>
      </c>
      <c r="V78" s="50">
        <f t="shared" si="56"/>
        <v>0</v>
      </c>
      <c r="W78" s="583">
        <f t="shared" si="57"/>
        <v>0</v>
      </c>
      <c r="X78" s="50">
        <f t="shared" si="58"/>
        <v>0</v>
      </c>
      <c r="Y78" s="611">
        <f t="shared" si="59"/>
        <v>0</v>
      </c>
      <c r="Z78" s="612">
        <f t="shared" si="60"/>
        <v>0</v>
      </c>
      <c r="AB78" s="493">
        <f t="shared" si="69"/>
        <v>0</v>
      </c>
      <c r="AC78" s="566">
        <f t="shared" si="70"/>
        <v>0</v>
      </c>
      <c r="AD78" s="493">
        <f t="shared" si="71"/>
        <v>0</v>
      </c>
      <c r="AE78" s="493">
        <f t="shared" si="72"/>
        <v>0</v>
      </c>
      <c r="AF78" s="567">
        <f t="shared" si="73"/>
        <v>0</v>
      </c>
      <c r="AG78" s="493">
        <f t="shared" si="74"/>
        <v>0</v>
      </c>
      <c r="AH78" s="493">
        <f t="shared" si="75"/>
        <v>0</v>
      </c>
      <c r="AI78" s="41"/>
      <c r="AJ78" s="41"/>
      <c r="AK78" s="41"/>
      <c r="AL78" s="41"/>
      <c r="AM78" s="41"/>
      <c r="AN78" s="41"/>
      <c r="AO78" s="41"/>
      <c r="AP78" s="41"/>
    </row>
    <row r="79" spans="1:42" s="31" customFormat="1" ht="15" customHeight="1">
      <c r="A79" s="571">
        <v>12</v>
      </c>
      <c r="B79" s="615"/>
      <c r="C79" s="632"/>
      <c r="D79" s="633"/>
      <c r="E79" s="585"/>
      <c r="F79" s="181"/>
      <c r="G79" s="181"/>
      <c r="H79" s="612">
        <f t="shared" si="68"/>
        <v>0</v>
      </c>
      <c r="I79" s="576">
        <f t="shared" si="47"/>
        <v>0</v>
      </c>
      <c r="J79" s="577">
        <f t="shared" si="48"/>
        <v>0</v>
      </c>
      <c r="K79" s="578"/>
      <c r="L79" s="50">
        <f t="shared" si="49"/>
        <v>0</v>
      </c>
      <c r="M79" s="579"/>
      <c r="N79" s="577">
        <f t="shared" si="50"/>
        <v>0</v>
      </c>
      <c r="O79" s="578"/>
      <c r="P79" s="50">
        <f t="shared" si="51"/>
        <v>0</v>
      </c>
      <c r="Q79" s="579"/>
      <c r="R79" s="577">
        <f t="shared" si="52"/>
        <v>0</v>
      </c>
      <c r="S79" s="611">
        <f t="shared" si="53"/>
        <v>0</v>
      </c>
      <c r="T79" s="612">
        <f t="shared" si="54"/>
        <v>0</v>
      </c>
      <c r="U79" s="582">
        <f t="shared" si="55"/>
        <v>0</v>
      </c>
      <c r="V79" s="50">
        <f t="shared" si="56"/>
        <v>0</v>
      </c>
      <c r="W79" s="583">
        <f t="shared" si="57"/>
        <v>0</v>
      </c>
      <c r="X79" s="50">
        <f t="shared" si="58"/>
        <v>0</v>
      </c>
      <c r="Y79" s="611">
        <f t="shared" si="59"/>
        <v>0</v>
      </c>
      <c r="Z79" s="612">
        <f t="shared" si="60"/>
        <v>0</v>
      </c>
      <c r="AB79" s="493">
        <f t="shared" si="69"/>
        <v>0</v>
      </c>
      <c r="AC79" s="566">
        <f t="shared" si="70"/>
        <v>0</v>
      </c>
      <c r="AD79" s="493">
        <f t="shared" si="71"/>
        <v>0</v>
      </c>
      <c r="AE79" s="493">
        <f t="shared" si="72"/>
        <v>0</v>
      </c>
      <c r="AF79" s="567">
        <f t="shared" si="73"/>
        <v>0</v>
      </c>
      <c r="AG79" s="493">
        <f t="shared" si="74"/>
        <v>0</v>
      </c>
      <c r="AH79" s="493">
        <f t="shared" si="75"/>
        <v>0</v>
      </c>
      <c r="AI79" s="41"/>
      <c r="AJ79" s="41"/>
      <c r="AK79" s="41"/>
      <c r="AL79" s="41"/>
      <c r="AM79" s="41"/>
      <c r="AN79" s="41"/>
      <c r="AO79" s="41"/>
      <c r="AP79" s="41"/>
    </row>
    <row r="80" spans="1:42" s="31" customFormat="1" ht="15" customHeight="1">
      <c r="A80" s="571">
        <v>13</v>
      </c>
      <c r="B80" s="615"/>
      <c r="C80" s="632"/>
      <c r="D80" s="633"/>
      <c r="E80" s="585"/>
      <c r="F80" s="181"/>
      <c r="G80" s="181"/>
      <c r="H80" s="612">
        <f t="shared" si="68"/>
        <v>0</v>
      </c>
      <c r="I80" s="576">
        <f t="shared" si="47"/>
        <v>0</v>
      </c>
      <c r="J80" s="577">
        <f t="shared" si="48"/>
        <v>0</v>
      </c>
      <c r="K80" s="578"/>
      <c r="L80" s="50">
        <f t="shared" si="49"/>
        <v>0</v>
      </c>
      <c r="M80" s="579"/>
      <c r="N80" s="577">
        <f t="shared" si="50"/>
        <v>0</v>
      </c>
      <c r="O80" s="578"/>
      <c r="P80" s="50">
        <f t="shared" si="51"/>
        <v>0</v>
      </c>
      <c r="Q80" s="579"/>
      <c r="R80" s="577">
        <f t="shared" si="52"/>
        <v>0</v>
      </c>
      <c r="S80" s="611">
        <f t="shared" si="53"/>
        <v>0</v>
      </c>
      <c r="T80" s="612">
        <f t="shared" si="54"/>
        <v>0</v>
      </c>
      <c r="U80" s="582">
        <f t="shared" si="55"/>
        <v>0</v>
      </c>
      <c r="V80" s="50">
        <f t="shared" si="56"/>
        <v>0</v>
      </c>
      <c r="W80" s="583">
        <f t="shared" si="57"/>
        <v>0</v>
      </c>
      <c r="X80" s="50">
        <f t="shared" si="58"/>
        <v>0</v>
      </c>
      <c r="Y80" s="611">
        <f t="shared" si="59"/>
        <v>0</v>
      </c>
      <c r="Z80" s="612">
        <f t="shared" si="60"/>
        <v>0</v>
      </c>
      <c r="AB80" s="493">
        <f t="shared" si="69"/>
        <v>0</v>
      </c>
      <c r="AC80" s="566">
        <f t="shared" si="70"/>
        <v>0</v>
      </c>
      <c r="AD80" s="493">
        <f t="shared" si="71"/>
        <v>0</v>
      </c>
      <c r="AE80" s="493">
        <f t="shared" si="72"/>
        <v>0</v>
      </c>
      <c r="AF80" s="567">
        <f t="shared" si="73"/>
        <v>0</v>
      </c>
      <c r="AG80" s="493">
        <f t="shared" si="74"/>
        <v>0</v>
      </c>
      <c r="AH80" s="493">
        <f t="shared" si="75"/>
        <v>0</v>
      </c>
      <c r="AI80" s="41"/>
      <c r="AJ80" s="41"/>
      <c r="AK80" s="41"/>
      <c r="AL80" s="41"/>
      <c r="AM80" s="41"/>
      <c r="AN80" s="41"/>
      <c r="AO80" s="41"/>
      <c r="AP80" s="41"/>
    </row>
    <row r="81" spans="1:42" s="31" customFormat="1" ht="15" customHeight="1">
      <c r="A81" s="571">
        <v>14</v>
      </c>
      <c r="B81" s="615"/>
      <c r="C81" s="632"/>
      <c r="D81" s="633"/>
      <c r="E81" s="585"/>
      <c r="F81" s="181"/>
      <c r="G81" s="181"/>
      <c r="H81" s="612">
        <f t="shared" si="68"/>
        <v>0</v>
      </c>
      <c r="I81" s="576">
        <f t="shared" si="47"/>
        <v>0</v>
      </c>
      <c r="J81" s="577">
        <f t="shared" si="48"/>
        <v>0</v>
      </c>
      <c r="K81" s="578"/>
      <c r="L81" s="50">
        <f t="shared" si="49"/>
        <v>0</v>
      </c>
      <c r="M81" s="579"/>
      <c r="N81" s="577">
        <f t="shared" si="50"/>
        <v>0</v>
      </c>
      <c r="O81" s="578"/>
      <c r="P81" s="50">
        <f t="shared" si="51"/>
        <v>0</v>
      </c>
      <c r="Q81" s="579"/>
      <c r="R81" s="577">
        <f t="shared" si="52"/>
        <v>0</v>
      </c>
      <c r="S81" s="611">
        <f t="shared" si="53"/>
        <v>0</v>
      </c>
      <c r="T81" s="612">
        <f t="shared" si="54"/>
        <v>0</v>
      </c>
      <c r="U81" s="582">
        <f t="shared" si="55"/>
        <v>0</v>
      </c>
      <c r="V81" s="50">
        <f t="shared" si="56"/>
        <v>0</v>
      </c>
      <c r="W81" s="583">
        <f t="shared" si="57"/>
        <v>0</v>
      </c>
      <c r="X81" s="50">
        <f t="shared" si="58"/>
        <v>0</v>
      </c>
      <c r="Y81" s="611">
        <f t="shared" si="59"/>
        <v>0</v>
      </c>
      <c r="Z81" s="612">
        <f t="shared" si="60"/>
        <v>0</v>
      </c>
      <c r="AB81" s="493">
        <f t="shared" si="69"/>
        <v>0</v>
      </c>
      <c r="AC81" s="566">
        <f t="shared" si="70"/>
        <v>0</v>
      </c>
      <c r="AD81" s="493">
        <f t="shared" si="71"/>
        <v>0</v>
      </c>
      <c r="AE81" s="493">
        <f t="shared" si="72"/>
        <v>0</v>
      </c>
      <c r="AF81" s="567">
        <f t="shared" si="73"/>
        <v>0</v>
      </c>
      <c r="AG81" s="493">
        <f t="shared" si="74"/>
        <v>0</v>
      </c>
      <c r="AH81" s="493">
        <f t="shared" si="75"/>
        <v>0</v>
      </c>
      <c r="AI81" s="41"/>
      <c r="AJ81" s="41"/>
      <c r="AK81" s="41"/>
      <c r="AL81" s="41"/>
      <c r="AM81" s="41"/>
      <c r="AN81" s="41"/>
      <c r="AO81" s="41"/>
      <c r="AP81" s="41"/>
    </row>
    <row r="82" spans="1:42" s="31" customFormat="1" ht="15" customHeight="1">
      <c r="A82" s="571">
        <v>15</v>
      </c>
      <c r="B82" s="615"/>
      <c r="C82" s="632"/>
      <c r="D82" s="633"/>
      <c r="E82" s="585"/>
      <c r="F82" s="181"/>
      <c r="G82" s="181"/>
      <c r="H82" s="612">
        <f t="shared" si="68"/>
        <v>0</v>
      </c>
      <c r="I82" s="576">
        <f t="shared" si="47"/>
        <v>0</v>
      </c>
      <c r="J82" s="577">
        <f t="shared" si="48"/>
        <v>0</v>
      </c>
      <c r="K82" s="578"/>
      <c r="L82" s="50">
        <f t="shared" si="49"/>
        <v>0</v>
      </c>
      <c r="M82" s="579"/>
      <c r="N82" s="577">
        <f t="shared" si="50"/>
        <v>0</v>
      </c>
      <c r="O82" s="578"/>
      <c r="P82" s="50">
        <f t="shared" si="51"/>
        <v>0</v>
      </c>
      <c r="Q82" s="579"/>
      <c r="R82" s="577">
        <f t="shared" si="52"/>
        <v>0</v>
      </c>
      <c r="S82" s="611">
        <f t="shared" si="53"/>
        <v>0</v>
      </c>
      <c r="T82" s="612">
        <f t="shared" si="54"/>
        <v>0</v>
      </c>
      <c r="U82" s="582">
        <f t="shared" si="55"/>
        <v>0</v>
      </c>
      <c r="V82" s="50">
        <f t="shared" si="56"/>
        <v>0</v>
      </c>
      <c r="W82" s="583">
        <f t="shared" si="57"/>
        <v>0</v>
      </c>
      <c r="X82" s="50">
        <f t="shared" si="58"/>
        <v>0</v>
      </c>
      <c r="Y82" s="611">
        <f t="shared" si="59"/>
        <v>0</v>
      </c>
      <c r="Z82" s="612">
        <f t="shared" si="60"/>
        <v>0</v>
      </c>
      <c r="AB82" s="493">
        <f t="shared" si="69"/>
        <v>0</v>
      </c>
      <c r="AC82" s="566">
        <f t="shared" si="70"/>
        <v>0</v>
      </c>
      <c r="AD82" s="493">
        <f t="shared" si="71"/>
        <v>0</v>
      </c>
      <c r="AE82" s="493">
        <f t="shared" si="72"/>
        <v>0</v>
      </c>
      <c r="AF82" s="567">
        <f t="shared" si="73"/>
        <v>0</v>
      </c>
      <c r="AG82" s="493">
        <f t="shared" si="74"/>
        <v>0</v>
      </c>
      <c r="AH82" s="493">
        <f t="shared" si="75"/>
        <v>0</v>
      </c>
      <c r="AI82" s="41"/>
      <c r="AJ82" s="41"/>
      <c r="AK82" s="41"/>
      <c r="AL82" s="41"/>
      <c r="AM82" s="41"/>
      <c r="AN82" s="41"/>
      <c r="AO82" s="41"/>
      <c r="AP82" s="41"/>
    </row>
    <row r="83" spans="1:42" s="31" customFormat="1" ht="15" customHeight="1">
      <c r="A83" s="571">
        <v>16</v>
      </c>
      <c r="B83" s="615"/>
      <c r="C83" s="632"/>
      <c r="D83" s="633"/>
      <c r="E83" s="585"/>
      <c r="F83" s="181"/>
      <c r="G83" s="181"/>
      <c r="H83" s="612">
        <f t="shared" si="68"/>
        <v>0</v>
      </c>
      <c r="I83" s="576">
        <f t="shared" si="47"/>
        <v>0</v>
      </c>
      <c r="J83" s="577">
        <f t="shared" si="48"/>
        <v>0</v>
      </c>
      <c r="K83" s="578"/>
      <c r="L83" s="50">
        <f t="shared" si="49"/>
        <v>0</v>
      </c>
      <c r="M83" s="579"/>
      <c r="N83" s="577">
        <f t="shared" si="50"/>
        <v>0</v>
      </c>
      <c r="O83" s="578"/>
      <c r="P83" s="50">
        <f t="shared" si="51"/>
        <v>0</v>
      </c>
      <c r="Q83" s="579"/>
      <c r="R83" s="577">
        <f t="shared" si="52"/>
        <v>0</v>
      </c>
      <c r="S83" s="611">
        <f t="shared" si="53"/>
        <v>0</v>
      </c>
      <c r="T83" s="612">
        <f t="shared" si="54"/>
        <v>0</v>
      </c>
      <c r="U83" s="582">
        <f t="shared" si="55"/>
        <v>0</v>
      </c>
      <c r="V83" s="50">
        <f t="shared" si="56"/>
        <v>0</v>
      </c>
      <c r="W83" s="583">
        <f t="shared" si="57"/>
        <v>0</v>
      </c>
      <c r="X83" s="50">
        <f t="shared" si="58"/>
        <v>0</v>
      </c>
      <c r="Y83" s="611">
        <f t="shared" si="59"/>
        <v>0</v>
      </c>
      <c r="Z83" s="612">
        <f t="shared" si="60"/>
        <v>0</v>
      </c>
      <c r="AB83" s="493">
        <f t="shared" si="69"/>
        <v>0</v>
      </c>
      <c r="AC83" s="566">
        <f t="shared" si="70"/>
        <v>0</v>
      </c>
      <c r="AD83" s="493">
        <f t="shared" si="71"/>
        <v>0</v>
      </c>
      <c r="AE83" s="493">
        <f t="shared" si="72"/>
        <v>0</v>
      </c>
      <c r="AF83" s="567">
        <f t="shared" si="73"/>
        <v>0</v>
      </c>
      <c r="AG83" s="493">
        <f t="shared" si="74"/>
        <v>0</v>
      </c>
      <c r="AH83" s="493">
        <f t="shared" si="75"/>
        <v>0</v>
      </c>
      <c r="AI83" s="41"/>
      <c r="AJ83" s="41"/>
      <c r="AK83" s="41"/>
      <c r="AL83" s="41"/>
      <c r="AM83" s="41"/>
      <c r="AN83" s="41"/>
      <c r="AO83" s="41"/>
      <c r="AP83" s="41"/>
    </row>
    <row r="84" spans="1:42" s="31" customFormat="1" ht="15" customHeight="1">
      <c r="A84" s="571">
        <v>17</v>
      </c>
      <c r="B84" s="615"/>
      <c r="C84" s="632"/>
      <c r="D84" s="633"/>
      <c r="E84" s="585"/>
      <c r="F84" s="181"/>
      <c r="G84" s="181"/>
      <c r="H84" s="612">
        <f t="shared" si="68"/>
        <v>0</v>
      </c>
      <c r="I84" s="576">
        <f t="shared" si="47"/>
        <v>0</v>
      </c>
      <c r="J84" s="577">
        <f t="shared" si="48"/>
        <v>0</v>
      </c>
      <c r="K84" s="578"/>
      <c r="L84" s="50">
        <f t="shared" si="49"/>
        <v>0</v>
      </c>
      <c r="M84" s="579"/>
      <c r="N84" s="577">
        <f t="shared" si="50"/>
        <v>0</v>
      </c>
      <c r="O84" s="578"/>
      <c r="P84" s="50">
        <f t="shared" si="51"/>
        <v>0</v>
      </c>
      <c r="Q84" s="579"/>
      <c r="R84" s="577">
        <f t="shared" si="52"/>
        <v>0</v>
      </c>
      <c r="S84" s="611">
        <f t="shared" si="53"/>
        <v>0</v>
      </c>
      <c r="T84" s="612">
        <f t="shared" si="54"/>
        <v>0</v>
      </c>
      <c r="U84" s="582">
        <f t="shared" si="55"/>
        <v>0</v>
      </c>
      <c r="V84" s="50">
        <f t="shared" si="56"/>
        <v>0</v>
      </c>
      <c r="W84" s="583">
        <f t="shared" si="57"/>
        <v>0</v>
      </c>
      <c r="X84" s="50">
        <f t="shared" si="58"/>
        <v>0</v>
      </c>
      <c r="Y84" s="611">
        <f t="shared" si="59"/>
        <v>0</v>
      </c>
      <c r="Z84" s="612">
        <f t="shared" si="60"/>
        <v>0</v>
      </c>
      <c r="AB84" s="493">
        <f t="shared" si="69"/>
        <v>0</v>
      </c>
      <c r="AC84" s="566">
        <f t="shared" si="70"/>
        <v>0</v>
      </c>
      <c r="AD84" s="493">
        <f t="shared" si="71"/>
        <v>0</v>
      </c>
      <c r="AE84" s="493">
        <f t="shared" si="72"/>
        <v>0</v>
      </c>
      <c r="AF84" s="567">
        <f t="shared" si="73"/>
        <v>0</v>
      </c>
      <c r="AG84" s="493">
        <f t="shared" si="74"/>
        <v>0</v>
      </c>
      <c r="AH84" s="493">
        <f t="shared" si="75"/>
        <v>0</v>
      </c>
      <c r="AI84" s="41"/>
      <c r="AJ84" s="41"/>
      <c r="AK84" s="41"/>
      <c r="AL84" s="41"/>
      <c r="AM84" s="41"/>
      <c r="AN84" s="41"/>
      <c r="AO84" s="41"/>
      <c r="AP84" s="41"/>
    </row>
    <row r="85" spans="1:42" s="31" customFormat="1" ht="15" customHeight="1">
      <c r="A85" s="571">
        <v>18</v>
      </c>
      <c r="B85" s="615"/>
      <c r="C85" s="632"/>
      <c r="D85" s="633"/>
      <c r="E85" s="585"/>
      <c r="F85" s="181"/>
      <c r="G85" s="181"/>
      <c r="H85" s="612">
        <f t="shared" si="68"/>
        <v>0</v>
      </c>
      <c r="I85" s="576">
        <f t="shared" si="47"/>
        <v>0</v>
      </c>
      <c r="J85" s="577">
        <f t="shared" si="48"/>
        <v>0</v>
      </c>
      <c r="K85" s="578"/>
      <c r="L85" s="50">
        <f t="shared" si="49"/>
        <v>0</v>
      </c>
      <c r="M85" s="579"/>
      <c r="N85" s="577">
        <f t="shared" si="50"/>
        <v>0</v>
      </c>
      <c r="O85" s="578"/>
      <c r="P85" s="50">
        <f t="shared" si="51"/>
        <v>0</v>
      </c>
      <c r="Q85" s="579"/>
      <c r="R85" s="577">
        <f t="shared" si="52"/>
        <v>0</v>
      </c>
      <c r="S85" s="611">
        <f t="shared" si="53"/>
        <v>0</v>
      </c>
      <c r="T85" s="612">
        <f t="shared" si="54"/>
        <v>0</v>
      </c>
      <c r="U85" s="582">
        <f t="shared" si="55"/>
        <v>0</v>
      </c>
      <c r="V85" s="50">
        <f t="shared" si="56"/>
        <v>0</v>
      </c>
      <c r="W85" s="583">
        <f t="shared" si="57"/>
        <v>0</v>
      </c>
      <c r="X85" s="50">
        <f t="shared" si="58"/>
        <v>0</v>
      </c>
      <c r="Y85" s="611">
        <f t="shared" si="59"/>
        <v>0</v>
      </c>
      <c r="Z85" s="612">
        <f t="shared" si="60"/>
        <v>0</v>
      </c>
      <c r="AB85" s="493">
        <f t="shared" si="69"/>
        <v>0</v>
      </c>
      <c r="AC85" s="566">
        <f t="shared" si="70"/>
        <v>0</v>
      </c>
      <c r="AD85" s="493">
        <f t="shared" si="71"/>
        <v>0</v>
      </c>
      <c r="AE85" s="493">
        <f t="shared" si="72"/>
        <v>0</v>
      </c>
      <c r="AF85" s="567">
        <f t="shared" si="73"/>
        <v>0</v>
      </c>
      <c r="AG85" s="493">
        <f t="shared" si="74"/>
        <v>0</v>
      </c>
      <c r="AH85" s="493">
        <f t="shared" si="75"/>
        <v>0</v>
      </c>
      <c r="AI85" s="41"/>
      <c r="AJ85" s="41"/>
      <c r="AK85" s="41"/>
      <c r="AL85" s="41"/>
      <c r="AM85" s="41"/>
      <c r="AN85" s="41"/>
      <c r="AO85" s="41"/>
      <c r="AP85" s="41"/>
    </row>
    <row r="86" spans="1:42" s="31" customFormat="1" ht="15" customHeight="1">
      <c r="A86" s="571">
        <v>19</v>
      </c>
      <c r="B86" s="615"/>
      <c r="C86" s="632"/>
      <c r="D86" s="633"/>
      <c r="E86" s="585"/>
      <c r="F86" s="181"/>
      <c r="G86" s="181"/>
      <c r="H86" s="612">
        <f t="shared" si="68"/>
        <v>0</v>
      </c>
      <c r="I86" s="576">
        <f t="shared" si="47"/>
        <v>0</v>
      </c>
      <c r="J86" s="577">
        <f t="shared" si="48"/>
        <v>0</v>
      </c>
      <c r="K86" s="578"/>
      <c r="L86" s="50">
        <f t="shared" si="49"/>
        <v>0</v>
      </c>
      <c r="M86" s="579"/>
      <c r="N86" s="577">
        <f t="shared" si="50"/>
        <v>0</v>
      </c>
      <c r="O86" s="578"/>
      <c r="P86" s="50">
        <f t="shared" si="51"/>
        <v>0</v>
      </c>
      <c r="Q86" s="579"/>
      <c r="R86" s="577">
        <f t="shared" si="52"/>
        <v>0</v>
      </c>
      <c r="S86" s="611">
        <f t="shared" si="53"/>
        <v>0</v>
      </c>
      <c r="T86" s="612">
        <f t="shared" si="54"/>
        <v>0</v>
      </c>
      <c r="U86" s="582">
        <f t="shared" si="55"/>
        <v>0</v>
      </c>
      <c r="V86" s="50">
        <f t="shared" si="56"/>
        <v>0</v>
      </c>
      <c r="W86" s="583">
        <f t="shared" si="57"/>
        <v>0</v>
      </c>
      <c r="X86" s="50">
        <f t="shared" si="58"/>
        <v>0</v>
      </c>
      <c r="Y86" s="611">
        <f t="shared" si="59"/>
        <v>0</v>
      </c>
      <c r="Z86" s="612">
        <f t="shared" si="60"/>
        <v>0</v>
      </c>
      <c r="AB86" s="493">
        <f t="shared" si="69"/>
        <v>0</v>
      </c>
      <c r="AC86" s="566">
        <f t="shared" si="70"/>
        <v>0</v>
      </c>
      <c r="AD86" s="493">
        <f t="shared" si="71"/>
        <v>0</v>
      </c>
      <c r="AE86" s="493">
        <f t="shared" si="72"/>
        <v>0</v>
      </c>
      <c r="AF86" s="567">
        <f t="shared" si="73"/>
        <v>0</v>
      </c>
      <c r="AG86" s="493">
        <f t="shared" si="74"/>
        <v>0</v>
      </c>
      <c r="AH86" s="493">
        <f t="shared" si="75"/>
        <v>0</v>
      </c>
      <c r="AI86" s="41"/>
      <c r="AJ86" s="41"/>
      <c r="AK86" s="41"/>
      <c r="AL86" s="41"/>
      <c r="AM86" s="41"/>
      <c r="AN86" s="41"/>
      <c r="AO86" s="41"/>
      <c r="AP86" s="41"/>
    </row>
    <row r="87" spans="1:42" s="31" customFormat="1" ht="15" customHeight="1">
      <c r="A87" s="571">
        <v>20</v>
      </c>
      <c r="B87" s="615"/>
      <c r="C87" s="632"/>
      <c r="D87" s="633"/>
      <c r="E87" s="585"/>
      <c r="F87" s="181"/>
      <c r="G87" s="181"/>
      <c r="H87" s="612">
        <f t="shared" si="68"/>
        <v>0</v>
      </c>
      <c r="I87" s="576">
        <f t="shared" si="47"/>
        <v>0</v>
      </c>
      <c r="J87" s="577">
        <f t="shared" si="48"/>
        <v>0</v>
      </c>
      <c r="K87" s="578"/>
      <c r="L87" s="50">
        <f t="shared" si="49"/>
        <v>0</v>
      </c>
      <c r="M87" s="579"/>
      <c r="N87" s="577">
        <f t="shared" si="50"/>
        <v>0</v>
      </c>
      <c r="O87" s="578"/>
      <c r="P87" s="50">
        <f t="shared" si="51"/>
        <v>0</v>
      </c>
      <c r="Q87" s="579"/>
      <c r="R87" s="577">
        <f t="shared" si="52"/>
        <v>0</v>
      </c>
      <c r="S87" s="611">
        <f t="shared" si="53"/>
        <v>0</v>
      </c>
      <c r="T87" s="612">
        <f t="shared" si="54"/>
        <v>0</v>
      </c>
      <c r="U87" s="582">
        <f t="shared" si="55"/>
        <v>0</v>
      </c>
      <c r="V87" s="50">
        <f t="shared" si="56"/>
        <v>0</v>
      </c>
      <c r="W87" s="583">
        <f t="shared" si="57"/>
        <v>0</v>
      </c>
      <c r="X87" s="50">
        <f t="shared" si="58"/>
        <v>0</v>
      </c>
      <c r="Y87" s="611">
        <f t="shared" si="59"/>
        <v>0</v>
      </c>
      <c r="Z87" s="612">
        <f t="shared" si="60"/>
        <v>0</v>
      </c>
      <c r="AB87" s="493">
        <f t="shared" si="69"/>
        <v>0</v>
      </c>
      <c r="AC87" s="566">
        <f t="shared" si="70"/>
        <v>0</v>
      </c>
      <c r="AD87" s="493">
        <f t="shared" si="71"/>
        <v>0</v>
      </c>
      <c r="AE87" s="493">
        <f t="shared" si="72"/>
        <v>0</v>
      </c>
      <c r="AF87" s="567">
        <f t="shared" si="73"/>
        <v>0</v>
      </c>
      <c r="AG87" s="493">
        <f t="shared" si="74"/>
        <v>0</v>
      </c>
      <c r="AH87" s="493">
        <f t="shared" si="75"/>
        <v>0</v>
      </c>
      <c r="AI87" s="41"/>
      <c r="AJ87" s="41"/>
      <c r="AK87" s="41"/>
      <c r="AL87" s="41"/>
      <c r="AM87" s="41"/>
      <c r="AN87" s="41"/>
      <c r="AO87" s="41"/>
      <c r="AP87" s="41"/>
    </row>
    <row r="88" spans="1:42" s="31" customFormat="1" ht="15" customHeight="1">
      <c r="A88" s="571">
        <v>21</v>
      </c>
      <c r="B88" s="615"/>
      <c r="C88" s="632"/>
      <c r="D88" s="633"/>
      <c r="E88" s="585"/>
      <c r="F88" s="181"/>
      <c r="G88" s="181"/>
      <c r="H88" s="612">
        <f t="shared" si="68"/>
        <v>0</v>
      </c>
      <c r="I88" s="576">
        <f t="shared" si="47"/>
        <v>0</v>
      </c>
      <c r="J88" s="577">
        <f t="shared" si="48"/>
        <v>0</v>
      </c>
      <c r="K88" s="578"/>
      <c r="L88" s="50">
        <f t="shared" si="49"/>
        <v>0</v>
      </c>
      <c r="M88" s="579"/>
      <c r="N88" s="577">
        <f t="shared" si="50"/>
        <v>0</v>
      </c>
      <c r="O88" s="578"/>
      <c r="P88" s="50">
        <f t="shared" si="51"/>
        <v>0</v>
      </c>
      <c r="Q88" s="579"/>
      <c r="R88" s="577">
        <f t="shared" si="52"/>
        <v>0</v>
      </c>
      <c r="S88" s="611">
        <f t="shared" si="53"/>
        <v>0</v>
      </c>
      <c r="T88" s="612">
        <f t="shared" si="54"/>
        <v>0</v>
      </c>
      <c r="U88" s="582">
        <f t="shared" si="55"/>
        <v>0</v>
      </c>
      <c r="V88" s="50">
        <f t="shared" si="56"/>
        <v>0</v>
      </c>
      <c r="W88" s="583">
        <f t="shared" si="57"/>
        <v>0</v>
      </c>
      <c r="X88" s="50">
        <f t="shared" si="58"/>
        <v>0</v>
      </c>
      <c r="Y88" s="611">
        <f t="shared" si="59"/>
        <v>0</v>
      </c>
      <c r="Z88" s="612">
        <f t="shared" si="60"/>
        <v>0</v>
      </c>
      <c r="AB88" s="493">
        <f t="shared" si="69"/>
        <v>0</v>
      </c>
      <c r="AC88" s="566">
        <f t="shared" si="70"/>
        <v>0</v>
      </c>
      <c r="AD88" s="493">
        <f t="shared" si="71"/>
        <v>0</v>
      </c>
      <c r="AE88" s="493">
        <f t="shared" si="72"/>
        <v>0</v>
      </c>
      <c r="AF88" s="567">
        <f t="shared" si="73"/>
        <v>0</v>
      </c>
      <c r="AG88" s="493">
        <f t="shared" si="74"/>
        <v>0</v>
      </c>
      <c r="AH88" s="493">
        <f t="shared" si="75"/>
        <v>0</v>
      </c>
      <c r="AI88" s="41"/>
      <c r="AJ88" s="41"/>
      <c r="AK88" s="41"/>
      <c r="AL88" s="41"/>
      <c r="AM88" s="41"/>
      <c r="AN88" s="41"/>
      <c r="AO88" s="41"/>
      <c r="AP88" s="41"/>
    </row>
    <row r="89" spans="1:42" s="31" customFormat="1" ht="15" customHeight="1">
      <c r="A89" s="571">
        <v>22</v>
      </c>
      <c r="B89" s="615"/>
      <c r="C89" s="632"/>
      <c r="D89" s="633"/>
      <c r="E89" s="585"/>
      <c r="F89" s="181"/>
      <c r="G89" s="181"/>
      <c r="H89" s="612">
        <f t="shared" si="68"/>
        <v>0</v>
      </c>
      <c r="I89" s="576">
        <f t="shared" si="47"/>
        <v>0</v>
      </c>
      <c r="J89" s="577">
        <f t="shared" si="48"/>
        <v>0</v>
      </c>
      <c r="K89" s="578"/>
      <c r="L89" s="50">
        <f t="shared" si="49"/>
        <v>0</v>
      </c>
      <c r="M89" s="579"/>
      <c r="N89" s="577">
        <f t="shared" si="50"/>
        <v>0</v>
      </c>
      <c r="O89" s="578"/>
      <c r="P89" s="50">
        <f t="shared" si="51"/>
        <v>0</v>
      </c>
      <c r="Q89" s="579"/>
      <c r="R89" s="577">
        <f t="shared" si="52"/>
        <v>0</v>
      </c>
      <c r="S89" s="611">
        <f t="shared" si="53"/>
        <v>0</v>
      </c>
      <c r="T89" s="612">
        <f t="shared" si="54"/>
        <v>0</v>
      </c>
      <c r="U89" s="582">
        <f t="shared" si="55"/>
        <v>0</v>
      </c>
      <c r="V89" s="50">
        <f t="shared" si="56"/>
        <v>0</v>
      </c>
      <c r="W89" s="583">
        <f t="shared" si="57"/>
        <v>0</v>
      </c>
      <c r="X89" s="50">
        <f t="shared" si="58"/>
        <v>0</v>
      </c>
      <c r="Y89" s="611">
        <f t="shared" si="59"/>
        <v>0</v>
      </c>
      <c r="Z89" s="612">
        <f t="shared" si="60"/>
        <v>0</v>
      </c>
      <c r="AB89" s="493">
        <f t="shared" si="69"/>
        <v>0</v>
      </c>
      <c r="AC89" s="566">
        <f t="shared" si="70"/>
        <v>0</v>
      </c>
      <c r="AD89" s="493">
        <f t="shared" si="71"/>
        <v>0</v>
      </c>
      <c r="AE89" s="493">
        <f t="shared" si="72"/>
        <v>0</v>
      </c>
      <c r="AF89" s="567">
        <f t="shared" si="73"/>
        <v>0</v>
      </c>
      <c r="AG89" s="493">
        <f t="shared" si="74"/>
        <v>0</v>
      </c>
      <c r="AH89" s="493">
        <f t="shared" si="75"/>
        <v>0</v>
      </c>
      <c r="AI89" s="41"/>
      <c r="AJ89" s="41"/>
      <c r="AK89" s="41"/>
      <c r="AL89" s="41"/>
      <c r="AM89" s="41"/>
      <c r="AN89" s="41"/>
      <c r="AO89" s="41"/>
      <c r="AP89" s="41"/>
    </row>
    <row r="90" spans="1:42" s="31" customFormat="1" ht="15" customHeight="1">
      <c r="A90" s="571">
        <v>23</v>
      </c>
      <c r="B90" s="615"/>
      <c r="C90" s="632"/>
      <c r="D90" s="633"/>
      <c r="E90" s="585"/>
      <c r="F90" s="181"/>
      <c r="G90" s="181"/>
      <c r="H90" s="612">
        <f t="shared" si="68"/>
        <v>0</v>
      </c>
      <c r="I90" s="576">
        <f t="shared" si="47"/>
        <v>0</v>
      </c>
      <c r="J90" s="577">
        <f t="shared" si="48"/>
        <v>0</v>
      </c>
      <c r="K90" s="578"/>
      <c r="L90" s="50">
        <f t="shared" si="49"/>
        <v>0</v>
      </c>
      <c r="M90" s="579"/>
      <c r="N90" s="577">
        <f t="shared" si="50"/>
        <v>0</v>
      </c>
      <c r="O90" s="578"/>
      <c r="P90" s="50">
        <f t="shared" si="51"/>
        <v>0</v>
      </c>
      <c r="Q90" s="579"/>
      <c r="R90" s="577">
        <f t="shared" si="52"/>
        <v>0</v>
      </c>
      <c r="S90" s="611">
        <f t="shared" si="53"/>
        <v>0</v>
      </c>
      <c r="T90" s="612">
        <f t="shared" si="54"/>
        <v>0</v>
      </c>
      <c r="U90" s="582">
        <f t="shared" si="55"/>
        <v>0</v>
      </c>
      <c r="V90" s="50">
        <f t="shared" si="56"/>
        <v>0</v>
      </c>
      <c r="W90" s="583">
        <f t="shared" si="57"/>
        <v>0</v>
      </c>
      <c r="X90" s="50">
        <f t="shared" si="58"/>
        <v>0</v>
      </c>
      <c r="Y90" s="611">
        <f t="shared" si="59"/>
        <v>0</v>
      </c>
      <c r="Z90" s="612">
        <f t="shared" si="60"/>
        <v>0</v>
      </c>
      <c r="AB90" s="493">
        <f t="shared" si="69"/>
        <v>0</v>
      </c>
      <c r="AC90" s="566">
        <f t="shared" si="70"/>
        <v>0</v>
      </c>
      <c r="AD90" s="493">
        <f t="shared" si="71"/>
        <v>0</v>
      </c>
      <c r="AE90" s="493">
        <f t="shared" si="72"/>
        <v>0</v>
      </c>
      <c r="AF90" s="567">
        <f t="shared" si="73"/>
        <v>0</v>
      </c>
      <c r="AG90" s="493">
        <f t="shared" si="74"/>
        <v>0</v>
      </c>
      <c r="AH90" s="493">
        <f t="shared" si="75"/>
        <v>0</v>
      </c>
      <c r="AI90" s="41"/>
      <c r="AJ90" s="41"/>
      <c r="AK90" s="41"/>
      <c r="AL90" s="41"/>
      <c r="AM90" s="41"/>
      <c r="AN90" s="41"/>
      <c r="AO90" s="41"/>
      <c r="AP90" s="41"/>
    </row>
    <row r="91" spans="1:42" s="31" customFormat="1" ht="15" customHeight="1">
      <c r="A91" s="571">
        <v>24</v>
      </c>
      <c r="B91" s="615"/>
      <c r="C91" s="632"/>
      <c r="D91" s="633"/>
      <c r="E91" s="585"/>
      <c r="F91" s="181"/>
      <c r="G91" s="181"/>
      <c r="H91" s="612">
        <f t="shared" si="68"/>
        <v>0</v>
      </c>
      <c r="I91" s="576">
        <f t="shared" si="47"/>
        <v>0</v>
      </c>
      <c r="J91" s="577">
        <f t="shared" si="48"/>
        <v>0</v>
      </c>
      <c r="K91" s="578"/>
      <c r="L91" s="50">
        <f t="shared" si="49"/>
        <v>0</v>
      </c>
      <c r="M91" s="579"/>
      <c r="N91" s="577">
        <f t="shared" si="50"/>
        <v>0</v>
      </c>
      <c r="O91" s="578"/>
      <c r="P91" s="50">
        <f t="shared" si="51"/>
        <v>0</v>
      </c>
      <c r="Q91" s="579"/>
      <c r="R91" s="577">
        <f t="shared" si="52"/>
        <v>0</v>
      </c>
      <c r="S91" s="611">
        <f t="shared" si="53"/>
        <v>0</v>
      </c>
      <c r="T91" s="612">
        <f t="shared" si="54"/>
        <v>0</v>
      </c>
      <c r="U91" s="582">
        <f t="shared" si="55"/>
        <v>0</v>
      </c>
      <c r="V91" s="50">
        <f t="shared" si="56"/>
        <v>0</v>
      </c>
      <c r="W91" s="583">
        <f t="shared" si="57"/>
        <v>0</v>
      </c>
      <c r="X91" s="50">
        <f t="shared" si="58"/>
        <v>0</v>
      </c>
      <c r="Y91" s="611">
        <f t="shared" si="59"/>
        <v>0</v>
      </c>
      <c r="Z91" s="612">
        <f t="shared" si="60"/>
        <v>0</v>
      </c>
      <c r="AB91" s="493">
        <f t="shared" si="69"/>
        <v>0</v>
      </c>
      <c r="AC91" s="566">
        <f t="shared" si="70"/>
        <v>0</v>
      </c>
      <c r="AD91" s="493">
        <f t="shared" si="71"/>
        <v>0</v>
      </c>
      <c r="AE91" s="493">
        <f t="shared" si="72"/>
        <v>0</v>
      </c>
      <c r="AF91" s="567">
        <f t="shared" si="73"/>
        <v>0</v>
      </c>
      <c r="AG91" s="493">
        <f t="shared" si="74"/>
        <v>0</v>
      </c>
      <c r="AH91" s="493">
        <f t="shared" si="75"/>
        <v>0</v>
      </c>
      <c r="AI91" s="41"/>
      <c r="AJ91" s="41"/>
      <c r="AK91" s="41"/>
      <c r="AL91" s="41"/>
      <c r="AM91" s="41"/>
      <c r="AN91" s="41"/>
      <c r="AO91" s="41"/>
      <c r="AP91" s="41"/>
    </row>
    <row r="92" spans="1:42" s="31" customFormat="1" ht="15" customHeight="1">
      <c r="A92" s="571">
        <v>25</v>
      </c>
      <c r="B92" s="615"/>
      <c r="C92" s="632"/>
      <c r="D92" s="633"/>
      <c r="E92" s="585"/>
      <c r="F92" s="181"/>
      <c r="G92" s="181"/>
      <c r="H92" s="612">
        <f t="shared" si="68"/>
        <v>0</v>
      </c>
      <c r="I92" s="576">
        <f t="shared" si="47"/>
        <v>0</v>
      </c>
      <c r="J92" s="577">
        <f t="shared" si="48"/>
        <v>0</v>
      </c>
      <c r="K92" s="578"/>
      <c r="L92" s="50">
        <f t="shared" si="49"/>
        <v>0</v>
      </c>
      <c r="M92" s="579"/>
      <c r="N92" s="577">
        <f t="shared" si="50"/>
        <v>0</v>
      </c>
      <c r="O92" s="578"/>
      <c r="P92" s="50">
        <f t="shared" si="51"/>
        <v>0</v>
      </c>
      <c r="Q92" s="579"/>
      <c r="R92" s="577">
        <f t="shared" si="52"/>
        <v>0</v>
      </c>
      <c r="S92" s="611">
        <f t="shared" si="53"/>
        <v>0</v>
      </c>
      <c r="T92" s="612">
        <f t="shared" si="54"/>
        <v>0</v>
      </c>
      <c r="U92" s="582">
        <f t="shared" si="55"/>
        <v>0</v>
      </c>
      <c r="V92" s="50">
        <f t="shared" si="56"/>
        <v>0</v>
      </c>
      <c r="W92" s="583">
        <f t="shared" si="57"/>
        <v>0</v>
      </c>
      <c r="X92" s="50">
        <f t="shared" si="58"/>
        <v>0</v>
      </c>
      <c r="Y92" s="611">
        <f t="shared" si="59"/>
        <v>0</v>
      </c>
      <c r="Z92" s="612">
        <f t="shared" si="60"/>
        <v>0</v>
      </c>
      <c r="AB92" s="493">
        <f t="shared" si="69"/>
        <v>0</v>
      </c>
      <c r="AC92" s="566">
        <f t="shared" si="70"/>
        <v>0</v>
      </c>
      <c r="AD92" s="493">
        <f t="shared" si="71"/>
        <v>0</v>
      </c>
      <c r="AE92" s="493">
        <f t="shared" si="72"/>
        <v>0</v>
      </c>
      <c r="AF92" s="567">
        <f t="shared" si="73"/>
        <v>0</v>
      </c>
      <c r="AG92" s="493">
        <f t="shared" si="74"/>
        <v>0</v>
      </c>
      <c r="AH92" s="493">
        <f t="shared" si="75"/>
        <v>0</v>
      </c>
      <c r="AI92" s="41"/>
      <c r="AJ92" s="41"/>
      <c r="AK92" s="41"/>
      <c r="AL92" s="41"/>
      <c r="AM92" s="41"/>
      <c r="AN92" s="41"/>
      <c r="AO92" s="41"/>
      <c r="AP92" s="41"/>
    </row>
    <row r="93" spans="1:42" s="31" customFormat="1" ht="15" customHeight="1">
      <c r="A93" s="571">
        <v>26</v>
      </c>
      <c r="B93" s="615"/>
      <c r="C93" s="632"/>
      <c r="D93" s="633"/>
      <c r="E93" s="585"/>
      <c r="F93" s="181"/>
      <c r="G93" s="181"/>
      <c r="H93" s="612">
        <f t="shared" si="68"/>
        <v>0</v>
      </c>
      <c r="I93" s="576">
        <f t="shared" si="47"/>
        <v>0</v>
      </c>
      <c r="J93" s="577">
        <f t="shared" si="48"/>
        <v>0</v>
      </c>
      <c r="K93" s="578"/>
      <c r="L93" s="50">
        <f t="shared" si="49"/>
        <v>0</v>
      </c>
      <c r="M93" s="579"/>
      <c r="N93" s="577">
        <f t="shared" si="50"/>
        <v>0</v>
      </c>
      <c r="O93" s="578"/>
      <c r="P93" s="50">
        <f t="shared" si="51"/>
        <v>0</v>
      </c>
      <c r="Q93" s="579"/>
      <c r="R93" s="577">
        <f t="shared" si="52"/>
        <v>0</v>
      </c>
      <c r="S93" s="611">
        <f t="shared" si="53"/>
        <v>0</v>
      </c>
      <c r="T93" s="612">
        <f t="shared" si="54"/>
        <v>0</v>
      </c>
      <c r="U93" s="582">
        <f t="shared" si="55"/>
        <v>0</v>
      </c>
      <c r="V93" s="50">
        <f t="shared" si="56"/>
        <v>0</v>
      </c>
      <c r="W93" s="583">
        <f t="shared" si="57"/>
        <v>0</v>
      </c>
      <c r="X93" s="50">
        <f t="shared" si="58"/>
        <v>0</v>
      </c>
      <c r="Y93" s="611">
        <f t="shared" si="59"/>
        <v>0</v>
      </c>
      <c r="Z93" s="612">
        <f t="shared" si="60"/>
        <v>0</v>
      </c>
      <c r="AB93" s="493">
        <f t="shared" si="69"/>
        <v>0</v>
      </c>
      <c r="AC93" s="566">
        <f t="shared" si="70"/>
        <v>0</v>
      </c>
      <c r="AD93" s="493">
        <f t="shared" si="71"/>
        <v>0</v>
      </c>
      <c r="AE93" s="493">
        <f t="shared" si="72"/>
        <v>0</v>
      </c>
      <c r="AF93" s="567">
        <f t="shared" si="73"/>
        <v>0</v>
      </c>
      <c r="AG93" s="493">
        <f t="shared" si="74"/>
        <v>0</v>
      </c>
      <c r="AH93" s="493">
        <f t="shared" si="75"/>
        <v>0</v>
      </c>
      <c r="AI93" s="41"/>
      <c r="AJ93" s="41"/>
      <c r="AK93" s="41"/>
      <c r="AL93" s="41"/>
      <c r="AM93" s="41"/>
      <c r="AN93" s="41"/>
      <c r="AO93" s="41"/>
      <c r="AP93" s="41"/>
    </row>
    <row r="94" spans="1:42" s="31" customFormat="1" ht="15" customHeight="1">
      <c r="A94" s="571">
        <v>27</v>
      </c>
      <c r="B94" s="615"/>
      <c r="C94" s="632"/>
      <c r="D94" s="633"/>
      <c r="E94" s="585"/>
      <c r="F94" s="181"/>
      <c r="G94" s="181"/>
      <c r="H94" s="612">
        <f t="shared" si="68"/>
        <v>0</v>
      </c>
      <c r="I94" s="576">
        <f t="shared" si="47"/>
        <v>0</v>
      </c>
      <c r="J94" s="577">
        <f t="shared" si="48"/>
        <v>0</v>
      </c>
      <c r="K94" s="578"/>
      <c r="L94" s="50">
        <f t="shared" si="49"/>
        <v>0</v>
      </c>
      <c r="M94" s="579"/>
      <c r="N94" s="577">
        <f t="shared" si="50"/>
        <v>0</v>
      </c>
      <c r="O94" s="578"/>
      <c r="P94" s="50">
        <f t="shared" si="51"/>
        <v>0</v>
      </c>
      <c r="Q94" s="579"/>
      <c r="R94" s="577">
        <f t="shared" si="52"/>
        <v>0</v>
      </c>
      <c r="S94" s="611">
        <f t="shared" si="53"/>
        <v>0</v>
      </c>
      <c r="T94" s="612">
        <f t="shared" si="54"/>
        <v>0</v>
      </c>
      <c r="U94" s="582">
        <f t="shared" si="55"/>
        <v>0</v>
      </c>
      <c r="V94" s="50">
        <f t="shared" si="56"/>
        <v>0</v>
      </c>
      <c r="W94" s="583">
        <f t="shared" si="57"/>
        <v>0</v>
      </c>
      <c r="X94" s="50">
        <f t="shared" si="58"/>
        <v>0</v>
      </c>
      <c r="Y94" s="611">
        <f t="shared" si="59"/>
        <v>0</v>
      </c>
      <c r="Z94" s="612">
        <f t="shared" si="60"/>
        <v>0</v>
      </c>
      <c r="AB94" s="493">
        <f t="shared" si="69"/>
        <v>0</v>
      </c>
      <c r="AC94" s="566">
        <f t="shared" si="70"/>
        <v>0</v>
      </c>
      <c r="AD94" s="493">
        <f t="shared" si="71"/>
        <v>0</v>
      </c>
      <c r="AE94" s="493">
        <f t="shared" si="72"/>
        <v>0</v>
      </c>
      <c r="AF94" s="567">
        <f t="shared" si="73"/>
        <v>0</v>
      </c>
      <c r="AG94" s="493">
        <f t="shared" si="74"/>
        <v>0</v>
      </c>
      <c r="AH94" s="493">
        <f t="shared" si="75"/>
        <v>0</v>
      </c>
      <c r="AI94" s="41"/>
      <c r="AJ94" s="41"/>
      <c r="AK94" s="41"/>
      <c r="AL94" s="41"/>
      <c r="AM94" s="41"/>
      <c r="AN94" s="41"/>
      <c r="AO94" s="41"/>
      <c r="AP94" s="41"/>
    </row>
    <row r="95" spans="1:42" s="31" customFormat="1" ht="15" customHeight="1">
      <c r="A95" s="571">
        <v>28</v>
      </c>
      <c r="B95" s="615"/>
      <c r="C95" s="632"/>
      <c r="D95" s="633"/>
      <c r="E95" s="585"/>
      <c r="F95" s="181"/>
      <c r="G95" s="181"/>
      <c r="H95" s="612">
        <f t="shared" si="68"/>
        <v>0</v>
      </c>
      <c r="I95" s="576">
        <f t="shared" si="47"/>
        <v>0</v>
      </c>
      <c r="J95" s="577">
        <f t="shared" si="48"/>
        <v>0</v>
      </c>
      <c r="K95" s="578"/>
      <c r="L95" s="50">
        <f t="shared" si="49"/>
        <v>0</v>
      </c>
      <c r="M95" s="579"/>
      <c r="N95" s="577">
        <f t="shared" si="50"/>
        <v>0</v>
      </c>
      <c r="O95" s="578"/>
      <c r="P95" s="50">
        <f t="shared" si="51"/>
        <v>0</v>
      </c>
      <c r="Q95" s="579"/>
      <c r="R95" s="577">
        <f t="shared" si="52"/>
        <v>0</v>
      </c>
      <c r="S95" s="611">
        <f t="shared" si="53"/>
        <v>0</v>
      </c>
      <c r="T95" s="612">
        <f t="shared" si="54"/>
        <v>0</v>
      </c>
      <c r="U95" s="582">
        <f t="shared" si="55"/>
        <v>0</v>
      </c>
      <c r="V95" s="50">
        <f t="shared" si="56"/>
        <v>0</v>
      </c>
      <c r="W95" s="583">
        <f t="shared" si="57"/>
        <v>0</v>
      </c>
      <c r="X95" s="50">
        <f t="shared" si="58"/>
        <v>0</v>
      </c>
      <c r="Y95" s="611">
        <f t="shared" si="59"/>
        <v>0</v>
      </c>
      <c r="Z95" s="612">
        <f t="shared" si="60"/>
        <v>0</v>
      </c>
      <c r="AB95" s="493">
        <f t="shared" si="69"/>
        <v>0</v>
      </c>
      <c r="AC95" s="566">
        <f t="shared" si="70"/>
        <v>0</v>
      </c>
      <c r="AD95" s="493">
        <f t="shared" si="71"/>
        <v>0</v>
      </c>
      <c r="AE95" s="493">
        <f t="shared" si="72"/>
        <v>0</v>
      </c>
      <c r="AF95" s="567">
        <f t="shared" si="73"/>
        <v>0</v>
      </c>
      <c r="AG95" s="493">
        <f t="shared" si="74"/>
        <v>0</v>
      </c>
      <c r="AH95" s="493">
        <f t="shared" si="75"/>
        <v>0</v>
      </c>
      <c r="AI95" s="41"/>
      <c r="AJ95" s="41"/>
      <c r="AK95" s="41"/>
      <c r="AL95" s="41"/>
      <c r="AM95" s="41"/>
      <c r="AN95" s="41"/>
      <c r="AO95" s="41"/>
      <c r="AP95" s="41"/>
    </row>
    <row r="96" spans="1:42" s="31" customFormat="1" ht="15" customHeight="1">
      <c r="A96" s="571">
        <v>29</v>
      </c>
      <c r="B96" s="615"/>
      <c r="C96" s="632"/>
      <c r="D96" s="633"/>
      <c r="E96" s="585"/>
      <c r="F96" s="181"/>
      <c r="G96" s="181"/>
      <c r="H96" s="612">
        <f t="shared" si="68"/>
        <v>0</v>
      </c>
      <c r="I96" s="576">
        <f t="shared" si="47"/>
        <v>0</v>
      </c>
      <c r="J96" s="577">
        <f t="shared" si="48"/>
        <v>0</v>
      </c>
      <c r="K96" s="578"/>
      <c r="L96" s="50">
        <f t="shared" si="49"/>
        <v>0</v>
      </c>
      <c r="M96" s="579"/>
      <c r="N96" s="577">
        <f t="shared" si="50"/>
        <v>0</v>
      </c>
      <c r="O96" s="578"/>
      <c r="P96" s="50">
        <f t="shared" si="51"/>
        <v>0</v>
      </c>
      <c r="Q96" s="579"/>
      <c r="R96" s="577">
        <f t="shared" si="52"/>
        <v>0</v>
      </c>
      <c r="S96" s="611">
        <f t="shared" si="53"/>
        <v>0</v>
      </c>
      <c r="T96" s="612">
        <f t="shared" si="54"/>
        <v>0</v>
      </c>
      <c r="U96" s="582">
        <f t="shared" si="55"/>
        <v>0</v>
      </c>
      <c r="V96" s="50">
        <f t="shared" si="56"/>
        <v>0</v>
      </c>
      <c r="W96" s="583">
        <f t="shared" si="57"/>
        <v>0</v>
      </c>
      <c r="X96" s="50">
        <f t="shared" si="58"/>
        <v>0</v>
      </c>
      <c r="Y96" s="611">
        <f t="shared" si="59"/>
        <v>0</v>
      </c>
      <c r="Z96" s="612">
        <f t="shared" si="60"/>
        <v>0</v>
      </c>
      <c r="AB96" s="493">
        <f t="shared" si="69"/>
        <v>0</v>
      </c>
      <c r="AC96" s="566">
        <f t="shared" si="70"/>
        <v>0</v>
      </c>
      <c r="AD96" s="493">
        <f t="shared" si="71"/>
        <v>0</v>
      </c>
      <c r="AE96" s="493">
        <f t="shared" si="72"/>
        <v>0</v>
      </c>
      <c r="AF96" s="567">
        <f t="shared" si="73"/>
        <v>0</v>
      </c>
      <c r="AG96" s="493">
        <f t="shared" si="74"/>
        <v>0</v>
      </c>
      <c r="AH96" s="493">
        <f t="shared" si="75"/>
        <v>0</v>
      </c>
      <c r="AI96" s="41"/>
      <c r="AJ96" s="41"/>
      <c r="AK96" s="41"/>
      <c r="AL96" s="41"/>
      <c r="AM96" s="41"/>
      <c r="AN96" s="41"/>
      <c r="AO96" s="41"/>
      <c r="AP96" s="41"/>
    </row>
    <row r="97" spans="1:42" s="31" customFormat="1" ht="15" customHeight="1" thickBot="1">
      <c r="A97" s="571">
        <v>30</v>
      </c>
      <c r="B97" s="615"/>
      <c r="C97" s="632"/>
      <c r="D97" s="633"/>
      <c r="E97" s="585"/>
      <c r="F97" s="181"/>
      <c r="G97" s="181"/>
      <c r="H97" s="612">
        <f t="shared" si="68"/>
        <v>0</v>
      </c>
      <c r="I97" s="576">
        <f t="shared" si="47"/>
        <v>0</v>
      </c>
      <c r="J97" s="577">
        <f t="shared" si="48"/>
        <v>0</v>
      </c>
      <c r="K97" s="578"/>
      <c r="L97" s="50">
        <f t="shared" si="49"/>
        <v>0</v>
      </c>
      <c r="M97" s="579"/>
      <c r="N97" s="577">
        <f t="shared" si="50"/>
        <v>0</v>
      </c>
      <c r="O97" s="578"/>
      <c r="P97" s="50">
        <f t="shared" si="51"/>
        <v>0</v>
      </c>
      <c r="Q97" s="579"/>
      <c r="R97" s="577">
        <f t="shared" si="52"/>
        <v>0</v>
      </c>
      <c r="S97" s="611">
        <f t="shared" si="53"/>
        <v>0</v>
      </c>
      <c r="T97" s="612">
        <f t="shared" si="54"/>
        <v>0</v>
      </c>
      <c r="U97" s="582">
        <f t="shared" si="55"/>
        <v>0</v>
      </c>
      <c r="V97" s="50">
        <f t="shared" si="56"/>
        <v>0</v>
      </c>
      <c r="W97" s="583">
        <f t="shared" si="57"/>
        <v>0</v>
      </c>
      <c r="X97" s="50">
        <f t="shared" si="58"/>
        <v>0</v>
      </c>
      <c r="Y97" s="611">
        <f t="shared" si="59"/>
        <v>0</v>
      </c>
      <c r="Z97" s="612">
        <f t="shared" si="60"/>
        <v>0</v>
      </c>
      <c r="AB97" s="493">
        <f t="shared" si="69"/>
        <v>0</v>
      </c>
      <c r="AC97" s="566">
        <f t="shared" si="70"/>
        <v>0</v>
      </c>
      <c r="AD97" s="493">
        <f t="shared" si="71"/>
        <v>0</v>
      </c>
      <c r="AE97" s="493">
        <f t="shared" si="72"/>
        <v>0</v>
      </c>
      <c r="AF97" s="567">
        <f t="shared" si="73"/>
        <v>0</v>
      </c>
      <c r="AG97" s="493">
        <f t="shared" si="74"/>
        <v>0</v>
      </c>
      <c r="AH97" s="493">
        <f t="shared" si="75"/>
        <v>0</v>
      </c>
      <c r="AI97" s="41"/>
      <c r="AJ97" s="41"/>
      <c r="AK97" s="41"/>
      <c r="AL97" s="41"/>
      <c r="AM97" s="41"/>
      <c r="AN97" s="41"/>
      <c r="AO97" s="41"/>
      <c r="AP97" s="41"/>
    </row>
    <row r="98" spans="1:42" s="31" customFormat="1" ht="15" hidden="1" customHeight="1" outlineLevel="1">
      <c r="A98" s="571">
        <v>31</v>
      </c>
      <c r="B98" s="615"/>
      <c r="C98" s="632"/>
      <c r="D98" s="633"/>
      <c r="E98" s="585"/>
      <c r="F98" s="181"/>
      <c r="G98" s="181"/>
      <c r="H98" s="612">
        <f t="shared" si="68"/>
        <v>0</v>
      </c>
      <c r="I98" s="576">
        <f t="shared" si="47"/>
        <v>0</v>
      </c>
      <c r="J98" s="577">
        <f t="shared" si="48"/>
        <v>0</v>
      </c>
      <c r="K98" s="578"/>
      <c r="L98" s="50">
        <f t="shared" si="49"/>
        <v>0</v>
      </c>
      <c r="M98" s="579"/>
      <c r="N98" s="577">
        <f t="shared" si="50"/>
        <v>0</v>
      </c>
      <c r="O98" s="578"/>
      <c r="P98" s="50">
        <f t="shared" si="51"/>
        <v>0</v>
      </c>
      <c r="Q98" s="579"/>
      <c r="R98" s="577">
        <f t="shared" si="52"/>
        <v>0</v>
      </c>
      <c r="S98" s="611">
        <f t="shared" si="53"/>
        <v>0</v>
      </c>
      <c r="T98" s="612">
        <f t="shared" si="54"/>
        <v>0</v>
      </c>
      <c r="U98" s="582">
        <f t="shared" si="55"/>
        <v>0</v>
      </c>
      <c r="V98" s="50">
        <f t="shared" si="56"/>
        <v>0</v>
      </c>
      <c r="W98" s="583">
        <f t="shared" si="57"/>
        <v>0</v>
      </c>
      <c r="X98" s="50">
        <f t="shared" si="58"/>
        <v>0</v>
      </c>
      <c r="Y98" s="611">
        <f t="shared" si="59"/>
        <v>0</v>
      </c>
      <c r="Z98" s="612">
        <f t="shared" si="60"/>
        <v>0</v>
      </c>
      <c r="AB98" s="493">
        <f t="shared" si="69"/>
        <v>0</v>
      </c>
      <c r="AC98" s="566">
        <f t="shared" si="70"/>
        <v>0</v>
      </c>
      <c r="AD98" s="493">
        <f t="shared" si="71"/>
        <v>0</v>
      </c>
      <c r="AE98" s="493">
        <f t="shared" si="72"/>
        <v>0</v>
      </c>
      <c r="AF98" s="567">
        <f t="shared" si="73"/>
        <v>0</v>
      </c>
      <c r="AG98" s="493">
        <f t="shared" si="74"/>
        <v>0</v>
      </c>
      <c r="AH98" s="493">
        <f t="shared" si="75"/>
        <v>0</v>
      </c>
      <c r="AI98" s="41"/>
      <c r="AJ98" s="41"/>
      <c r="AK98" s="41"/>
      <c r="AL98" s="41"/>
      <c r="AM98" s="41"/>
      <c r="AN98" s="41"/>
      <c r="AO98" s="41"/>
      <c r="AP98" s="41"/>
    </row>
    <row r="99" spans="1:42" s="31" customFormat="1" ht="15" hidden="1" customHeight="1" outlineLevel="1">
      <c r="A99" s="571">
        <v>32</v>
      </c>
      <c r="B99" s="615"/>
      <c r="C99" s="632"/>
      <c r="D99" s="633"/>
      <c r="E99" s="585"/>
      <c r="F99" s="181"/>
      <c r="G99" s="181"/>
      <c r="H99" s="612">
        <f t="shared" si="68"/>
        <v>0</v>
      </c>
      <c r="I99" s="576">
        <f t="shared" si="47"/>
        <v>0</v>
      </c>
      <c r="J99" s="577">
        <f t="shared" si="48"/>
        <v>0</v>
      </c>
      <c r="K99" s="578"/>
      <c r="L99" s="50">
        <f t="shared" si="49"/>
        <v>0</v>
      </c>
      <c r="M99" s="579"/>
      <c r="N99" s="577">
        <f t="shared" si="50"/>
        <v>0</v>
      </c>
      <c r="O99" s="578"/>
      <c r="P99" s="50">
        <f t="shared" si="51"/>
        <v>0</v>
      </c>
      <c r="Q99" s="579"/>
      <c r="R99" s="577">
        <f t="shared" si="52"/>
        <v>0</v>
      </c>
      <c r="S99" s="611">
        <f t="shared" si="53"/>
        <v>0</v>
      </c>
      <c r="T99" s="612">
        <f t="shared" si="54"/>
        <v>0</v>
      </c>
      <c r="U99" s="582">
        <f t="shared" si="55"/>
        <v>0</v>
      </c>
      <c r="V99" s="50">
        <f t="shared" si="56"/>
        <v>0</v>
      </c>
      <c r="W99" s="583">
        <f t="shared" si="57"/>
        <v>0</v>
      </c>
      <c r="X99" s="50">
        <f t="shared" si="58"/>
        <v>0</v>
      </c>
      <c r="Y99" s="611">
        <f t="shared" si="59"/>
        <v>0</v>
      </c>
      <c r="Z99" s="612">
        <f t="shared" si="60"/>
        <v>0</v>
      </c>
      <c r="AB99" s="493">
        <f t="shared" si="69"/>
        <v>0</v>
      </c>
      <c r="AC99" s="566">
        <f t="shared" si="70"/>
        <v>0</v>
      </c>
      <c r="AD99" s="493">
        <f t="shared" si="71"/>
        <v>0</v>
      </c>
      <c r="AE99" s="493">
        <f t="shared" si="72"/>
        <v>0</v>
      </c>
      <c r="AF99" s="567">
        <f t="shared" si="73"/>
        <v>0</v>
      </c>
      <c r="AG99" s="493">
        <f t="shared" si="74"/>
        <v>0</v>
      </c>
      <c r="AH99" s="493">
        <f t="shared" si="75"/>
        <v>0</v>
      </c>
      <c r="AI99" s="41"/>
      <c r="AJ99" s="41"/>
      <c r="AK99" s="41"/>
      <c r="AL99" s="41"/>
      <c r="AM99" s="41"/>
      <c r="AN99" s="41"/>
      <c r="AO99" s="41"/>
      <c r="AP99" s="41"/>
    </row>
    <row r="100" spans="1:42" s="31" customFormat="1" ht="15" hidden="1" customHeight="1" outlineLevel="1">
      <c r="A100" s="571">
        <v>33</v>
      </c>
      <c r="B100" s="615"/>
      <c r="C100" s="632"/>
      <c r="D100" s="633"/>
      <c r="E100" s="585"/>
      <c r="F100" s="181"/>
      <c r="G100" s="181"/>
      <c r="H100" s="612">
        <f t="shared" si="68"/>
        <v>0</v>
      </c>
      <c r="I100" s="576">
        <f t="shared" ref="I100:I126" si="76">K100+M100+O100+Q100</f>
        <v>0</v>
      </c>
      <c r="J100" s="577">
        <f t="shared" ref="J100:J126" si="77">H100*I100</f>
        <v>0</v>
      </c>
      <c r="K100" s="578"/>
      <c r="L100" s="50">
        <f t="shared" ref="L100:L126" si="78">H100*K100</f>
        <v>0</v>
      </c>
      <c r="M100" s="579"/>
      <c r="N100" s="577">
        <f t="shared" ref="N100:N126" si="79">H100*M100</f>
        <v>0</v>
      </c>
      <c r="O100" s="578"/>
      <c r="P100" s="50">
        <f t="shared" ref="P100:P126" si="80">H100*O100</f>
        <v>0</v>
      </c>
      <c r="Q100" s="579"/>
      <c r="R100" s="577">
        <f t="shared" ref="R100:R126" si="81">H100*Q100</f>
        <v>0</v>
      </c>
      <c r="S100" s="611">
        <f t="shared" ref="S100:S126" si="82">L100+N100</f>
        <v>0</v>
      </c>
      <c r="T100" s="612">
        <f t="shared" ref="T100:T126" si="83">P100+R100</f>
        <v>0</v>
      </c>
      <c r="U100" s="582">
        <f t="shared" ref="U100:U126" si="84">L100*12</f>
        <v>0</v>
      </c>
      <c r="V100" s="50">
        <f t="shared" ref="V100:V126" si="85">N100*12</f>
        <v>0</v>
      </c>
      <c r="W100" s="583">
        <f t="shared" ref="W100:W126" si="86">P100*12</f>
        <v>0</v>
      </c>
      <c r="X100" s="50">
        <f t="shared" ref="X100:X126" si="87">R100*12</f>
        <v>0</v>
      </c>
      <c r="Y100" s="611">
        <f t="shared" ref="Y100:Y126" si="88">(L100+N100)*12</f>
        <v>0</v>
      </c>
      <c r="Z100" s="612">
        <f t="shared" ref="Z100:Z126" si="89">(P100+R100)*12</f>
        <v>0</v>
      </c>
      <c r="AB100" s="493">
        <f t="shared" si="69"/>
        <v>0</v>
      </c>
      <c r="AC100" s="566">
        <f t="shared" si="70"/>
        <v>0</v>
      </c>
      <c r="AD100" s="493">
        <f t="shared" si="71"/>
        <v>0</v>
      </c>
      <c r="AE100" s="493">
        <f t="shared" si="72"/>
        <v>0</v>
      </c>
      <c r="AF100" s="567">
        <f t="shared" si="73"/>
        <v>0</v>
      </c>
      <c r="AG100" s="493">
        <f t="shared" si="74"/>
        <v>0</v>
      </c>
      <c r="AH100" s="493">
        <f t="shared" si="75"/>
        <v>0</v>
      </c>
      <c r="AI100" s="41"/>
      <c r="AJ100" s="41"/>
      <c r="AK100" s="41"/>
      <c r="AL100" s="41"/>
      <c r="AM100" s="41"/>
      <c r="AN100" s="41"/>
      <c r="AO100" s="41"/>
      <c r="AP100" s="41"/>
    </row>
    <row r="101" spans="1:42" s="31" customFormat="1" ht="15" hidden="1" customHeight="1" outlineLevel="1">
      <c r="A101" s="571">
        <v>34</v>
      </c>
      <c r="B101" s="615"/>
      <c r="C101" s="632"/>
      <c r="D101" s="633"/>
      <c r="E101" s="585"/>
      <c r="F101" s="181"/>
      <c r="G101" s="181"/>
      <c r="H101" s="612">
        <f t="shared" si="68"/>
        <v>0</v>
      </c>
      <c r="I101" s="576">
        <f t="shared" si="76"/>
        <v>0</v>
      </c>
      <c r="J101" s="577">
        <f t="shared" si="77"/>
        <v>0</v>
      </c>
      <c r="K101" s="578"/>
      <c r="L101" s="50">
        <f t="shared" si="78"/>
        <v>0</v>
      </c>
      <c r="M101" s="579"/>
      <c r="N101" s="577">
        <f t="shared" si="79"/>
        <v>0</v>
      </c>
      <c r="O101" s="578"/>
      <c r="P101" s="50">
        <f t="shared" si="80"/>
        <v>0</v>
      </c>
      <c r="Q101" s="579"/>
      <c r="R101" s="577">
        <f t="shared" si="81"/>
        <v>0</v>
      </c>
      <c r="S101" s="611">
        <f t="shared" si="82"/>
        <v>0</v>
      </c>
      <c r="T101" s="612">
        <f t="shared" si="83"/>
        <v>0</v>
      </c>
      <c r="U101" s="582">
        <f t="shared" si="84"/>
        <v>0</v>
      </c>
      <c r="V101" s="50">
        <f t="shared" si="85"/>
        <v>0</v>
      </c>
      <c r="W101" s="583">
        <f t="shared" si="86"/>
        <v>0</v>
      </c>
      <c r="X101" s="50">
        <f t="shared" si="87"/>
        <v>0</v>
      </c>
      <c r="Y101" s="611">
        <f t="shared" si="88"/>
        <v>0</v>
      </c>
      <c r="Z101" s="612">
        <f t="shared" si="89"/>
        <v>0</v>
      </c>
      <c r="AB101" s="493">
        <f t="shared" si="69"/>
        <v>0</v>
      </c>
      <c r="AC101" s="566">
        <f t="shared" si="70"/>
        <v>0</v>
      </c>
      <c r="AD101" s="493">
        <f t="shared" si="71"/>
        <v>0</v>
      </c>
      <c r="AE101" s="493">
        <f t="shared" si="72"/>
        <v>0</v>
      </c>
      <c r="AF101" s="567">
        <f t="shared" si="73"/>
        <v>0</v>
      </c>
      <c r="AG101" s="493">
        <f t="shared" si="74"/>
        <v>0</v>
      </c>
      <c r="AH101" s="493">
        <f t="shared" si="75"/>
        <v>0</v>
      </c>
      <c r="AI101" s="41"/>
      <c r="AJ101" s="41"/>
      <c r="AK101" s="41"/>
      <c r="AL101" s="41"/>
      <c r="AM101" s="41"/>
      <c r="AN101" s="41"/>
      <c r="AO101" s="41"/>
      <c r="AP101" s="41"/>
    </row>
    <row r="102" spans="1:42" s="31" customFormat="1" ht="15" hidden="1" customHeight="1" outlineLevel="1">
      <c r="A102" s="571">
        <v>35</v>
      </c>
      <c r="B102" s="615"/>
      <c r="C102" s="632"/>
      <c r="D102" s="633"/>
      <c r="E102" s="585"/>
      <c r="F102" s="181"/>
      <c r="G102" s="181"/>
      <c r="H102" s="612">
        <f t="shared" si="68"/>
        <v>0</v>
      </c>
      <c r="I102" s="576">
        <f t="shared" si="76"/>
        <v>0</v>
      </c>
      <c r="J102" s="577">
        <f t="shared" si="77"/>
        <v>0</v>
      </c>
      <c r="K102" s="578"/>
      <c r="L102" s="50">
        <f t="shared" si="78"/>
        <v>0</v>
      </c>
      <c r="M102" s="579"/>
      <c r="N102" s="577">
        <f t="shared" si="79"/>
        <v>0</v>
      </c>
      <c r="O102" s="578"/>
      <c r="P102" s="50">
        <f t="shared" si="80"/>
        <v>0</v>
      </c>
      <c r="Q102" s="579"/>
      <c r="R102" s="577">
        <f t="shared" si="81"/>
        <v>0</v>
      </c>
      <c r="S102" s="611">
        <f t="shared" si="82"/>
        <v>0</v>
      </c>
      <c r="T102" s="612">
        <f t="shared" si="83"/>
        <v>0</v>
      </c>
      <c r="U102" s="582">
        <f t="shared" si="84"/>
        <v>0</v>
      </c>
      <c r="V102" s="50">
        <f t="shared" si="85"/>
        <v>0</v>
      </c>
      <c r="W102" s="583">
        <f t="shared" si="86"/>
        <v>0</v>
      </c>
      <c r="X102" s="50">
        <f t="shared" si="87"/>
        <v>0</v>
      </c>
      <c r="Y102" s="611">
        <f t="shared" si="88"/>
        <v>0</v>
      </c>
      <c r="Z102" s="612">
        <f t="shared" si="89"/>
        <v>0</v>
      </c>
      <c r="AB102" s="493">
        <f t="shared" si="69"/>
        <v>0</v>
      </c>
      <c r="AC102" s="566">
        <f t="shared" si="70"/>
        <v>0</v>
      </c>
      <c r="AD102" s="493">
        <f t="shared" si="71"/>
        <v>0</v>
      </c>
      <c r="AE102" s="493">
        <f t="shared" si="72"/>
        <v>0</v>
      </c>
      <c r="AF102" s="567">
        <f t="shared" si="73"/>
        <v>0</v>
      </c>
      <c r="AG102" s="493">
        <f t="shared" si="74"/>
        <v>0</v>
      </c>
      <c r="AH102" s="493">
        <f t="shared" si="75"/>
        <v>0</v>
      </c>
      <c r="AI102" s="41"/>
      <c r="AJ102" s="41"/>
      <c r="AK102" s="41"/>
      <c r="AL102" s="41"/>
      <c r="AM102" s="41"/>
      <c r="AN102" s="41"/>
      <c r="AO102" s="41"/>
      <c r="AP102" s="41"/>
    </row>
    <row r="103" spans="1:42" s="31" customFormat="1" ht="15" hidden="1" customHeight="1" outlineLevel="1">
      <c r="A103" s="571">
        <v>36</v>
      </c>
      <c r="B103" s="615"/>
      <c r="C103" s="632"/>
      <c r="D103" s="633"/>
      <c r="E103" s="585"/>
      <c r="F103" s="181"/>
      <c r="G103" s="181"/>
      <c r="H103" s="612">
        <f t="shared" si="68"/>
        <v>0</v>
      </c>
      <c r="I103" s="576">
        <f t="shared" si="76"/>
        <v>0</v>
      </c>
      <c r="J103" s="577">
        <f t="shared" si="77"/>
        <v>0</v>
      </c>
      <c r="K103" s="578"/>
      <c r="L103" s="50">
        <f t="shared" si="78"/>
        <v>0</v>
      </c>
      <c r="M103" s="579"/>
      <c r="N103" s="577">
        <f t="shared" si="79"/>
        <v>0</v>
      </c>
      <c r="O103" s="578"/>
      <c r="P103" s="50">
        <f t="shared" si="80"/>
        <v>0</v>
      </c>
      <c r="Q103" s="579"/>
      <c r="R103" s="577">
        <f t="shared" si="81"/>
        <v>0</v>
      </c>
      <c r="S103" s="611">
        <f t="shared" si="82"/>
        <v>0</v>
      </c>
      <c r="T103" s="612">
        <f t="shared" si="83"/>
        <v>0</v>
      </c>
      <c r="U103" s="582">
        <f t="shared" si="84"/>
        <v>0</v>
      </c>
      <c r="V103" s="50">
        <f t="shared" si="85"/>
        <v>0</v>
      </c>
      <c r="W103" s="583">
        <f t="shared" si="86"/>
        <v>0</v>
      </c>
      <c r="X103" s="50">
        <f t="shared" si="87"/>
        <v>0</v>
      </c>
      <c r="Y103" s="611">
        <f t="shared" si="88"/>
        <v>0</v>
      </c>
      <c r="Z103" s="612">
        <f t="shared" si="89"/>
        <v>0</v>
      </c>
      <c r="AB103" s="493">
        <f t="shared" si="69"/>
        <v>0</v>
      </c>
      <c r="AC103" s="566">
        <f t="shared" si="70"/>
        <v>0</v>
      </c>
      <c r="AD103" s="493">
        <f t="shared" si="71"/>
        <v>0</v>
      </c>
      <c r="AE103" s="493">
        <f t="shared" si="72"/>
        <v>0</v>
      </c>
      <c r="AF103" s="567">
        <f t="shared" si="73"/>
        <v>0</v>
      </c>
      <c r="AG103" s="493">
        <f t="shared" si="74"/>
        <v>0</v>
      </c>
      <c r="AH103" s="493">
        <f t="shared" si="75"/>
        <v>0</v>
      </c>
      <c r="AI103" s="41"/>
      <c r="AJ103" s="41"/>
      <c r="AK103" s="41"/>
      <c r="AL103" s="41"/>
      <c r="AM103" s="41"/>
      <c r="AN103" s="41"/>
      <c r="AO103" s="41"/>
      <c r="AP103" s="41"/>
    </row>
    <row r="104" spans="1:42" s="31" customFormat="1" ht="15" hidden="1" customHeight="1" outlineLevel="1">
      <c r="A104" s="571">
        <v>37</v>
      </c>
      <c r="B104" s="615"/>
      <c r="C104" s="632"/>
      <c r="D104" s="633"/>
      <c r="E104" s="585"/>
      <c r="F104" s="181"/>
      <c r="G104" s="181"/>
      <c r="H104" s="612">
        <f t="shared" si="68"/>
        <v>0</v>
      </c>
      <c r="I104" s="576">
        <f t="shared" si="76"/>
        <v>0</v>
      </c>
      <c r="J104" s="577">
        <f t="shared" si="77"/>
        <v>0</v>
      </c>
      <c r="K104" s="578"/>
      <c r="L104" s="50">
        <f t="shared" si="78"/>
        <v>0</v>
      </c>
      <c r="M104" s="579"/>
      <c r="N104" s="577">
        <f t="shared" si="79"/>
        <v>0</v>
      </c>
      <c r="O104" s="578"/>
      <c r="P104" s="50">
        <f t="shared" si="80"/>
        <v>0</v>
      </c>
      <c r="Q104" s="579"/>
      <c r="R104" s="577">
        <f t="shared" si="81"/>
        <v>0</v>
      </c>
      <c r="S104" s="611">
        <f t="shared" si="82"/>
        <v>0</v>
      </c>
      <c r="T104" s="612">
        <f t="shared" si="83"/>
        <v>0</v>
      </c>
      <c r="U104" s="582">
        <f t="shared" si="84"/>
        <v>0</v>
      </c>
      <c r="V104" s="50">
        <f t="shared" si="85"/>
        <v>0</v>
      </c>
      <c r="W104" s="583">
        <f t="shared" si="86"/>
        <v>0</v>
      </c>
      <c r="X104" s="50">
        <f t="shared" si="87"/>
        <v>0</v>
      </c>
      <c r="Y104" s="611">
        <f t="shared" si="88"/>
        <v>0</v>
      </c>
      <c r="Z104" s="612">
        <f t="shared" si="89"/>
        <v>0</v>
      </c>
      <c r="AB104" s="493">
        <f t="shared" si="69"/>
        <v>0</v>
      </c>
      <c r="AC104" s="566">
        <f t="shared" si="70"/>
        <v>0</v>
      </c>
      <c r="AD104" s="493">
        <f t="shared" si="71"/>
        <v>0</v>
      </c>
      <c r="AE104" s="493">
        <f t="shared" si="72"/>
        <v>0</v>
      </c>
      <c r="AF104" s="567">
        <f t="shared" si="73"/>
        <v>0</v>
      </c>
      <c r="AG104" s="493">
        <f t="shared" si="74"/>
        <v>0</v>
      </c>
      <c r="AH104" s="493">
        <f t="shared" si="75"/>
        <v>0</v>
      </c>
      <c r="AI104" s="41"/>
      <c r="AJ104" s="41"/>
      <c r="AK104" s="41"/>
      <c r="AL104" s="41"/>
      <c r="AM104" s="41"/>
      <c r="AN104" s="41"/>
      <c r="AO104" s="41"/>
      <c r="AP104" s="41"/>
    </row>
    <row r="105" spans="1:42" s="31" customFormat="1" ht="15" hidden="1" customHeight="1" outlineLevel="1">
      <c r="A105" s="571">
        <v>38</v>
      </c>
      <c r="B105" s="615"/>
      <c r="C105" s="632"/>
      <c r="D105" s="633"/>
      <c r="E105" s="585"/>
      <c r="F105" s="181"/>
      <c r="G105" s="181"/>
      <c r="H105" s="612">
        <f t="shared" si="68"/>
        <v>0</v>
      </c>
      <c r="I105" s="576">
        <f t="shared" si="76"/>
        <v>0</v>
      </c>
      <c r="J105" s="577">
        <f t="shared" si="77"/>
        <v>0</v>
      </c>
      <c r="K105" s="578"/>
      <c r="L105" s="50">
        <f t="shared" si="78"/>
        <v>0</v>
      </c>
      <c r="M105" s="579"/>
      <c r="N105" s="577">
        <f t="shared" si="79"/>
        <v>0</v>
      </c>
      <c r="O105" s="578"/>
      <c r="P105" s="50">
        <f t="shared" si="80"/>
        <v>0</v>
      </c>
      <c r="Q105" s="579"/>
      <c r="R105" s="577">
        <f t="shared" si="81"/>
        <v>0</v>
      </c>
      <c r="S105" s="611">
        <f t="shared" si="82"/>
        <v>0</v>
      </c>
      <c r="T105" s="612">
        <f t="shared" si="83"/>
        <v>0</v>
      </c>
      <c r="U105" s="582">
        <f t="shared" si="84"/>
        <v>0</v>
      </c>
      <c r="V105" s="50">
        <f t="shared" si="85"/>
        <v>0</v>
      </c>
      <c r="W105" s="583">
        <f t="shared" si="86"/>
        <v>0</v>
      </c>
      <c r="X105" s="50">
        <f t="shared" si="87"/>
        <v>0</v>
      </c>
      <c r="Y105" s="611">
        <f t="shared" si="88"/>
        <v>0</v>
      </c>
      <c r="Z105" s="612">
        <f t="shared" si="89"/>
        <v>0</v>
      </c>
      <c r="AB105" s="493">
        <f t="shared" si="69"/>
        <v>0</v>
      </c>
      <c r="AC105" s="566">
        <f t="shared" si="70"/>
        <v>0</v>
      </c>
      <c r="AD105" s="493">
        <f t="shared" si="71"/>
        <v>0</v>
      </c>
      <c r="AE105" s="493">
        <f t="shared" si="72"/>
        <v>0</v>
      </c>
      <c r="AF105" s="567">
        <f t="shared" si="73"/>
        <v>0</v>
      </c>
      <c r="AG105" s="493">
        <f t="shared" si="74"/>
        <v>0</v>
      </c>
      <c r="AH105" s="493">
        <f t="shared" si="75"/>
        <v>0</v>
      </c>
      <c r="AI105" s="41"/>
      <c r="AJ105" s="41"/>
      <c r="AK105" s="41"/>
      <c r="AL105" s="41"/>
      <c r="AM105" s="41"/>
      <c r="AN105" s="41"/>
      <c r="AO105" s="41"/>
      <c r="AP105" s="41"/>
    </row>
    <row r="106" spans="1:42" s="31" customFormat="1" ht="15" hidden="1" customHeight="1" outlineLevel="1">
      <c r="A106" s="571">
        <v>39</v>
      </c>
      <c r="B106" s="615"/>
      <c r="C106" s="632"/>
      <c r="D106" s="633"/>
      <c r="E106" s="585"/>
      <c r="F106" s="181"/>
      <c r="G106" s="181"/>
      <c r="H106" s="612">
        <f t="shared" si="68"/>
        <v>0</v>
      </c>
      <c r="I106" s="576">
        <f t="shared" si="76"/>
        <v>0</v>
      </c>
      <c r="J106" s="577">
        <f t="shared" si="77"/>
        <v>0</v>
      </c>
      <c r="K106" s="578"/>
      <c r="L106" s="50">
        <f t="shared" si="78"/>
        <v>0</v>
      </c>
      <c r="M106" s="579"/>
      <c r="N106" s="577">
        <f t="shared" si="79"/>
        <v>0</v>
      </c>
      <c r="O106" s="578"/>
      <c r="P106" s="50">
        <f t="shared" si="80"/>
        <v>0</v>
      </c>
      <c r="Q106" s="579"/>
      <c r="R106" s="577">
        <f t="shared" si="81"/>
        <v>0</v>
      </c>
      <c r="S106" s="611">
        <f t="shared" si="82"/>
        <v>0</v>
      </c>
      <c r="T106" s="612">
        <f t="shared" si="83"/>
        <v>0</v>
      </c>
      <c r="U106" s="582">
        <f t="shared" si="84"/>
        <v>0</v>
      </c>
      <c r="V106" s="50">
        <f t="shared" si="85"/>
        <v>0</v>
      </c>
      <c r="W106" s="583">
        <f t="shared" si="86"/>
        <v>0</v>
      </c>
      <c r="X106" s="50">
        <f t="shared" si="87"/>
        <v>0</v>
      </c>
      <c r="Y106" s="611">
        <f t="shared" si="88"/>
        <v>0</v>
      </c>
      <c r="Z106" s="612">
        <f t="shared" si="89"/>
        <v>0</v>
      </c>
      <c r="AB106" s="493">
        <f t="shared" si="69"/>
        <v>0</v>
      </c>
      <c r="AC106" s="566">
        <f t="shared" si="70"/>
        <v>0</v>
      </c>
      <c r="AD106" s="493">
        <f t="shared" si="71"/>
        <v>0</v>
      </c>
      <c r="AE106" s="493">
        <f t="shared" si="72"/>
        <v>0</v>
      </c>
      <c r="AF106" s="567">
        <f t="shared" si="73"/>
        <v>0</v>
      </c>
      <c r="AG106" s="493">
        <f t="shared" si="74"/>
        <v>0</v>
      </c>
      <c r="AH106" s="493">
        <f t="shared" si="75"/>
        <v>0</v>
      </c>
      <c r="AI106" s="41"/>
      <c r="AJ106" s="41"/>
      <c r="AK106" s="41"/>
      <c r="AL106" s="41"/>
      <c r="AM106" s="41"/>
      <c r="AN106" s="41"/>
      <c r="AO106" s="41"/>
      <c r="AP106" s="41"/>
    </row>
    <row r="107" spans="1:42" s="31" customFormat="1" ht="15" hidden="1" customHeight="1" outlineLevel="1">
      <c r="A107" s="571">
        <v>40</v>
      </c>
      <c r="B107" s="615"/>
      <c r="C107" s="632"/>
      <c r="D107" s="633"/>
      <c r="E107" s="585"/>
      <c r="F107" s="181"/>
      <c r="G107" s="181"/>
      <c r="H107" s="612">
        <f t="shared" si="68"/>
        <v>0</v>
      </c>
      <c r="I107" s="576">
        <f t="shared" si="76"/>
        <v>0</v>
      </c>
      <c r="J107" s="577">
        <f t="shared" si="77"/>
        <v>0</v>
      </c>
      <c r="K107" s="578"/>
      <c r="L107" s="50">
        <f t="shared" si="78"/>
        <v>0</v>
      </c>
      <c r="M107" s="579"/>
      <c r="N107" s="577">
        <f t="shared" si="79"/>
        <v>0</v>
      </c>
      <c r="O107" s="578"/>
      <c r="P107" s="50">
        <f t="shared" si="80"/>
        <v>0</v>
      </c>
      <c r="Q107" s="579"/>
      <c r="R107" s="577">
        <f t="shared" si="81"/>
        <v>0</v>
      </c>
      <c r="S107" s="611">
        <f t="shared" si="82"/>
        <v>0</v>
      </c>
      <c r="T107" s="612">
        <f t="shared" si="83"/>
        <v>0</v>
      </c>
      <c r="U107" s="582">
        <f t="shared" si="84"/>
        <v>0</v>
      </c>
      <c r="V107" s="50">
        <f t="shared" si="85"/>
        <v>0</v>
      </c>
      <c r="W107" s="583">
        <f t="shared" si="86"/>
        <v>0</v>
      </c>
      <c r="X107" s="50">
        <f t="shared" si="87"/>
        <v>0</v>
      </c>
      <c r="Y107" s="611">
        <f t="shared" si="88"/>
        <v>0</v>
      </c>
      <c r="Z107" s="612">
        <f t="shared" si="89"/>
        <v>0</v>
      </c>
      <c r="AB107" s="493">
        <f t="shared" si="69"/>
        <v>0</v>
      </c>
      <c r="AC107" s="566">
        <f t="shared" si="70"/>
        <v>0</v>
      </c>
      <c r="AD107" s="493">
        <f t="shared" si="71"/>
        <v>0</v>
      </c>
      <c r="AE107" s="493">
        <f t="shared" si="72"/>
        <v>0</v>
      </c>
      <c r="AF107" s="567">
        <f t="shared" si="73"/>
        <v>0</v>
      </c>
      <c r="AG107" s="493">
        <f t="shared" si="74"/>
        <v>0</v>
      </c>
      <c r="AH107" s="493">
        <f t="shared" si="75"/>
        <v>0</v>
      </c>
      <c r="AI107" s="41"/>
      <c r="AJ107" s="41"/>
      <c r="AK107" s="41"/>
      <c r="AL107" s="41"/>
      <c r="AM107" s="41"/>
      <c r="AN107" s="41"/>
      <c r="AO107" s="41"/>
      <c r="AP107" s="41"/>
    </row>
    <row r="108" spans="1:42" s="31" customFormat="1" ht="15" hidden="1" customHeight="1" outlineLevel="1">
      <c r="A108" s="571">
        <v>41</v>
      </c>
      <c r="B108" s="615"/>
      <c r="C108" s="632"/>
      <c r="D108" s="633"/>
      <c r="E108" s="585"/>
      <c r="F108" s="181"/>
      <c r="G108" s="181"/>
      <c r="H108" s="612">
        <f t="shared" si="68"/>
        <v>0</v>
      </c>
      <c r="I108" s="576">
        <f t="shared" si="76"/>
        <v>0</v>
      </c>
      <c r="J108" s="577">
        <f t="shared" si="77"/>
        <v>0</v>
      </c>
      <c r="K108" s="578"/>
      <c r="L108" s="50">
        <f t="shared" si="78"/>
        <v>0</v>
      </c>
      <c r="M108" s="579"/>
      <c r="N108" s="577">
        <f t="shared" si="79"/>
        <v>0</v>
      </c>
      <c r="O108" s="578"/>
      <c r="P108" s="50">
        <f t="shared" si="80"/>
        <v>0</v>
      </c>
      <c r="Q108" s="579"/>
      <c r="R108" s="577">
        <f t="shared" si="81"/>
        <v>0</v>
      </c>
      <c r="S108" s="611">
        <f t="shared" si="82"/>
        <v>0</v>
      </c>
      <c r="T108" s="612">
        <f t="shared" si="83"/>
        <v>0</v>
      </c>
      <c r="U108" s="582">
        <f t="shared" si="84"/>
        <v>0</v>
      </c>
      <c r="V108" s="50">
        <f t="shared" si="85"/>
        <v>0</v>
      </c>
      <c r="W108" s="583">
        <f t="shared" si="86"/>
        <v>0</v>
      </c>
      <c r="X108" s="50">
        <f t="shared" si="87"/>
        <v>0</v>
      </c>
      <c r="Y108" s="611">
        <f t="shared" si="88"/>
        <v>0</v>
      </c>
      <c r="Z108" s="612">
        <f t="shared" si="89"/>
        <v>0</v>
      </c>
      <c r="AB108" s="493">
        <f t="shared" ref="AB108:AB157" si="90">E108*I108</f>
        <v>0</v>
      </c>
      <c r="AC108" s="566">
        <f t="shared" ref="AC108:AC157" si="91">AD108+AE108</f>
        <v>0</v>
      </c>
      <c r="AD108" s="493">
        <f t="shared" ref="AD108:AD157" si="92">E108*K108</f>
        <v>0</v>
      </c>
      <c r="AE108" s="493">
        <f t="shared" ref="AE108:AE157" si="93">E108*M108</f>
        <v>0</v>
      </c>
      <c r="AF108" s="567">
        <f t="shared" ref="AF108:AF157" si="94">AG108+AH108</f>
        <v>0</v>
      </c>
      <c r="AG108" s="493">
        <f t="shared" ref="AG108:AG157" si="95">E108*O108</f>
        <v>0</v>
      </c>
      <c r="AH108" s="493">
        <f t="shared" ref="AH108:AH157" si="96">E108*Q108</f>
        <v>0</v>
      </c>
      <c r="AI108" s="41"/>
      <c r="AJ108" s="41"/>
      <c r="AK108" s="41"/>
      <c r="AL108" s="41"/>
      <c r="AM108" s="41"/>
      <c r="AN108" s="41"/>
      <c r="AO108" s="41"/>
      <c r="AP108" s="41"/>
    </row>
    <row r="109" spans="1:42" s="31" customFormat="1" ht="15" hidden="1" customHeight="1" outlineLevel="1">
      <c r="A109" s="571">
        <v>42</v>
      </c>
      <c r="B109" s="615"/>
      <c r="C109" s="632"/>
      <c r="D109" s="633"/>
      <c r="E109" s="585"/>
      <c r="F109" s="181"/>
      <c r="G109" s="181"/>
      <c r="H109" s="612">
        <f t="shared" si="68"/>
        <v>0</v>
      </c>
      <c r="I109" s="576">
        <f t="shared" si="76"/>
        <v>0</v>
      </c>
      <c r="J109" s="577">
        <f t="shared" si="77"/>
        <v>0</v>
      </c>
      <c r="K109" s="578"/>
      <c r="L109" s="50">
        <f t="shared" si="78"/>
        <v>0</v>
      </c>
      <c r="M109" s="579"/>
      <c r="N109" s="577">
        <f t="shared" si="79"/>
        <v>0</v>
      </c>
      <c r="O109" s="578"/>
      <c r="P109" s="50">
        <f t="shared" si="80"/>
        <v>0</v>
      </c>
      <c r="Q109" s="579"/>
      <c r="R109" s="577">
        <f t="shared" si="81"/>
        <v>0</v>
      </c>
      <c r="S109" s="611">
        <f t="shared" si="82"/>
        <v>0</v>
      </c>
      <c r="T109" s="612">
        <f t="shared" si="83"/>
        <v>0</v>
      </c>
      <c r="U109" s="582">
        <f t="shared" si="84"/>
        <v>0</v>
      </c>
      <c r="V109" s="50">
        <f t="shared" si="85"/>
        <v>0</v>
      </c>
      <c r="W109" s="583">
        <f t="shared" si="86"/>
        <v>0</v>
      </c>
      <c r="X109" s="50">
        <f t="shared" si="87"/>
        <v>0</v>
      </c>
      <c r="Y109" s="611">
        <f t="shared" si="88"/>
        <v>0</v>
      </c>
      <c r="Z109" s="612">
        <f t="shared" si="89"/>
        <v>0</v>
      </c>
      <c r="AB109" s="493">
        <f t="shared" si="90"/>
        <v>0</v>
      </c>
      <c r="AC109" s="566">
        <f t="shared" si="91"/>
        <v>0</v>
      </c>
      <c r="AD109" s="493">
        <f t="shared" si="92"/>
        <v>0</v>
      </c>
      <c r="AE109" s="493">
        <f t="shared" si="93"/>
        <v>0</v>
      </c>
      <c r="AF109" s="567">
        <f t="shared" si="94"/>
        <v>0</v>
      </c>
      <c r="AG109" s="493">
        <f t="shared" si="95"/>
        <v>0</v>
      </c>
      <c r="AH109" s="493">
        <f t="shared" si="96"/>
        <v>0</v>
      </c>
      <c r="AI109" s="41"/>
      <c r="AJ109" s="41"/>
      <c r="AK109" s="41"/>
      <c r="AL109" s="41"/>
      <c r="AM109" s="41"/>
      <c r="AN109" s="41"/>
      <c r="AO109" s="41"/>
      <c r="AP109" s="41"/>
    </row>
    <row r="110" spans="1:42" s="31" customFormat="1" ht="15" hidden="1" customHeight="1" outlineLevel="1">
      <c r="A110" s="571">
        <v>43</v>
      </c>
      <c r="B110" s="615"/>
      <c r="C110" s="632"/>
      <c r="D110" s="633"/>
      <c r="E110" s="585"/>
      <c r="F110" s="181"/>
      <c r="G110" s="181"/>
      <c r="H110" s="612">
        <f t="shared" si="68"/>
        <v>0</v>
      </c>
      <c r="I110" s="576">
        <f t="shared" si="76"/>
        <v>0</v>
      </c>
      <c r="J110" s="577">
        <f t="shared" si="77"/>
        <v>0</v>
      </c>
      <c r="K110" s="578"/>
      <c r="L110" s="50">
        <f t="shared" si="78"/>
        <v>0</v>
      </c>
      <c r="M110" s="579"/>
      <c r="N110" s="577">
        <f t="shared" si="79"/>
        <v>0</v>
      </c>
      <c r="O110" s="578"/>
      <c r="P110" s="50">
        <f t="shared" si="80"/>
        <v>0</v>
      </c>
      <c r="Q110" s="579"/>
      <c r="R110" s="577">
        <f t="shared" si="81"/>
        <v>0</v>
      </c>
      <c r="S110" s="611">
        <f t="shared" si="82"/>
        <v>0</v>
      </c>
      <c r="T110" s="612">
        <f t="shared" si="83"/>
        <v>0</v>
      </c>
      <c r="U110" s="582">
        <f t="shared" si="84"/>
        <v>0</v>
      </c>
      <c r="V110" s="50">
        <f t="shared" si="85"/>
        <v>0</v>
      </c>
      <c r="W110" s="583">
        <f t="shared" si="86"/>
        <v>0</v>
      </c>
      <c r="X110" s="50">
        <f t="shared" si="87"/>
        <v>0</v>
      </c>
      <c r="Y110" s="611">
        <f t="shared" si="88"/>
        <v>0</v>
      </c>
      <c r="Z110" s="612">
        <f t="shared" si="89"/>
        <v>0</v>
      </c>
      <c r="AB110" s="493">
        <f t="shared" si="90"/>
        <v>0</v>
      </c>
      <c r="AC110" s="566">
        <f t="shared" si="91"/>
        <v>0</v>
      </c>
      <c r="AD110" s="493">
        <f t="shared" si="92"/>
        <v>0</v>
      </c>
      <c r="AE110" s="493">
        <f t="shared" si="93"/>
        <v>0</v>
      </c>
      <c r="AF110" s="567">
        <f t="shared" si="94"/>
        <v>0</v>
      </c>
      <c r="AG110" s="493">
        <f t="shared" si="95"/>
        <v>0</v>
      </c>
      <c r="AH110" s="493">
        <f t="shared" si="96"/>
        <v>0</v>
      </c>
      <c r="AI110" s="41"/>
      <c r="AJ110" s="41"/>
      <c r="AK110" s="41"/>
      <c r="AL110" s="41"/>
      <c r="AM110" s="41"/>
      <c r="AN110" s="41"/>
      <c r="AO110" s="41"/>
      <c r="AP110" s="41"/>
    </row>
    <row r="111" spans="1:42" s="31" customFormat="1" ht="15" hidden="1" customHeight="1" outlineLevel="1">
      <c r="A111" s="571">
        <v>44</v>
      </c>
      <c r="B111" s="615"/>
      <c r="C111" s="632"/>
      <c r="D111" s="633"/>
      <c r="E111" s="585"/>
      <c r="F111" s="181"/>
      <c r="G111" s="181"/>
      <c r="H111" s="612">
        <f t="shared" si="68"/>
        <v>0</v>
      </c>
      <c r="I111" s="576">
        <f t="shared" si="76"/>
        <v>0</v>
      </c>
      <c r="J111" s="577">
        <f t="shared" si="77"/>
        <v>0</v>
      </c>
      <c r="K111" s="578"/>
      <c r="L111" s="50">
        <f t="shared" si="78"/>
        <v>0</v>
      </c>
      <c r="M111" s="579"/>
      <c r="N111" s="577">
        <f t="shared" si="79"/>
        <v>0</v>
      </c>
      <c r="O111" s="578"/>
      <c r="P111" s="50">
        <f t="shared" si="80"/>
        <v>0</v>
      </c>
      <c r="Q111" s="579"/>
      <c r="R111" s="577">
        <f t="shared" si="81"/>
        <v>0</v>
      </c>
      <c r="S111" s="611">
        <f t="shared" si="82"/>
        <v>0</v>
      </c>
      <c r="T111" s="612">
        <f t="shared" si="83"/>
        <v>0</v>
      </c>
      <c r="U111" s="582">
        <f t="shared" si="84"/>
        <v>0</v>
      </c>
      <c r="V111" s="50">
        <f t="shared" si="85"/>
        <v>0</v>
      </c>
      <c r="W111" s="583">
        <f t="shared" si="86"/>
        <v>0</v>
      </c>
      <c r="X111" s="50">
        <f t="shared" si="87"/>
        <v>0</v>
      </c>
      <c r="Y111" s="611">
        <f t="shared" si="88"/>
        <v>0</v>
      </c>
      <c r="Z111" s="612">
        <f t="shared" si="89"/>
        <v>0</v>
      </c>
      <c r="AB111" s="493">
        <f t="shared" si="90"/>
        <v>0</v>
      </c>
      <c r="AC111" s="566">
        <f t="shared" si="91"/>
        <v>0</v>
      </c>
      <c r="AD111" s="493">
        <f t="shared" si="92"/>
        <v>0</v>
      </c>
      <c r="AE111" s="493">
        <f t="shared" si="93"/>
        <v>0</v>
      </c>
      <c r="AF111" s="567">
        <f t="shared" si="94"/>
        <v>0</v>
      </c>
      <c r="AG111" s="493">
        <f t="shared" si="95"/>
        <v>0</v>
      </c>
      <c r="AH111" s="493">
        <f t="shared" si="96"/>
        <v>0</v>
      </c>
      <c r="AI111" s="41"/>
      <c r="AJ111" s="41"/>
      <c r="AK111" s="41"/>
      <c r="AL111" s="41"/>
      <c r="AM111" s="41"/>
      <c r="AN111" s="41"/>
      <c r="AO111" s="41"/>
      <c r="AP111" s="41"/>
    </row>
    <row r="112" spans="1:42" s="31" customFormat="1" ht="15" hidden="1" customHeight="1" outlineLevel="1">
      <c r="A112" s="571">
        <v>45</v>
      </c>
      <c r="B112" s="615"/>
      <c r="C112" s="632"/>
      <c r="D112" s="633"/>
      <c r="E112" s="585"/>
      <c r="F112" s="181"/>
      <c r="G112" s="181"/>
      <c r="H112" s="612">
        <f t="shared" si="68"/>
        <v>0</v>
      </c>
      <c r="I112" s="576">
        <f t="shared" si="76"/>
        <v>0</v>
      </c>
      <c r="J112" s="577">
        <f t="shared" si="77"/>
        <v>0</v>
      </c>
      <c r="K112" s="578"/>
      <c r="L112" s="50">
        <f t="shared" si="78"/>
        <v>0</v>
      </c>
      <c r="M112" s="579"/>
      <c r="N112" s="577">
        <f t="shared" si="79"/>
        <v>0</v>
      </c>
      <c r="O112" s="578"/>
      <c r="P112" s="50">
        <f t="shared" si="80"/>
        <v>0</v>
      </c>
      <c r="Q112" s="579"/>
      <c r="R112" s="577">
        <f t="shared" si="81"/>
        <v>0</v>
      </c>
      <c r="S112" s="611">
        <f t="shared" si="82"/>
        <v>0</v>
      </c>
      <c r="T112" s="612">
        <f t="shared" si="83"/>
        <v>0</v>
      </c>
      <c r="U112" s="582">
        <f t="shared" si="84"/>
        <v>0</v>
      </c>
      <c r="V112" s="50">
        <f t="shared" si="85"/>
        <v>0</v>
      </c>
      <c r="W112" s="583">
        <f t="shared" si="86"/>
        <v>0</v>
      </c>
      <c r="X112" s="50">
        <f t="shared" si="87"/>
        <v>0</v>
      </c>
      <c r="Y112" s="611">
        <f t="shared" si="88"/>
        <v>0</v>
      </c>
      <c r="Z112" s="612">
        <f t="shared" si="89"/>
        <v>0</v>
      </c>
      <c r="AB112" s="493">
        <f t="shared" si="90"/>
        <v>0</v>
      </c>
      <c r="AC112" s="566">
        <f t="shared" si="91"/>
        <v>0</v>
      </c>
      <c r="AD112" s="493">
        <f t="shared" si="92"/>
        <v>0</v>
      </c>
      <c r="AE112" s="493">
        <f t="shared" si="93"/>
        <v>0</v>
      </c>
      <c r="AF112" s="567">
        <f t="shared" si="94"/>
        <v>0</v>
      </c>
      <c r="AG112" s="493">
        <f t="shared" si="95"/>
        <v>0</v>
      </c>
      <c r="AH112" s="493">
        <f t="shared" si="96"/>
        <v>0</v>
      </c>
      <c r="AI112" s="41"/>
      <c r="AJ112" s="41"/>
      <c r="AK112" s="41"/>
      <c r="AL112" s="41"/>
      <c r="AM112" s="41"/>
      <c r="AN112" s="41"/>
      <c r="AO112" s="41"/>
      <c r="AP112" s="41"/>
    </row>
    <row r="113" spans="1:42" s="31" customFormat="1" ht="15" hidden="1" customHeight="1" outlineLevel="1">
      <c r="A113" s="571">
        <v>46</v>
      </c>
      <c r="B113" s="615"/>
      <c r="C113" s="632"/>
      <c r="D113" s="633"/>
      <c r="E113" s="585"/>
      <c r="F113" s="181"/>
      <c r="G113" s="181"/>
      <c r="H113" s="612">
        <f t="shared" si="68"/>
        <v>0</v>
      </c>
      <c r="I113" s="576">
        <f t="shared" si="76"/>
        <v>0</v>
      </c>
      <c r="J113" s="577">
        <f t="shared" si="77"/>
        <v>0</v>
      </c>
      <c r="K113" s="578"/>
      <c r="L113" s="50">
        <f t="shared" si="78"/>
        <v>0</v>
      </c>
      <c r="M113" s="579"/>
      <c r="N113" s="577">
        <f t="shared" si="79"/>
        <v>0</v>
      </c>
      <c r="O113" s="578"/>
      <c r="P113" s="50">
        <f t="shared" si="80"/>
        <v>0</v>
      </c>
      <c r="Q113" s="579"/>
      <c r="R113" s="577">
        <f t="shared" si="81"/>
        <v>0</v>
      </c>
      <c r="S113" s="611">
        <f t="shared" si="82"/>
        <v>0</v>
      </c>
      <c r="T113" s="612">
        <f t="shared" si="83"/>
        <v>0</v>
      </c>
      <c r="U113" s="582">
        <f t="shared" si="84"/>
        <v>0</v>
      </c>
      <c r="V113" s="50">
        <f t="shared" si="85"/>
        <v>0</v>
      </c>
      <c r="W113" s="583">
        <f t="shared" si="86"/>
        <v>0</v>
      </c>
      <c r="X113" s="50">
        <f t="shared" si="87"/>
        <v>0</v>
      </c>
      <c r="Y113" s="611">
        <f t="shared" si="88"/>
        <v>0</v>
      </c>
      <c r="Z113" s="612">
        <f t="shared" si="89"/>
        <v>0</v>
      </c>
      <c r="AB113" s="493">
        <f t="shared" si="90"/>
        <v>0</v>
      </c>
      <c r="AC113" s="566">
        <f t="shared" si="91"/>
        <v>0</v>
      </c>
      <c r="AD113" s="493">
        <f t="shared" si="92"/>
        <v>0</v>
      </c>
      <c r="AE113" s="493">
        <f t="shared" si="93"/>
        <v>0</v>
      </c>
      <c r="AF113" s="567">
        <f t="shared" si="94"/>
        <v>0</v>
      </c>
      <c r="AG113" s="493">
        <f t="shared" si="95"/>
        <v>0</v>
      </c>
      <c r="AH113" s="493">
        <f t="shared" si="96"/>
        <v>0</v>
      </c>
      <c r="AI113" s="41"/>
      <c r="AJ113" s="41"/>
      <c r="AK113" s="41"/>
      <c r="AL113" s="41"/>
      <c r="AM113" s="41"/>
      <c r="AN113" s="41"/>
      <c r="AO113" s="41"/>
      <c r="AP113" s="41"/>
    </row>
    <row r="114" spans="1:42" s="31" customFormat="1" ht="15" hidden="1" customHeight="1" outlineLevel="1">
      <c r="A114" s="571">
        <v>47</v>
      </c>
      <c r="B114" s="615"/>
      <c r="C114" s="632"/>
      <c r="D114" s="633"/>
      <c r="E114" s="585"/>
      <c r="F114" s="181"/>
      <c r="G114" s="181"/>
      <c r="H114" s="612">
        <f t="shared" si="68"/>
        <v>0</v>
      </c>
      <c r="I114" s="576">
        <f t="shared" si="76"/>
        <v>0</v>
      </c>
      <c r="J114" s="577">
        <f t="shared" si="77"/>
        <v>0</v>
      </c>
      <c r="K114" s="578"/>
      <c r="L114" s="50">
        <f t="shared" si="78"/>
        <v>0</v>
      </c>
      <c r="M114" s="579"/>
      <c r="N114" s="577">
        <f t="shared" si="79"/>
        <v>0</v>
      </c>
      <c r="O114" s="578"/>
      <c r="P114" s="50">
        <f t="shared" si="80"/>
        <v>0</v>
      </c>
      <c r="Q114" s="579"/>
      <c r="R114" s="577">
        <f t="shared" si="81"/>
        <v>0</v>
      </c>
      <c r="S114" s="611">
        <f t="shared" si="82"/>
        <v>0</v>
      </c>
      <c r="T114" s="612">
        <f t="shared" si="83"/>
        <v>0</v>
      </c>
      <c r="U114" s="582">
        <f t="shared" si="84"/>
        <v>0</v>
      </c>
      <c r="V114" s="50">
        <f t="shared" si="85"/>
        <v>0</v>
      </c>
      <c r="W114" s="583">
        <f t="shared" si="86"/>
        <v>0</v>
      </c>
      <c r="X114" s="50">
        <f t="shared" si="87"/>
        <v>0</v>
      </c>
      <c r="Y114" s="611">
        <f t="shared" si="88"/>
        <v>0</v>
      </c>
      <c r="Z114" s="612">
        <f t="shared" si="89"/>
        <v>0</v>
      </c>
      <c r="AB114" s="493">
        <f t="shared" si="90"/>
        <v>0</v>
      </c>
      <c r="AC114" s="566">
        <f t="shared" si="91"/>
        <v>0</v>
      </c>
      <c r="AD114" s="493">
        <f t="shared" si="92"/>
        <v>0</v>
      </c>
      <c r="AE114" s="493">
        <f t="shared" si="93"/>
        <v>0</v>
      </c>
      <c r="AF114" s="567">
        <f t="shared" si="94"/>
        <v>0</v>
      </c>
      <c r="AG114" s="493">
        <f t="shared" si="95"/>
        <v>0</v>
      </c>
      <c r="AH114" s="493">
        <f t="shared" si="96"/>
        <v>0</v>
      </c>
      <c r="AI114" s="41"/>
      <c r="AJ114" s="41"/>
      <c r="AK114" s="41"/>
      <c r="AL114" s="41"/>
      <c r="AM114" s="41"/>
      <c r="AN114" s="41"/>
      <c r="AO114" s="41"/>
      <c r="AP114" s="41"/>
    </row>
    <row r="115" spans="1:42" s="31" customFormat="1" ht="15" hidden="1" customHeight="1" outlineLevel="1">
      <c r="A115" s="571">
        <v>48</v>
      </c>
      <c r="B115" s="615"/>
      <c r="C115" s="632"/>
      <c r="D115" s="633"/>
      <c r="E115" s="585"/>
      <c r="F115" s="181"/>
      <c r="G115" s="181"/>
      <c r="H115" s="612">
        <f t="shared" si="68"/>
        <v>0</v>
      </c>
      <c r="I115" s="576">
        <f t="shared" si="76"/>
        <v>0</v>
      </c>
      <c r="J115" s="577">
        <f t="shared" si="77"/>
        <v>0</v>
      </c>
      <c r="K115" s="578"/>
      <c r="L115" s="50">
        <f t="shared" si="78"/>
        <v>0</v>
      </c>
      <c r="M115" s="579"/>
      <c r="N115" s="577">
        <f t="shared" si="79"/>
        <v>0</v>
      </c>
      <c r="O115" s="578"/>
      <c r="P115" s="50">
        <f t="shared" si="80"/>
        <v>0</v>
      </c>
      <c r="Q115" s="579"/>
      <c r="R115" s="577">
        <f t="shared" si="81"/>
        <v>0</v>
      </c>
      <c r="S115" s="611">
        <f t="shared" si="82"/>
        <v>0</v>
      </c>
      <c r="T115" s="612">
        <f t="shared" si="83"/>
        <v>0</v>
      </c>
      <c r="U115" s="582">
        <f t="shared" si="84"/>
        <v>0</v>
      </c>
      <c r="V115" s="50">
        <f t="shared" si="85"/>
        <v>0</v>
      </c>
      <c r="W115" s="583">
        <f t="shared" si="86"/>
        <v>0</v>
      </c>
      <c r="X115" s="50">
        <f t="shared" si="87"/>
        <v>0</v>
      </c>
      <c r="Y115" s="611">
        <f t="shared" si="88"/>
        <v>0</v>
      </c>
      <c r="Z115" s="612">
        <f t="shared" si="89"/>
        <v>0</v>
      </c>
      <c r="AB115" s="493">
        <f t="shared" si="90"/>
        <v>0</v>
      </c>
      <c r="AC115" s="566">
        <f t="shared" si="91"/>
        <v>0</v>
      </c>
      <c r="AD115" s="493">
        <f t="shared" si="92"/>
        <v>0</v>
      </c>
      <c r="AE115" s="493">
        <f t="shared" si="93"/>
        <v>0</v>
      </c>
      <c r="AF115" s="567">
        <f t="shared" si="94"/>
        <v>0</v>
      </c>
      <c r="AG115" s="493">
        <f t="shared" si="95"/>
        <v>0</v>
      </c>
      <c r="AH115" s="493">
        <f t="shared" si="96"/>
        <v>0</v>
      </c>
      <c r="AI115" s="41"/>
      <c r="AJ115" s="41"/>
      <c r="AK115" s="41"/>
      <c r="AL115" s="41"/>
      <c r="AM115" s="41"/>
      <c r="AN115" s="41"/>
      <c r="AO115" s="41"/>
      <c r="AP115" s="41"/>
    </row>
    <row r="116" spans="1:42" s="31" customFormat="1" ht="15" hidden="1" customHeight="1" outlineLevel="1">
      <c r="A116" s="571">
        <v>49</v>
      </c>
      <c r="B116" s="615"/>
      <c r="C116" s="632"/>
      <c r="D116" s="633"/>
      <c r="E116" s="585"/>
      <c r="F116" s="181"/>
      <c r="G116" s="181"/>
      <c r="H116" s="612">
        <f t="shared" si="68"/>
        <v>0</v>
      </c>
      <c r="I116" s="576">
        <f t="shared" si="76"/>
        <v>0</v>
      </c>
      <c r="J116" s="577">
        <f t="shared" si="77"/>
        <v>0</v>
      </c>
      <c r="K116" s="578"/>
      <c r="L116" s="50">
        <f t="shared" si="78"/>
        <v>0</v>
      </c>
      <c r="M116" s="579"/>
      <c r="N116" s="577">
        <f t="shared" si="79"/>
        <v>0</v>
      </c>
      <c r="O116" s="578"/>
      <c r="P116" s="50">
        <f t="shared" si="80"/>
        <v>0</v>
      </c>
      <c r="Q116" s="579"/>
      <c r="R116" s="577">
        <f t="shared" si="81"/>
        <v>0</v>
      </c>
      <c r="S116" s="611">
        <f t="shared" si="82"/>
        <v>0</v>
      </c>
      <c r="T116" s="612">
        <f t="shared" si="83"/>
        <v>0</v>
      </c>
      <c r="U116" s="582">
        <f t="shared" si="84"/>
        <v>0</v>
      </c>
      <c r="V116" s="50">
        <f t="shared" si="85"/>
        <v>0</v>
      </c>
      <c r="W116" s="583">
        <f t="shared" si="86"/>
        <v>0</v>
      </c>
      <c r="X116" s="50">
        <f t="shared" si="87"/>
        <v>0</v>
      </c>
      <c r="Y116" s="611">
        <f t="shared" si="88"/>
        <v>0</v>
      </c>
      <c r="Z116" s="612">
        <f t="shared" si="89"/>
        <v>0</v>
      </c>
      <c r="AB116" s="493">
        <f t="shared" si="90"/>
        <v>0</v>
      </c>
      <c r="AC116" s="566">
        <f t="shared" si="91"/>
        <v>0</v>
      </c>
      <c r="AD116" s="493">
        <f t="shared" si="92"/>
        <v>0</v>
      </c>
      <c r="AE116" s="493">
        <f t="shared" si="93"/>
        <v>0</v>
      </c>
      <c r="AF116" s="567">
        <f t="shared" si="94"/>
        <v>0</v>
      </c>
      <c r="AG116" s="493">
        <f t="shared" si="95"/>
        <v>0</v>
      </c>
      <c r="AH116" s="493">
        <f t="shared" si="96"/>
        <v>0</v>
      </c>
      <c r="AI116" s="41"/>
      <c r="AJ116" s="41"/>
      <c r="AK116" s="41"/>
      <c r="AL116" s="41"/>
      <c r="AM116" s="41"/>
      <c r="AN116" s="41"/>
      <c r="AO116" s="41"/>
      <c r="AP116" s="41"/>
    </row>
    <row r="117" spans="1:42" s="31" customFormat="1" ht="15" hidden="1" customHeight="1" outlineLevel="1">
      <c r="A117" s="571">
        <v>50</v>
      </c>
      <c r="B117" s="615"/>
      <c r="C117" s="632"/>
      <c r="D117" s="633"/>
      <c r="E117" s="585"/>
      <c r="F117" s="181"/>
      <c r="G117" s="181"/>
      <c r="H117" s="612">
        <f t="shared" si="68"/>
        <v>0</v>
      </c>
      <c r="I117" s="576">
        <f t="shared" si="76"/>
        <v>0</v>
      </c>
      <c r="J117" s="577">
        <f t="shared" si="77"/>
        <v>0</v>
      </c>
      <c r="K117" s="578"/>
      <c r="L117" s="50">
        <f t="shared" si="78"/>
        <v>0</v>
      </c>
      <c r="M117" s="579"/>
      <c r="N117" s="577">
        <f t="shared" si="79"/>
        <v>0</v>
      </c>
      <c r="O117" s="578"/>
      <c r="P117" s="50">
        <f t="shared" si="80"/>
        <v>0</v>
      </c>
      <c r="Q117" s="579"/>
      <c r="R117" s="577">
        <f t="shared" si="81"/>
        <v>0</v>
      </c>
      <c r="S117" s="611">
        <f t="shared" si="82"/>
        <v>0</v>
      </c>
      <c r="T117" s="612">
        <f t="shared" si="83"/>
        <v>0</v>
      </c>
      <c r="U117" s="582">
        <f t="shared" si="84"/>
        <v>0</v>
      </c>
      <c r="V117" s="50">
        <f t="shared" si="85"/>
        <v>0</v>
      </c>
      <c r="W117" s="583">
        <f t="shared" si="86"/>
        <v>0</v>
      </c>
      <c r="X117" s="50">
        <f t="shared" si="87"/>
        <v>0</v>
      </c>
      <c r="Y117" s="611">
        <f t="shared" si="88"/>
        <v>0</v>
      </c>
      <c r="Z117" s="612">
        <f t="shared" si="89"/>
        <v>0</v>
      </c>
      <c r="AB117" s="493">
        <f t="shared" si="90"/>
        <v>0</v>
      </c>
      <c r="AC117" s="566">
        <f t="shared" si="91"/>
        <v>0</v>
      </c>
      <c r="AD117" s="493">
        <f t="shared" si="92"/>
        <v>0</v>
      </c>
      <c r="AE117" s="493">
        <f t="shared" si="93"/>
        <v>0</v>
      </c>
      <c r="AF117" s="567">
        <f t="shared" si="94"/>
        <v>0</v>
      </c>
      <c r="AG117" s="493">
        <f t="shared" si="95"/>
        <v>0</v>
      </c>
      <c r="AH117" s="493">
        <f t="shared" si="96"/>
        <v>0</v>
      </c>
      <c r="AI117" s="41"/>
      <c r="AJ117" s="41"/>
      <c r="AK117" s="41"/>
      <c r="AL117" s="41"/>
      <c r="AM117" s="41"/>
      <c r="AN117" s="41"/>
      <c r="AO117" s="41"/>
      <c r="AP117" s="41"/>
    </row>
    <row r="118" spans="1:42" s="31" customFormat="1" ht="15" hidden="1" customHeight="1" outlineLevel="1">
      <c r="A118" s="571">
        <v>51</v>
      </c>
      <c r="B118" s="615"/>
      <c r="C118" s="632"/>
      <c r="D118" s="633"/>
      <c r="E118" s="585"/>
      <c r="F118" s="181"/>
      <c r="G118" s="181"/>
      <c r="H118" s="612">
        <f t="shared" si="68"/>
        <v>0</v>
      </c>
      <c r="I118" s="576">
        <f t="shared" si="76"/>
        <v>0</v>
      </c>
      <c r="J118" s="577">
        <f t="shared" si="77"/>
        <v>0</v>
      </c>
      <c r="K118" s="578"/>
      <c r="L118" s="50">
        <f t="shared" si="78"/>
        <v>0</v>
      </c>
      <c r="M118" s="579"/>
      <c r="N118" s="577">
        <f t="shared" si="79"/>
        <v>0</v>
      </c>
      <c r="O118" s="578"/>
      <c r="P118" s="50">
        <f t="shared" si="80"/>
        <v>0</v>
      </c>
      <c r="Q118" s="579"/>
      <c r="R118" s="577">
        <f t="shared" si="81"/>
        <v>0</v>
      </c>
      <c r="S118" s="611">
        <f t="shared" si="82"/>
        <v>0</v>
      </c>
      <c r="T118" s="612">
        <f t="shared" si="83"/>
        <v>0</v>
      </c>
      <c r="U118" s="582">
        <f t="shared" si="84"/>
        <v>0</v>
      </c>
      <c r="V118" s="50">
        <f t="shared" si="85"/>
        <v>0</v>
      </c>
      <c r="W118" s="583">
        <f t="shared" si="86"/>
        <v>0</v>
      </c>
      <c r="X118" s="50">
        <f t="shared" si="87"/>
        <v>0</v>
      </c>
      <c r="Y118" s="611">
        <f t="shared" si="88"/>
        <v>0</v>
      </c>
      <c r="Z118" s="612">
        <f t="shared" si="89"/>
        <v>0</v>
      </c>
      <c r="AB118" s="493">
        <f t="shared" si="90"/>
        <v>0</v>
      </c>
      <c r="AC118" s="566">
        <f t="shared" si="91"/>
        <v>0</v>
      </c>
      <c r="AD118" s="493">
        <f t="shared" si="92"/>
        <v>0</v>
      </c>
      <c r="AE118" s="493">
        <f t="shared" si="93"/>
        <v>0</v>
      </c>
      <c r="AF118" s="567">
        <f t="shared" si="94"/>
        <v>0</v>
      </c>
      <c r="AG118" s="493">
        <f t="shared" si="95"/>
        <v>0</v>
      </c>
      <c r="AH118" s="493">
        <f t="shared" si="96"/>
        <v>0</v>
      </c>
      <c r="AI118" s="41"/>
      <c r="AJ118" s="41"/>
      <c r="AK118" s="41"/>
      <c r="AL118" s="41"/>
      <c r="AM118" s="41"/>
      <c r="AN118" s="41"/>
      <c r="AO118" s="41"/>
      <c r="AP118" s="41"/>
    </row>
    <row r="119" spans="1:42" s="31" customFormat="1" ht="15" hidden="1" customHeight="1" outlineLevel="1">
      <c r="A119" s="571">
        <v>52</v>
      </c>
      <c r="B119" s="615"/>
      <c r="C119" s="632"/>
      <c r="D119" s="633"/>
      <c r="E119" s="585"/>
      <c r="F119" s="181"/>
      <c r="G119" s="181"/>
      <c r="H119" s="612">
        <f t="shared" si="68"/>
        <v>0</v>
      </c>
      <c r="I119" s="576">
        <f t="shared" si="76"/>
        <v>0</v>
      </c>
      <c r="J119" s="577">
        <f t="shared" si="77"/>
        <v>0</v>
      </c>
      <c r="K119" s="578"/>
      <c r="L119" s="50">
        <f t="shared" si="78"/>
        <v>0</v>
      </c>
      <c r="M119" s="579"/>
      <c r="N119" s="577">
        <f t="shared" si="79"/>
        <v>0</v>
      </c>
      <c r="O119" s="578"/>
      <c r="P119" s="50">
        <f t="shared" si="80"/>
        <v>0</v>
      </c>
      <c r="Q119" s="579"/>
      <c r="R119" s="577">
        <f t="shared" si="81"/>
        <v>0</v>
      </c>
      <c r="S119" s="611">
        <f t="shared" si="82"/>
        <v>0</v>
      </c>
      <c r="T119" s="612">
        <f t="shared" si="83"/>
        <v>0</v>
      </c>
      <c r="U119" s="582">
        <f t="shared" si="84"/>
        <v>0</v>
      </c>
      <c r="V119" s="50">
        <f t="shared" si="85"/>
        <v>0</v>
      </c>
      <c r="W119" s="583">
        <f t="shared" si="86"/>
        <v>0</v>
      </c>
      <c r="X119" s="50">
        <f t="shared" si="87"/>
        <v>0</v>
      </c>
      <c r="Y119" s="611">
        <f t="shared" si="88"/>
        <v>0</v>
      </c>
      <c r="Z119" s="612">
        <f t="shared" si="89"/>
        <v>0</v>
      </c>
      <c r="AB119" s="493">
        <f t="shared" si="90"/>
        <v>0</v>
      </c>
      <c r="AC119" s="566">
        <f t="shared" si="91"/>
        <v>0</v>
      </c>
      <c r="AD119" s="493">
        <f t="shared" si="92"/>
        <v>0</v>
      </c>
      <c r="AE119" s="493">
        <f t="shared" si="93"/>
        <v>0</v>
      </c>
      <c r="AF119" s="567">
        <f t="shared" si="94"/>
        <v>0</v>
      </c>
      <c r="AG119" s="493">
        <f t="shared" si="95"/>
        <v>0</v>
      </c>
      <c r="AH119" s="493">
        <f t="shared" si="96"/>
        <v>0</v>
      </c>
      <c r="AI119" s="41"/>
      <c r="AJ119" s="41"/>
      <c r="AK119" s="41"/>
      <c r="AL119" s="41"/>
      <c r="AM119" s="41"/>
      <c r="AN119" s="41"/>
      <c r="AO119" s="41"/>
      <c r="AP119" s="41"/>
    </row>
    <row r="120" spans="1:42" s="31" customFormat="1" ht="15" hidden="1" customHeight="1" outlineLevel="1">
      <c r="A120" s="571">
        <v>53</v>
      </c>
      <c r="B120" s="615"/>
      <c r="C120" s="632"/>
      <c r="D120" s="633"/>
      <c r="E120" s="585"/>
      <c r="F120" s="181"/>
      <c r="G120" s="181"/>
      <c r="H120" s="612">
        <f t="shared" si="68"/>
        <v>0</v>
      </c>
      <c r="I120" s="576">
        <f t="shared" si="76"/>
        <v>0</v>
      </c>
      <c r="J120" s="577">
        <f t="shared" si="77"/>
        <v>0</v>
      </c>
      <c r="K120" s="578"/>
      <c r="L120" s="50">
        <f t="shared" si="78"/>
        <v>0</v>
      </c>
      <c r="M120" s="579"/>
      <c r="N120" s="577">
        <f t="shared" si="79"/>
        <v>0</v>
      </c>
      <c r="O120" s="578"/>
      <c r="P120" s="50">
        <f t="shared" si="80"/>
        <v>0</v>
      </c>
      <c r="Q120" s="579"/>
      <c r="R120" s="577">
        <f t="shared" si="81"/>
        <v>0</v>
      </c>
      <c r="S120" s="611">
        <f t="shared" si="82"/>
        <v>0</v>
      </c>
      <c r="T120" s="612">
        <f t="shared" si="83"/>
        <v>0</v>
      </c>
      <c r="U120" s="582">
        <f t="shared" si="84"/>
        <v>0</v>
      </c>
      <c r="V120" s="50">
        <f t="shared" si="85"/>
        <v>0</v>
      </c>
      <c r="W120" s="583">
        <f t="shared" si="86"/>
        <v>0</v>
      </c>
      <c r="X120" s="50">
        <f t="shared" si="87"/>
        <v>0</v>
      </c>
      <c r="Y120" s="611">
        <f t="shared" si="88"/>
        <v>0</v>
      </c>
      <c r="Z120" s="612">
        <f t="shared" si="89"/>
        <v>0</v>
      </c>
      <c r="AB120" s="493">
        <f t="shared" si="90"/>
        <v>0</v>
      </c>
      <c r="AC120" s="566">
        <f t="shared" si="91"/>
        <v>0</v>
      </c>
      <c r="AD120" s="493">
        <f t="shared" si="92"/>
        <v>0</v>
      </c>
      <c r="AE120" s="493">
        <f t="shared" si="93"/>
        <v>0</v>
      </c>
      <c r="AF120" s="567">
        <f t="shared" si="94"/>
        <v>0</v>
      </c>
      <c r="AG120" s="493">
        <f t="shared" si="95"/>
        <v>0</v>
      </c>
      <c r="AH120" s="493">
        <f t="shared" si="96"/>
        <v>0</v>
      </c>
      <c r="AI120" s="41"/>
      <c r="AJ120" s="41"/>
      <c r="AK120" s="41"/>
      <c r="AL120" s="41"/>
      <c r="AM120" s="41"/>
      <c r="AN120" s="41"/>
      <c r="AO120" s="41"/>
      <c r="AP120" s="41"/>
    </row>
    <row r="121" spans="1:42" s="31" customFormat="1" ht="15" hidden="1" customHeight="1" outlineLevel="1">
      <c r="A121" s="571">
        <v>54</v>
      </c>
      <c r="B121" s="615"/>
      <c r="C121" s="632"/>
      <c r="D121" s="633"/>
      <c r="E121" s="585"/>
      <c r="F121" s="181"/>
      <c r="G121" s="181"/>
      <c r="H121" s="612">
        <f t="shared" si="68"/>
        <v>0</v>
      </c>
      <c r="I121" s="576">
        <f t="shared" si="76"/>
        <v>0</v>
      </c>
      <c r="J121" s="577">
        <f t="shared" si="77"/>
        <v>0</v>
      </c>
      <c r="K121" s="578"/>
      <c r="L121" s="50">
        <f t="shared" si="78"/>
        <v>0</v>
      </c>
      <c r="M121" s="579"/>
      <c r="N121" s="577">
        <f t="shared" si="79"/>
        <v>0</v>
      </c>
      <c r="O121" s="578"/>
      <c r="P121" s="50">
        <f t="shared" si="80"/>
        <v>0</v>
      </c>
      <c r="Q121" s="579"/>
      <c r="R121" s="577">
        <f t="shared" si="81"/>
        <v>0</v>
      </c>
      <c r="S121" s="611">
        <f t="shared" si="82"/>
        <v>0</v>
      </c>
      <c r="T121" s="612">
        <f t="shared" si="83"/>
        <v>0</v>
      </c>
      <c r="U121" s="582">
        <f t="shared" si="84"/>
        <v>0</v>
      </c>
      <c r="V121" s="50">
        <f t="shared" si="85"/>
        <v>0</v>
      </c>
      <c r="W121" s="583">
        <f t="shared" si="86"/>
        <v>0</v>
      </c>
      <c r="X121" s="50">
        <f t="shared" si="87"/>
        <v>0</v>
      </c>
      <c r="Y121" s="611">
        <f t="shared" si="88"/>
        <v>0</v>
      </c>
      <c r="Z121" s="612">
        <f t="shared" si="89"/>
        <v>0</v>
      </c>
      <c r="AB121" s="493">
        <f t="shared" si="90"/>
        <v>0</v>
      </c>
      <c r="AC121" s="566">
        <f t="shared" si="91"/>
        <v>0</v>
      </c>
      <c r="AD121" s="493">
        <f t="shared" si="92"/>
        <v>0</v>
      </c>
      <c r="AE121" s="493">
        <f t="shared" si="93"/>
        <v>0</v>
      </c>
      <c r="AF121" s="567">
        <f t="shared" si="94"/>
        <v>0</v>
      </c>
      <c r="AG121" s="493">
        <f t="shared" si="95"/>
        <v>0</v>
      </c>
      <c r="AH121" s="493">
        <f t="shared" si="96"/>
        <v>0</v>
      </c>
      <c r="AI121" s="41"/>
      <c r="AJ121" s="41"/>
      <c r="AK121" s="41"/>
      <c r="AL121" s="41"/>
      <c r="AM121" s="41"/>
      <c r="AN121" s="41"/>
      <c r="AO121" s="41"/>
      <c r="AP121" s="41"/>
    </row>
    <row r="122" spans="1:42" s="31" customFormat="1" ht="15" hidden="1" customHeight="1" outlineLevel="1">
      <c r="A122" s="571">
        <v>55</v>
      </c>
      <c r="B122" s="615"/>
      <c r="C122" s="632"/>
      <c r="D122" s="633"/>
      <c r="E122" s="585"/>
      <c r="F122" s="181"/>
      <c r="G122" s="181"/>
      <c r="H122" s="612">
        <f t="shared" si="68"/>
        <v>0</v>
      </c>
      <c r="I122" s="576">
        <f t="shared" si="76"/>
        <v>0</v>
      </c>
      <c r="J122" s="577">
        <f t="shared" si="77"/>
        <v>0</v>
      </c>
      <c r="K122" s="578"/>
      <c r="L122" s="50">
        <f t="shared" si="78"/>
        <v>0</v>
      </c>
      <c r="M122" s="579"/>
      <c r="N122" s="577">
        <f t="shared" si="79"/>
        <v>0</v>
      </c>
      <c r="O122" s="578"/>
      <c r="P122" s="50">
        <f t="shared" si="80"/>
        <v>0</v>
      </c>
      <c r="Q122" s="579"/>
      <c r="R122" s="577">
        <f t="shared" si="81"/>
        <v>0</v>
      </c>
      <c r="S122" s="611">
        <f t="shared" si="82"/>
        <v>0</v>
      </c>
      <c r="T122" s="612">
        <f t="shared" si="83"/>
        <v>0</v>
      </c>
      <c r="U122" s="582">
        <f t="shared" si="84"/>
        <v>0</v>
      </c>
      <c r="V122" s="50">
        <f t="shared" si="85"/>
        <v>0</v>
      </c>
      <c r="W122" s="583">
        <f t="shared" si="86"/>
        <v>0</v>
      </c>
      <c r="X122" s="50">
        <f t="shared" si="87"/>
        <v>0</v>
      </c>
      <c r="Y122" s="611">
        <f t="shared" si="88"/>
        <v>0</v>
      </c>
      <c r="Z122" s="612">
        <f t="shared" si="89"/>
        <v>0</v>
      </c>
      <c r="AB122" s="493">
        <f t="shared" si="90"/>
        <v>0</v>
      </c>
      <c r="AC122" s="566">
        <f t="shared" si="91"/>
        <v>0</v>
      </c>
      <c r="AD122" s="493">
        <f t="shared" si="92"/>
        <v>0</v>
      </c>
      <c r="AE122" s="493">
        <f t="shared" si="93"/>
        <v>0</v>
      </c>
      <c r="AF122" s="567">
        <f t="shared" si="94"/>
        <v>0</v>
      </c>
      <c r="AG122" s="493">
        <f t="shared" si="95"/>
        <v>0</v>
      </c>
      <c r="AH122" s="493">
        <f t="shared" si="96"/>
        <v>0</v>
      </c>
      <c r="AI122" s="41"/>
      <c r="AJ122" s="41"/>
      <c r="AK122" s="41"/>
      <c r="AL122" s="41"/>
      <c r="AM122" s="41"/>
      <c r="AN122" s="41"/>
      <c r="AO122" s="41"/>
      <c r="AP122" s="41"/>
    </row>
    <row r="123" spans="1:42" s="31" customFormat="1" ht="15" hidden="1" customHeight="1" outlineLevel="1">
      <c r="A123" s="571">
        <v>56</v>
      </c>
      <c r="B123" s="615"/>
      <c r="C123" s="632"/>
      <c r="D123" s="633"/>
      <c r="E123" s="585"/>
      <c r="F123" s="181"/>
      <c r="G123" s="181"/>
      <c r="H123" s="612">
        <f t="shared" si="68"/>
        <v>0</v>
      </c>
      <c r="I123" s="576">
        <f t="shared" si="76"/>
        <v>0</v>
      </c>
      <c r="J123" s="577">
        <f t="shared" si="77"/>
        <v>0</v>
      </c>
      <c r="K123" s="578"/>
      <c r="L123" s="50">
        <f t="shared" si="78"/>
        <v>0</v>
      </c>
      <c r="M123" s="579"/>
      <c r="N123" s="577">
        <f t="shared" si="79"/>
        <v>0</v>
      </c>
      <c r="O123" s="578"/>
      <c r="P123" s="50">
        <f t="shared" si="80"/>
        <v>0</v>
      </c>
      <c r="Q123" s="579"/>
      <c r="R123" s="577">
        <f t="shared" si="81"/>
        <v>0</v>
      </c>
      <c r="S123" s="611">
        <f t="shared" si="82"/>
        <v>0</v>
      </c>
      <c r="T123" s="612">
        <f t="shared" si="83"/>
        <v>0</v>
      </c>
      <c r="U123" s="582">
        <f t="shared" si="84"/>
        <v>0</v>
      </c>
      <c r="V123" s="50">
        <f t="shared" si="85"/>
        <v>0</v>
      </c>
      <c r="W123" s="583">
        <f t="shared" si="86"/>
        <v>0</v>
      </c>
      <c r="X123" s="50">
        <f t="shared" si="87"/>
        <v>0</v>
      </c>
      <c r="Y123" s="611">
        <f t="shared" si="88"/>
        <v>0</v>
      </c>
      <c r="Z123" s="612">
        <f t="shared" si="89"/>
        <v>0</v>
      </c>
      <c r="AB123" s="493">
        <f t="shared" si="90"/>
        <v>0</v>
      </c>
      <c r="AC123" s="566">
        <f t="shared" si="91"/>
        <v>0</v>
      </c>
      <c r="AD123" s="493">
        <f t="shared" si="92"/>
        <v>0</v>
      </c>
      <c r="AE123" s="493">
        <f t="shared" si="93"/>
        <v>0</v>
      </c>
      <c r="AF123" s="567">
        <f t="shared" si="94"/>
        <v>0</v>
      </c>
      <c r="AG123" s="493">
        <f t="shared" si="95"/>
        <v>0</v>
      </c>
      <c r="AH123" s="493">
        <f t="shared" si="96"/>
        <v>0</v>
      </c>
      <c r="AI123" s="41"/>
      <c r="AJ123" s="41"/>
      <c r="AK123" s="41"/>
      <c r="AL123" s="41"/>
      <c r="AM123" s="41"/>
      <c r="AN123" s="41"/>
      <c r="AO123" s="41"/>
      <c r="AP123" s="41"/>
    </row>
    <row r="124" spans="1:42" s="31" customFormat="1" ht="15" hidden="1" customHeight="1" outlineLevel="1">
      <c r="A124" s="571">
        <v>57</v>
      </c>
      <c r="B124" s="615"/>
      <c r="C124" s="632"/>
      <c r="D124" s="633"/>
      <c r="E124" s="585"/>
      <c r="F124" s="181"/>
      <c r="G124" s="181"/>
      <c r="H124" s="612">
        <f t="shared" si="68"/>
        <v>0</v>
      </c>
      <c r="I124" s="576">
        <f t="shared" si="76"/>
        <v>0</v>
      </c>
      <c r="J124" s="577">
        <f t="shared" si="77"/>
        <v>0</v>
      </c>
      <c r="K124" s="578"/>
      <c r="L124" s="50">
        <f t="shared" si="78"/>
        <v>0</v>
      </c>
      <c r="M124" s="579"/>
      <c r="N124" s="577">
        <f t="shared" si="79"/>
        <v>0</v>
      </c>
      <c r="O124" s="578"/>
      <c r="P124" s="50">
        <f t="shared" si="80"/>
        <v>0</v>
      </c>
      <c r="Q124" s="579"/>
      <c r="R124" s="577">
        <f t="shared" si="81"/>
        <v>0</v>
      </c>
      <c r="S124" s="611">
        <f t="shared" si="82"/>
        <v>0</v>
      </c>
      <c r="T124" s="612">
        <f t="shared" si="83"/>
        <v>0</v>
      </c>
      <c r="U124" s="582">
        <f t="shared" si="84"/>
        <v>0</v>
      </c>
      <c r="V124" s="50">
        <f t="shared" si="85"/>
        <v>0</v>
      </c>
      <c r="W124" s="583">
        <f t="shared" si="86"/>
        <v>0</v>
      </c>
      <c r="X124" s="50">
        <f t="shared" si="87"/>
        <v>0</v>
      </c>
      <c r="Y124" s="611">
        <f t="shared" si="88"/>
        <v>0</v>
      </c>
      <c r="Z124" s="612">
        <f t="shared" si="89"/>
        <v>0</v>
      </c>
      <c r="AB124" s="493">
        <f t="shared" si="90"/>
        <v>0</v>
      </c>
      <c r="AC124" s="566">
        <f t="shared" si="91"/>
        <v>0</v>
      </c>
      <c r="AD124" s="493">
        <f t="shared" si="92"/>
        <v>0</v>
      </c>
      <c r="AE124" s="493">
        <f t="shared" si="93"/>
        <v>0</v>
      </c>
      <c r="AF124" s="567">
        <f t="shared" si="94"/>
        <v>0</v>
      </c>
      <c r="AG124" s="493">
        <f t="shared" si="95"/>
        <v>0</v>
      </c>
      <c r="AH124" s="493">
        <f t="shared" si="96"/>
        <v>0</v>
      </c>
      <c r="AI124" s="41"/>
      <c r="AJ124" s="41"/>
      <c r="AK124" s="41"/>
      <c r="AL124" s="41"/>
      <c r="AM124" s="41"/>
      <c r="AN124" s="41"/>
      <c r="AO124" s="41"/>
      <c r="AP124" s="41"/>
    </row>
    <row r="125" spans="1:42" s="31" customFormat="1" ht="15" hidden="1" customHeight="1" outlineLevel="1">
      <c r="A125" s="571">
        <v>58</v>
      </c>
      <c r="B125" s="615"/>
      <c r="C125" s="632"/>
      <c r="D125" s="633"/>
      <c r="E125" s="585"/>
      <c r="F125" s="181"/>
      <c r="G125" s="181"/>
      <c r="H125" s="612">
        <f t="shared" si="68"/>
        <v>0</v>
      </c>
      <c r="I125" s="576">
        <f t="shared" si="76"/>
        <v>0</v>
      </c>
      <c r="J125" s="577">
        <f t="shared" si="77"/>
        <v>0</v>
      </c>
      <c r="K125" s="578"/>
      <c r="L125" s="50">
        <f t="shared" si="78"/>
        <v>0</v>
      </c>
      <c r="M125" s="579"/>
      <c r="N125" s="577">
        <f t="shared" si="79"/>
        <v>0</v>
      </c>
      <c r="O125" s="578"/>
      <c r="P125" s="50">
        <f t="shared" si="80"/>
        <v>0</v>
      </c>
      <c r="Q125" s="579"/>
      <c r="R125" s="577">
        <f t="shared" si="81"/>
        <v>0</v>
      </c>
      <c r="S125" s="611">
        <f t="shared" si="82"/>
        <v>0</v>
      </c>
      <c r="T125" s="612">
        <f t="shared" si="83"/>
        <v>0</v>
      </c>
      <c r="U125" s="582">
        <f t="shared" si="84"/>
        <v>0</v>
      </c>
      <c r="V125" s="50">
        <f t="shared" si="85"/>
        <v>0</v>
      </c>
      <c r="W125" s="583">
        <f t="shared" si="86"/>
        <v>0</v>
      </c>
      <c r="X125" s="50">
        <f t="shared" si="87"/>
        <v>0</v>
      </c>
      <c r="Y125" s="611">
        <f t="shared" si="88"/>
        <v>0</v>
      </c>
      <c r="Z125" s="612">
        <f t="shared" si="89"/>
        <v>0</v>
      </c>
      <c r="AB125" s="493">
        <f t="shared" si="90"/>
        <v>0</v>
      </c>
      <c r="AC125" s="566">
        <f t="shared" si="91"/>
        <v>0</v>
      </c>
      <c r="AD125" s="493">
        <f t="shared" si="92"/>
        <v>0</v>
      </c>
      <c r="AE125" s="493">
        <f t="shared" si="93"/>
        <v>0</v>
      </c>
      <c r="AF125" s="567">
        <f t="shared" si="94"/>
        <v>0</v>
      </c>
      <c r="AG125" s="493">
        <f t="shared" si="95"/>
        <v>0</v>
      </c>
      <c r="AH125" s="493">
        <f t="shared" si="96"/>
        <v>0</v>
      </c>
      <c r="AI125" s="41"/>
      <c r="AJ125" s="41"/>
      <c r="AK125" s="41"/>
      <c r="AL125" s="41"/>
      <c r="AM125" s="41"/>
      <c r="AN125" s="41"/>
      <c r="AO125" s="41"/>
      <c r="AP125" s="41"/>
    </row>
    <row r="126" spans="1:42" s="31" customFormat="1" ht="15" hidden="1" customHeight="1" outlineLevel="1">
      <c r="A126" s="571">
        <v>59</v>
      </c>
      <c r="B126" s="615"/>
      <c r="C126" s="632"/>
      <c r="D126" s="633"/>
      <c r="E126" s="585"/>
      <c r="F126" s="181"/>
      <c r="G126" s="181"/>
      <c r="H126" s="612">
        <f t="shared" si="68"/>
        <v>0</v>
      </c>
      <c r="I126" s="576">
        <f t="shared" si="76"/>
        <v>0</v>
      </c>
      <c r="J126" s="577">
        <f t="shared" si="77"/>
        <v>0</v>
      </c>
      <c r="K126" s="578"/>
      <c r="L126" s="50">
        <f t="shared" si="78"/>
        <v>0</v>
      </c>
      <c r="M126" s="579"/>
      <c r="N126" s="577">
        <f t="shared" si="79"/>
        <v>0</v>
      </c>
      <c r="O126" s="578"/>
      <c r="P126" s="50">
        <f t="shared" si="80"/>
        <v>0</v>
      </c>
      <c r="Q126" s="579"/>
      <c r="R126" s="577">
        <f t="shared" si="81"/>
        <v>0</v>
      </c>
      <c r="S126" s="611">
        <f t="shared" si="82"/>
        <v>0</v>
      </c>
      <c r="T126" s="612">
        <f t="shared" si="83"/>
        <v>0</v>
      </c>
      <c r="U126" s="582">
        <f t="shared" si="84"/>
        <v>0</v>
      </c>
      <c r="V126" s="50">
        <f t="shared" si="85"/>
        <v>0</v>
      </c>
      <c r="W126" s="583">
        <f t="shared" si="86"/>
        <v>0</v>
      </c>
      <c r="X126" s="50">
        <f t="shared" si="87"/>
        <v>0</v>
      </c>
      <c r="Y126" s="611">
        <f t="shared" si="88"/>
        <v>0</v>
      </c>
      <c r="Z126" s="612">
        <f t="shared" si="89"/>
        <v>0</v>
      </c>
      <c r="AB126" s="493">
        <f t="shared" si="90"/>
        <v>0</v>
      </c>
      <c r="AC126" s="566">
        <f t="shared" si="91"/>
        <v>0</v>
      </c>
      <c r="AD126" s="493">
        <f t="shared" si="92"/>
        <v>0</v>
      </c>
      <c r="AE126" s="493">
        <f t="shared" si="93"/>
        <v>0</v>
      </c>
      <c r="AF126" s="567">
        <f t="shared" si="94"/>
        <v>0</v>
      </c>
      <c r="AG126" s="493">
        <f t="shared" si="95"/>
        <v>0</v>
      </c>
      <c r="AH126" s="493">
        <f t="shared" si="96"/>
        <v>0</v>
      </c>
      <c r="AI126" s="41"/>
      <c r="AJ126" s="41"/>
      <c r="AK126" s="41"/>
      <c r="AL126" s="41"/>
      <c r="AM126" s="41"/>
      <c r="AN126" s="41"/>
      <c r="AO126" s="41"/>
      <c r="AP126" s="41"/>
    </row>
    <row r="127" spans="1:42" s="31" customFormat="1" ht="15" hidden="1" customHeight="1" outlineLevel="1">
      <c r="A127" s="571">
        <v>60</v>
      </c>
      <c r="B127" s="615"/>
      <c r="C127" s="632"/>
      <c r="D127" s="633"/>
      <c r="E127" s="887"/>
      <c r="F127" s="888"/>
      <c r="G127" s="888"/>
      <c r="H127" s="612">
        <f t="shared" ref="H127:H157" si="97">E127*(F127+G127)</f>
        <v>0</v>
      </c>
      <c r="I127" s="576">
        <f t="shared" ref="I127:I157" si="98">K127+M127+O127+Q127</f>
        <v>0</v>
      </c>
      <c r="J127" s="577">
        <f t="shared" ref="J127:J157" si="99">H127*I127</f>
        <v>0</v>
      </c>
      <c r="K127" s="578"/>
      <c r="L127" s="50">
        <f t="shared" ref="L127:L157" si="100">H127*K127</f>
        <v>0</v>
      </c>
      <c r="M127" s="579"/>
      <c r="N127" s="577">
        <f t="shared" ref="N127:N157" si="101">H127*M127</f>
        <v>0</v>
      </c>
      <c r="O127" s="578"/>
      <c r="P127" s="50">
        <f t="shared" ref="P127:P157" si="102">H127*O127</f>
        <v>0</v>
      </c>
      <c r="Q127" s="579"/>
      <c r="R127" s="577">
        <f t="shared" ref="R127:R157" si="103">H127*Q127</f>
        <v>0</v>
      </c>
      <c r="S127" s="611">
        <f t="shared" ref="S127:S157" si="104">L127+N127</f>
        <v>0</v>
      </c>
      <c r="T127" s="612">
        <f t="shared" ref="T127:T157" si="105">P127+R127</f>
        <v>0</v>
      </c>
      <c r="U127" s="582">
        <f t="shared" ref="U127:U157" si="106">L127*12</f>
        <v>0</v>
      </c>
      <c r="V127" s="50">
        <f t="shared" ref="V127:V157" si="107">N127*12</f>
        <v>0</v>
      </c>
      <c r="W127" s="583">
        <f t="shared" ref="W127:W157" si="108">P127*12</f>
        <v>0</v>
      </c>
      <c r="X127" s="50">
        <f t="shared" ref="X127:X157" si="109">R127*12</f>
        <v>0</v>
      </c>
      <c r="Y127" s="611">
        <f t="shared" ref="Y127:Y157" si="110">(L127+N127)*12</f>
        <v>0</v>
      </c>
      <c r="Z127" s="612">
        <f t="shared" ref="Z127:Z157" si="111">(P127+R127)*12</f>
        <v>0</v>
      </c>
      <c r="AB127" s="493"/>
      <c r="AC127" s="566"/>
      <c r="AD127" s="493"/>
      <c r="AE127" s="493"/>
      <c r="AF127" s="567"/>
      <c r="AG127" s="493"/>
      <c r="AH127" s="493"/>
      <c r="AI127" s="41"/>
      <c r="AJ127" s="41"/>
      <c r="AK127" s="41"/>
      <c r="AL127" s="41"/>
      <c r="AM127" s="41"/>
      <c r="AN127" s="41"/>
      <c r="AO127" s="41"/>
      <c r="AP127" s="41"/>
    </row>
    <row r="128" spans="1:42" s="31" customFormat="1" ht="15" hidden="1" customHeight="1" outlineLevel="1">
      <c r="A128" s="571">
        <v>61</v>
      </c>
      <c r="B128" s="615"/>
      <c r="C128" s="632"/>
      <c r="D128" s="633"/>
      <c r="E128" s="887"/>
      <c r="F128" s="888"/>
      <c r="G128" s="888"/>
      <c r="H128" s="612">
        <f t="shared" si="97"/>
        <v>0</v>
      </c>
      <c r="I128" s="576">
        <f t="shared" si="98"/>
        <v>0</v>
      </c>
      <c r="J128" s="577">
        <f t="shared" si="99"/>
        <v>0</v>
      </c>
      <c r="K128" s="578"/>
      <c r="L128" s="50">
        <f t="shared" si="100"/>
        <v>0</v>
      </c>
      <c r="M128" s="579"/>
      <c r="N128" s="577">
        <f t="shared" si="101"/>
        <v>0</v>
      </c>
      <c r="O128" s="578"/>
      <c r="P128" s="50">
        <f t="shared" si="102"/>
        <v>0</v>
      </c>
      <c r="Q128" s="579"/>
      <c r="R128" s="577">
        <f t="shared" si="103"/>
        <v>0</v>
      </c>
      <c r="S128" s="611">
        <f t="shared" si="104"/>
        <v>0</v>
      </c>
      <c r="T128" s="612">
        <f t="shared" si="105"/>
        <v>0</v>
      </c>
      <c r="U128" s="582">
        <f t="shared" si="106"/>
        <v>0</v>
      </c>
      <c r="V128" s="50">
        <f t="shared" si="107"/>
        <v>0</v>
      </c>
      <c r="W128" s="583">
        <f t="shared" si="108"/>
        <v>0</v>
      </c>
      <c r="X128" s="50">
        <f t="shared" si="109"/>
        <v>0</v>
      </c>
      <c r="Y128" s="611">
        <f t="shared" si="110"/>
        <v>0</v>
      </c>
      <c r="Z128" s="612">
        <f t="shared" si="111"/>
        <v>0</v>
      </c>
      <c r="AB128" s="493"/>
      <c r="AC128" s="566"/>
      <c r="AD128" s="493"/>
      <c r="AE128" s="493"/>
      <c r="AF128" s="567"/>
      <c r="AG128" s="493"/>
      <c r="AH128" s="493"/>
      <c r="AI128" s="41"/>
      <c r="AJ128" s="41"/>
      <c r="AK128" s="41"/>
      <c r="AL128" s="41"/>
      <c r="AM128" s="41"/>
      <c r="AN128" s="41"/>
      <c r="AO128" s="41"/>
      <c r="AP128" s="41"/>
    </row>
    <row r="129" spans="1:42" s="31" customFormat="1" ht="15" hidden="1" customHeight="1" outlineLevel="1">
      <c r="A129" s="571">
        <v>62</v>
      </c>
      <c r="B129" s="615"/>
      <c r="C129" s="632"/>
      <c r="D129" s="633"/>
      <c r="E129" s="887"/>
      <c r="F129" s="888"/>
      <c r="G129" s="888"/>
      <c r="H129" s="612">
        <f t="shared" si="97"/>
        <v>0</v>
      </c>
      <c r="I129" s="576">
        <f t="shared" si="98"/>
        <v>0</v>
      </c>
      <c r="J129" s="577">
        <f t="shared" si="99"/>
        <v>0</v>
      </c>
      <c r="K129" s="578"/>
      <c r="L129" s="50">
        <f t="shared" si="100"/>
        <v>0</v>
      </c>
      <c r="M129" s="579"/>
      <c r="N129" s="577">
        <f t="shared" si="101"/>
        <v>0</v>
      </c>
      <c r="O129" s="578"/>
      <c r="P129" s="50">
        <f t="shared" si="102"/>
        <v>0</v>
      </c>
      <c r="Q129" s="579"/>
      <c r="R129" s="577">
        <f t="shared" si="103"/>
        <v>0</v>
      </c>
      <c r="S129" s="611">
        <f t="shared" si="104"/>
        <v>0</v>
      </c>
      <c r="T129" s="612">
        <f t="shared" si="105"/>
        <v>0</v>
      </c>
      <c r="U129" s="582">
        <f t="shared" si="106"/>
        <v>0</v>
      </c>
      <c r="V129" s="50">
        <f t="shared" si="107"/>
        <v>0</v>
      </c>
      <c r="W129" s="583">
        <f t="shared" si="108"/>
        <v>0</v>
      </c>
      <c r="X129" s="50">
        <f t="shared" si="109"/>
        <v>0</v>
      </c>
      <c r="Y129" s="611">
        <f t="shared" si="110"/>
        <v>0</v>
      </c>
      <c r="Z129" s="612">
        <f t="shared" si="111"/>
        <v>0</v>
      </c>
      <c r="AB129" s="493"/>
      <c r="AC129" s="566"/>
      <c r="AD129" s="493"/>
      <c r="AE129" s="493"/>
      <c r="AF129" s="567"/>
      <c r="AG129" s="493"/>
      <c r="AH129" s="493"/>
      <c r="AI129" s="41"/>
      <c r="AJ129" s="41"/>
      <c r="AK129" s="41"/>
      <c r="AL129" s="41"/>
      <c r="AM129" s="41"/>
      <c r="AN129" s="41"/>
      <c r="AO129" s="41"/>
      <c r="AP129" s="41"/>
    </row>
    <row r="130" spans="1:42" s="31" customFormat="1" ht="15" hidden="1" customHeight="1" outlineLevel="1">
      <c r="A130" s="571">
        <v>63</v>
      </c>
      <c r="B130" s="615"/>
      <c r="C130" s="632"/>
      <c r="D130" s="633"/>
      <c r="E130" s="887"/>
      <c r="F130" s="888"/>
      <c r="G130" s="888"/>
      <c r="H130" s="612">
        <f t="shared" si="97"/>
        <v>0</v>
      </c>
      <c r="I130" s="576">
        <f t="shared" si="98"/>
        <v>0</v>
      </c>
      <c r="J130" s="577">
        <f t="shared" si="99"/>
        <v>0</v>
      </c>
      <c r="K130" s="578"/>
      <c r="L130" s="50">
        <f t="shared" si="100"/>
        <v>0</v>
      </c>
      <c r="M130" s="579"/>
      <c r="N130" s="577">
        <f t="shared" si="101"/>
        <v>0</v>
      </c>
      <c r="O130" s="578"/>
      <c r="P130" s="50">
        <f t="shared" si="102"/>
        <v>0</v>
      </c>
      <c r="Q130" s="579"/>
      <c r="R130" s="577">
        <f t="shared" si="103"/>
        <v>0</v>
      </c>
      <c r="S130" s="611">
        <f t="shared" si="104"/>
        <v>0</v>
      </c>
      <c r="T130" s="612">
        <f t="shared" si="105"/>
        <v>0</v>
      </c>
      <c r="U130" s="582">
        <f t="shared" si="106"/>
        <v>0</v>
      </c>
      <c r="V130" s="50">
        <f t="shared" si="107"/>
        <v>0</v>
      </c>
      <c r="W130" s="583">
        <f t="shared" si="108"/>
        <v>0</v>
      </c>
      <c r="X130" s="50">
        <f t="shared" si="109"/>
        <v>0</v>
      </c>
      <c r="Y130" s="611">
        <f t="shared" si="110"/>
        <v>0</v>
      </c>
      <c r="Z130" s="612">
        <f t="shared" si="111"/>
        <v>0</v>
      </c>
      <c r="AB130" s="493"/>
      <c r="AC130" s="566"/>
      <c r="AD130" s="493"/>
      <c r="AE130" s="493"/>
      <c r="AF130" s="567"/>
      <c r="AG130" s="493"/>
      <c r="AH130" s="493"/>
      <c r="AI130" s="41"/>
      <c r="AJ130" s="41"/>
      <c r="AK130" s="41"/>
      <c r="AL130" s="41"/>
      <c r="AM130" s="41"/>
      <c r="AN130" s="41"/>
      <c r="AO130" s="41"/>
      <c r="AP130" s="41"/>
    </row>
    <row r="131" spans="1:42" s="31" customFormat="1" ht="15" hidden="1" customHeight="1" outlineLevel="1">
      <c r="A131" s="571">
        <v>64</v>
      </c>
      <c r="B131" s="615"/>
      <c r="C131" s="632"/>
      <c r="D131" s="633"/>
      <c r="E131" s="887"/>
      <c r="F131" s="888"/>
      <c r="G131" s="888"/>
      <c r="H131" s="612">
        <f t="shared" si="97"/>
        <v>0</v>
      </c>
      <c r="I131" s="576">
        <f t="shared" si="98"/>
        <v>0</v>
      </c>
      <c r="J131" s="577">
        <f t="shared" si="99"/>
        <v>0</v>
      </c>
      <c r="K131" s="578"/>
      <c r="L131" s="50">
        <f t="shared" si="100"/>
        <v>0</v>
      </c>
      <c r="M131" s="579"/>
      <c r="N131" s="577">
        <f t="shared" si="101"/>
        <v>0</v>
      </c>
      <c r="O131" s="578"/>
      <c r="P131" s="50">
        <f t="shared" si="102"/>
        <v>0</v>
      </c>
      <c r="Q131" s="579"/>
      <c r="R131" s="577">
        <f t="shared" si="103"/>
        <v>0</v>
      </c>
      <c r="S131" s="611">
        <f t="shared" si="104"/>
        <v>0</v>
      </c>
      <c r="T131" s="612">
        <f t="shared" si="105"/>
        <v>0</v>
      </c>
      <c r="U131" s="582">
        <f t="shared" si="106"/>
        <v>0</v>
      </c>
      <c r="V131" s="50">
        <f t="shared" si="107"/>
        <v>0</v>
      </c>
      <c r="W131" s="583">
        <f t="shared" si="108"/>
        <v>0</v>
      </c>
      <c r="X131" s="50">
        <f t="shared" si="109"/>
        <v>0</v>
      </c>
      <c r="Y131" s="611">
        <f t="shared" si="110"/>
        <v>0</v>
      </c>
      <c r="Z131" s="612">
        <f t="shared" si="111"/>
        <v>0</v>
      </c>
      <c r="AB131" s="493"/>
      <c r="AC131" s="566"/>
      <c r="AD131" s="493"/>
      <c r="AE131" s="493"/>
      <c r="AF131" s="567"/>
      <c r="AG131" s="493"/>
      <c r="AH131" s="493"/>
      <c r="AI131" s="41"/>
      <c r="AJ131" s="41"/>
      <c r="AK131" s="41"/>
      <c r="AL131" s="41"/>
      <c r="AM131" s="41"/>
      <c r="AN131" s="41"/>
      <c r="AO131" s="41"/>
      <c r="AP131" s="41"/>
    </row>
    <row r="132" spans="1:42" s="31" customFormat="1" ht="15" hidden="1" customHeight="1" outlineLevel="1">
      <c r="A132" s="571">
        <v>65</v>
      </c>
      <c r="B132" s="615"/>
      <c r="C132" s="632"/>
      <c r="D132" s="633"/>
      <c r="E132" s="887"/>
      <c r="F132" s="888"/>
      <c r="G132" s="888"/>
      <c r="H132" s="612">
        <f t="shared" si="97"/>
        <v>0</v>
      </c>
      <c r="I132" s="576">
        <f t="shared" si="98"/>
        <v>0</v>
      </c>
      <c r="J132" s="577">
        <f t="shared" si="99"/>
        <v>0</v>
      </c>
      <c r="K132" s="578"/>
      <c r="L132" s="50">
        <f t="shared" si="100"/>
        <v>0</v>
      </c>
      <c r="M132" s="579"/>
      <c r="N132" s="577">
        <f t="shared" si="101"/>
        <v>0</v>
      </c>
      <c r="O132" s="578"/>
      <c r="P132" s="50">
        <f t="shared" si="102"/>
        <v>0</v>
      </c>
      <c r="Q132" s="579"/>
      <c r="R132" s="577">
        <f t="shared" si="103"/>
        <v>0</v>
      </c>
      <c r="S132" s="611">
        <f t="shared" si="104"/>
        <v>0</v>
      </c>
      <c r="T132" s="612">
        <f t="shared" si="105"/>
        <v>0</v>
      </c>
      <c r="U132" s="582">
        <f t="shared" si="106"/>
        <v>0</v>
      </c>
      <c r="V132" s="50">
        <f t="shared" si="107"/>
        <v>0</v>
      </c>
      <c r="W132" s="583">
        <f t="shared" si="108"/>
        <v>0</v>
      </c>
      <c r="X132" s="50">
        <f t="shared" si="109"/>
        <v>0</v>
      </c>
      <c r="Y132" s="611">
        <f t="shared" si="110"/>
        <v>0</v>
      </c>
      <c r="Z132" s="612">
        <f t="shared" si="111"/>
        <v>0</v>
      </c>
      <c r="AB132" s="493"/>
      <c r="AC132" s="566"/>
      <c r="AD132" s="493"/>
      <c r="AE132" s="493"/>
      <c r="AF132" s="567"/>
      <c r="AG132" s="493"/>
      <c r="AH132" s="493"/>
      <c r="AI132" s="41"/>
      <c r="AJ132" s="41"/>
      <c r="AK132" s="41"/>
      <c r="AL132" s="41"/>
      <c r="AM132" s="41"/>
      <c r="AN132" s="41"/>
      <c r="AO132" s="41"/>
      <c r="AP132" s="41"/>
    </row>
    <row r="133" spans="1:42" s="31" customFormat="1" ht="15" hidden="1" customHeight="1" outlineLevel="1">
      <c r="A133" s="571">
        <v>66</v>
      </c>
      <c r="B133" s="615"/>
      <c r="C133" s="632"/>
      <c r="D133" s="633"/>
      <c r="E133" s="887"/>
      <c r="F133" s="888"/>
      <c r="G133" s="888"/>
      <c r="H133" s="612">
        <f t="shared" si="97"/>
        <v>0</v>
      </c>
      <c r="I133" s="576">
        <f t="shared" si="98"/>
        <v>0</v>
      </c>
      <c r="J133" s="577">
        <f t="shared" si="99"/>
        <v>0</v>
      </c>
      <c r="K133" s="578"/>
      <c r="L133" s="50">
        <f t="shared" si="100"/>
        <v>0</v>
      </c>
      <c r="M133" s="579"/>
      <c r="N133" s="577">
        <f t="shared" si="101"/>
        <v>0</v>
      </c>
      <c r="O133" s="578"/>
      <c r="P133" s="50">
        <f t="shared" si="102"/>
        <v>0</v>
      </c>
      <c r="Q133" s="579"/>
      <c r="R133" s="577">
        <f t="shared" si="103"/>
        <v>0</v>
      </c>
      <c r="S133" s="611">
        <f t="shared" si="104"/>
        <v>0</v>
      </c>
      <c r="T133" s="612">
        <f t="shared" si="105"/>
        <v>0</v>
      </c>
      <c r="U133" s="582">
        <f t="shared" si="106"/>
        <v>0</v>
      </c>
      <c r="V133" s="50">
        <f t="shared" si="107"/>
        <v>0</v>
      </c>
      <c r="W133" s="583">
        <f t="shared" si="108"/>
        <v>0</v>
      </c>
      <c r="X133" s="50">
        <f t="shared" si="109"/>
        <v>0</v>
      </c>
      <c r="Y133" s="611">
        <f t="shared" si="110"/>
        <v>0</v>
      </c>
      <c r="Z133" s="612">
        <f t="shared" si="111"/>
        <v>0</v>
      </c>
      <c r="AB133" s="493"/>
      <c r="AC133" s="566"/>
      <c r="AD133" s="493"/>
      <c r="AE133" s="493"/>
      <c r="AF133" s="567"/>
      <c r="AG133" s="493"/>
      <c r="AH133" s="493"/>
      <c r="AI133" s="41"/>
      <c r="AJ133" s="41"/>
      <c r="AK133" s="41"/>
      <c r="AL133" s="41"/>
      <c r="AM133" s="41"/>
      <c r="AN133" s="41"/>
      <c r="AO133" s="41"/>
      <c r="AP133" s="41"/>
    </row>
    <row r="134" spans="1:42" s="31" customFormat="1" ht="15" hidden="1" customHeight="1" outlineLevel="1">
      <c r="A134" s="571">
        <v>67</v>
      </c>
      <c r="B134" s="615"/>
      <c r="C134" s="632"/>
      <c r="D134" s="633"/>
      <c r="E134" s="887"/>
      <c r="F134" s="888"/>
      <c r="G134" s="888"/>
      <c r="H134" s="612">
        <f t="shared" si="97"/>
        <v>0</v>
      </c>
      <c r="I134" s="576">
        <f t="shared" si="98"/>
        <v>0</v>
      </c>
      <c r="J134" s="577">
        <f t="shared" si="99"/>
        <v>0</v>
      </c>
      <c r="K134" s="578"/>
      <c r="L134" s="50">
        <f t="shared" si="100"/>
        <v>0</v>
      </c>
      <c r="M134" s="579"/>
      <c r="N134" s="577">
        <f t="shared" si="101"/>
        <v>0</v>
      </c>
      <c r="O134" s="578"/>
      <c r="P134" s="50">
        <f t="shared" si="102"/>
        <v>0</v>
      </c>
      <c r="Q134" s="579"/>
      <c r="R134" s="577">
        <f t="shared" si="103"/>
        <v>0</v>
      </c>
      <c r="S134" s="611">
        <f t="shared" si="104"/>
        <v>0</v>
      </c>
      <c r="T134" s="612">
        <f t="shared" si="105"/>
        <v>0</v>
      </c>
      <c r="U134" s="582">
        <f t="shared" si="106"/>
        <v>0</v>
      </c>
      <c r="V134" s="50">
        <f t="shared" si="107"/>
        <v>0</v>
      </c>
      <c r="W134" s="583">
        <f t="shared" si="108"/>
        <v>0</v>
      </c>
      <c r="X134" s="50">
        <f t="shared" si="109"/>
        <v>0</v>
      </c>
      <c r="Y134" s="611">
        <f t="shared" si="110"/>
        <v>0</v>
      </c>
      <c r="Z134" s="612">
        <f t="shared" si="111"/>
        <v>0</v>
      </c>
      <c r="AB134" s="493"/>
      <c r="AC134" s="566"/>
      <c r="AD134" s="493"/>
      <c r="AE134" s="493"/>
      <c r="AF134" s="567"/>
      <c r="AG134" s="493"/>
      <c r="AH134" s="493"/>
      <c r="AI134" s="41"/>
      <c r="AJ134" s="41"/>
      <c r="AK134" s="41"/>
      <c r="AL134" s="41"/>
      <c r="AM134" s="41"/>
      <c r="AN134" s="41"/>
      <c r="AO134" s="41"/>
      <c r="AP134" s="41"/>
    </row>
    <row r="135" spans="1:42" s="31" customFormat="1" ht="15" hidden="1" customHeight="1" outlineLevel="1">
      <c r="A135" s="571">
        <v>68</v>
      </c>
      <c r="B135" s="615"/>
      <c r="C135" s="632"/>
      <c r="D135" s="633"/>
      <c r="E135" s="887"/>
      <c r="F135" s="888"/>
      <c r="G135" s="888"/>
      <c r="H135" s="612">
        <f t="shared" si="97"/>
        <v>0</v>
      </c>
      <c r="I135" s="576">
        <f t="shared" si="98"/>
        <v>0</v>
      </c>
      <c r="J135" s="577">
        <f t="shared" si="99"/>
        <v>0</v>
      </c>
      <c r="K135" s="578"/>
      <c r="L135" s="50">
        <f t="shared" si="100"/>
        <v>0</v>
      </c>
      <c r="M135" s="579"/>
      <c r="N135" s="577">
        <f t="shared" si="101"/>
        <v>0</v>
      </c>
      <c r="O135" s="578"/>
      <c r="P135" s="50">
        <f t="shared" si="102"/>
        <v>0</v>
      </c>
      <c r="Q135" s="579"/>
      <c r="R135" s="577">
        <f t="shared" si="103"/>
        <v>0</v>
      </c>
      <c r="S135" s="611">
        <f t="shared" si="104"/>
        <v>0</v>
      </c>
      <c r="T135" s="612">
        <f t="shared" si="105"/>
        <v>0</v>
      </c>
      <c r="U135" s="582">
        <f t="shared" si="106"/>
        <v>0</v>
      </c>
      <c r="V135" s="50">
        <f t="shared" si="107"/>
        <v>0</v>
      </c>
      <c r="W135" s="583">
        <f t="shared" si="108"/>
        <v>0</v>
      </c>
      <c r="X135" s="50">
        <f t="shared" si="109"/>
        <v>0</v>
      </c>
      <c r="Y135" s="611">
        <f t="shared" si="110"/>
        <v>0</v>
      </c>
      <c r="Z135" s="612">
        <f t="shared" si="111"/>
        <v>0</v>
      </c>
      <c r="AB135" s="493"/>
      <c r="AC135" s="566"/>
      <c r="AD135" s="493"/>
      <c r="AE135" s="493"/>
      <c r="AF135" s="567"/>
      <c r="AG135" s="493"/>
      <c r="AH135" s="493"/>
      <c r="AI135" s="41"/>
      <c r="AJ135" s="41"/>
      <c r="AK135" s="41"/>
      <c r="AL135" s="41"/>
      <c r="AM135" s="41"/>
      <c r="AN135" s="41"/>
      <c r="AO135" s="41"/>
      <c r="AP135" s="41"/>
    </row>
    <row r="136" spans="1:42" s="31" customFormat="1" ht="15" hidden="1" customHeight="1" outlineLevel="1">
      <c r="A136" s="571">
        <v>69</v>
      </c>
      <c r="B136" s="615"/>
      <c r="C136" s="632"/>
      <c r="D136" s="633"/>
      <c r="E136" s="887"/>
      <c r="F136" s="888"/>
      <c r="G136" s="888"/>
      <c r="H136" s="612">
        <f t="shared" si="97"/>
        <v>0</v>
      </c>
      <c r="I136" s="576">
        <f t="shared" si="98"/>
        <v>0</v>
      </c>
      <c r="J136" s="577">
        <f t="shared" si="99"/>
        <v>0</v>
      </c>
      <c r="K136" s="578"/>
      <c r="L136" s="50">
        <f t="shared" si="100"/>
        <v>0</v>
      </c>
      <c r="M136" s="579"/>
      <c r="N136" s="577">
        <f t="shared" si="101"/>
        <v>0</v>
      </c>
      <c r="O136" s="578"/>
      <c r="P136" s="50">
        <f t="shared" si="102"/>
        <v>0</v>
      </c>
      <c r="Q136" s="579"/>
      <c r="R136" s="577">
        <f t="shared" si="103"/>
        <v>0</v>
      </c>
      <c r="S136" s="611">
        <f t="shared" si="104"/>
        <v>0</v>
      </c>
      <c r="T136" s="612">
        <f t="shared" si="105"/>
        <v>0</v>
      </c>
      <c r="U136" s="582">
        <f t="shared" si="106"/>
        <v>0</v>
      </c>
      <c r="V136" s="50">
        <f t="shared" si="107"/>
        <v>0</v>
      </c>
      <c r="W136" s="583">
        <f t="shared" si="108"/>
        <v>0</v>
      </c>
      <c r="X136" s="50">
        <f t="shared" si="109"/>
        <v>0</v>
      </c>
      <c r="Y136" s="611">
        <f t="shared" si="110"/>
        <v>0</v>
      </c>
      <c r="Z136" s="612">
        <f t="shared" si="111"/>
        <v>0</v>
      </c>
      <c r="AB136" s="493"/>
      <c r="AC136" s="566"/>
      <c r="AD136" s="493"/>
      <c r="AE136" s="493"/>
      <c r="AF136" s="567"/>
      <c r="AG136" s="493"/>
      <c r="AH136" s="493"/>
      <c r="AI136" s="41"/>
      <c r="AJ136" s="41"/>
      <c r="AK136" s="41"/>
      <c r="AL136" s="41"/>
      <c r="AM136" s="41"/>
      <c r="AN136" s="41"/>
      <c r="AO136" s="41"/>
      <c r="AP136" s="41"/>
    </row>
    <row r="137" spans="1:42" s="31" customFormat="1" ht="15" hidden="1" customHeight="1" outlineLevel="1">
      <c r="A137" s="571">
        <v>70</v>
      </c>
      <c r="B137" s="615"/>
      <c r="C137" s="632"/>
      <c r="D137" s="633"/>
      <c r="E137" s="887"/>
      <c r="F137" s="888"/>
      <c r="G137" s="888"/>
      <c r="H137" s="612">
        <f t="shared" si="97"/>
        <v>0</v>
      </c>
      <c r="I137" s="576">
        <f t="shared" si="98"/>
        <v>0</v>
      </c>
      <c r="J137" s="577">
        <f t="shared" si="99"/>
        <v>0</v>
      </c>
      <c r="K137" s="578"/>
      <c r="L137" s="50">
        <f t="shared" si="100"/>
        <v>0</v>
      </c>
      <c r="M137" s="579"/>
      <c r="N137" s="577">
        <f t="shared" si="101"/>
        <v>0</v>
      </c>
      <c r="O137" s="578"/>
      <c r="P137" s="50">
        <f t="shared" si="102"/>
        <v>0</v>
      </c>
      <c r="Q137" s="579"/>
      <c r="R137" s="577">
        <f t="shared" si="103"/>
        <v>0</v>
      </c>
      <c r="S137" s="611">
        <f t="shared" si="104"/>
        <v>0</v>
      </c>
      <c r="T137" s="612">
        <f t="shared" si="105"/>
        <v>0</v>
      </c>
      <c r="U137" s="582">
        <f t="shared" si="106"/>
        <v>0</v>
      </c>
      <c r="V137" s="50">
        <f t="shared" si="107"/>
        <v>0</v>
      </c>
      <c r="W137" s="583">
        <f t="shared" si="108"/>
        <v>0</v>
      </c>
      <c r="X137" s="50">
        <f t="shared" si="109"/>
        <v>0</v>
      </c>
      <c r="Y137" s="611">
        <f t="shared" si="110"/>
        <v>0</v>
      </c>
      <c r="Z137" s="612">
        <f t="shared" si="111"/>
        <v>0</v>
      </c>
      <c r="AB137" s="493"/>
      <c r="AC137" s="566"/>
      <c r="AD137" s="493"/>
      <c r="AE137" s="493"/>
      <c r="AF137" s="567"/>
      <c r="AG137" s="493"/>
      <c r="AH137" s="493"/>
      <c r="AI137" s="41"/>
      <c r="AJ137" s="41"/>
      <c r="AK137" s="41"/>
      <c r="AL137" s="41"/>
      <c r="AM137" s="41"/>
      <c r="AN137" s="41"/>
      <c r="AO137" s="41"/>
      <c r="AP137" s="41"/>
    </row>
    <row r="138" spans="1:42" s="31" customFormat="1" ht="15" hidden="1" customHeight="1" outlineLevel="1">
      <c r="A138" s="571">
        <v>71</v>
      </c>
      <c r="B138" s="615"/>
      <c r="C138" s="632"/>
      <c r="D138" s="633"/>
      <c r="E138" s="887"/>
      <c r="F138" s="888"/>
      <c r="G138" s="888"/>
      <c r="H138" s="612">
        <f t="shared" si="97"/>
        <v>0</v>
      </c>
      <c r="I138" s="576">
        <f t="shared" si="98"/>
        <v>0</v>
      </c>
      <c r="J138" s="577">
        <f t="shared" si="99"/>
        <v>0</v>
      </c>
      <c r="K138" s="578"/>
      <c r="L138" s="50">
        <f t="shared" si="100"/>
        <v>0</v>
      </c>
      <c r="M138" s="579"/>
      <c r="N138" s="577">
        <f t="shared" si="101"/>
        <v>0</v>
      </c>
      <c r="O138" s="578"/>
      <c r="P138" s="50">
        <f t="shared" si="102"/>
        <v>0</v>
      </c>
      <c r="Q138" s="579"/>
      <c r="R138" s="577">
        <f t="shared" si="103"/>
        <v>0</v>
      </c>
      <c r="S138" s="611">
        <f t="shared" si="104"/>
        <v>0</v>
      </c>
      <c r="T138" s="612">
        <f t="shared" si="105"/>
        <v>0</v>
      </c>
      <c r="U138" s="582">
        <f t="shared" si="106"/>
        <v>0</v>
      </c>
      <c r="V138" s="50">
        <f t="shared" si="107"/>
        <v>0</v>
      </c>
      <c r="W138" s="583">
        <f t="shared" si="108"/>
        <v>0</v>
      </c>
      <c r="X138" s="50">
        <f t="shared" si="109"/>
        <v>0</v>
      </c>
      <c r="Y138" s="611">
        <f t="shared" si="110"/>
        <v>0</v>
      </c>
      <c r="Z138" s="612">
        <f t="shared" si="111"/>
        <v>0</v>
      </c>
      <c r="AB138" s="493"/>
      <c r="AC138" s="566"/>
      <c r="AD138" s="493"/>
      <c r="AE138" s="493"/>
      <c r="AF138" s="567"/>
      <c r="AG138" s="493"/>
      <c r="AH138" s="493"/>
      <c r="AI138" s="41"/>
      <c r="AJ138" s="41"/>
      <c r="AK138" s="41"/>
      <c r="AL138" s="41"/>
      <c r="AM138" s="41"/>
      <c r="AN138" s="41"/>
      <c r="AO138" s="41"/>
      <c r="AP138" s="41"/>
    </row>
    <row r="139" spans="1:42" s="31" customFormat="1" ht="15" hidden="1" customHeight="1" outlineLevel="1">
      <c r="A139" s="571">
        <v>72</v>
      </c>
      <c r="B139" s="615"/>
      <c r="C139" s="632"/>
      <c r="D139" s="633"/>
      <c r="E139" s="887"/>
      <c r="F139" s="888"/>
      <c r="G139" s="888"/>
      <c r="H139" s="612">
        <f t="shared" si="97"/>
        <v>0</v>
      </c>
      <c r="I139" s="576">
        <f t="shared" si="98"/>
        <v>0</v>
      </c>
      <c r="J139" s="577">
        <f t="shared" si="99"/>
        <v>0</v>
      </c>
      <c r="K139" s="578"/>
      <c r="L139" s="50">
        <f t="shared" si="100"/>
        <v>0</v>
      </c>
      <c r="M139" s="579"/>
      <c r="N139" s="577">
        <f t="shared" si="101"/>
        <v>0</v>
      </c>
      <c r="O139" s="578"/>
      <c r="P139" s="50">
        <f t="shared" si="102"/>
        <v>0</v>
      </c>
      <c r="Q139" s="579"/>
      <c r="R139" s="577">
        <f t="shared" si="103"/>
        <v>0</v>
      </c>
      <c r="S139" s="611">
        <f t="shared" si="104"/>
        <v>0</v>
      </c>
      <c r="T139" s="612">
        <f t="shared" si="105"/>
        <v>0</v>
      </c>
      <c r="U139" s="582">
        <f t="shared" si="106"/>
        <v>0</v>
      </c>
      <c r="V139" s="50">
        <f t="shared" si="107"/>
        <v>0</v>
      </c>
      <c r="W139" s="583">
        <f t="shared" si="108"/>
        <v>0</v>
      </c>
      <c r="X139" s="50">
        <f t="shared" si="109"/>
        <v>0</v>
      </c>
      <c r="Y139" s="611">
        <f t="shared" si="110"/>
        <v>0</v>
      </c>
      <c r="Z139" s="612">
        <f t="shared" si="111"/>
        <v>0</v>
      </c>
      <c r="AB139" s="493"/>
      <c r="AC139" s="566"/>
      <c r="AD139" s="493"/>
      <c r="AE139" s="493"/>
      <c r="AF139" s="567"/>
      <c r="AG139" s="493"/>
      <c r="AH139" s="493"/>
      <c r="AI139" s="41"/>
      <c r="AJ139" s="41"/>
      <c r="AK139" s="41"/>
      <c r="AL139" s="41"/>
      <c r="AM139" s="41"/>
      <c r="AN139" s="41"/>
      <c r="AO139" s="41"/>
      <c r="AP139" s="41"/>
    </row>
    <row r="140" spans="1:42" s="31" customFormat="1" ht="15" hidden="1" customHeight="1" outlineLevel="1">
      <c r="A140" s="571">
        <v>73</v>
      </c>
      <c r="B140" s="615"/>
      <c r="C140" s="632"/>
      <c r="D140" s="633"/>
      <c r="E140" s="887"/>
      <c r="F140" s="888"/>
      <c r="G140" s="888"/>
      <c r="H140" s="612">
        <f t="shared" si="97"/>
        <v>0</v>
      </c>
      <c r="I140" s="576">
        <f t="shared" si="98"/>
        <v>0</v>
      </c>
      <c r="J140" s="577">
        <f t="shared" si="99"/>
        <v>0</v>
      </c>
      <c r="K140" s="578"/>
      <c r="L140" s="50">
        <f t="shared" si="100"/>
        <v>0</v>
      </c>
      <c r="M140" s="579"/>
      <c r="N140" s="577">
        <f t="shared" si="101"/>
        <v>0</v>
      </c>
      <c r="O140" s="578"/>
      <c r="P140" s="50">
        <f t="shared" si="102"/>
        <v>0</v>
      </c>
      <c r="Q140" s="579"/>
      <c r="R140" s="577">
        <f t="shared" si="103"/>
        <v>0</v>
      </c>
      <c r="S140" s="611">
        <f t="shared" si="104"/>
        <v>0</v>
      </c>
      <c r="T140" s="612">
        <f t="shared" si="105"/>
        <v>0</v>
      </c>
      <c r="U140" s="582">
        <f t="shared" si="106"/>
        <v>0</v>
      </c>
      <c r="V140" s="50">
        <f t="shared" si="107"/>
        <v>0</v>
      </c>
      <c r="W140" s="583">
        <f t="shared" si="108"/>
        <v>0</v>
      </c>
      <c r="X140" s="50">
        <f t="shared" si="109"/>
        <v>0</v>
      </c>
      <c r="Y140" s="611">
        <f t="shared" si="110"/>
        <v>0</v>
      </c>
      <c r="Z140" s="612">
        <f t="shared" si="111"/>
        <v>0</v>
      </c>
      <c r="AB140" s="493"/>
      <c r="AC140" s="566"/>
      <c r="AD140" s="493"/>
      <c r="AE140" s="493"/>
      <c r="AF140" s="567"/>
      <c r="AG140" s="493"/>
      <c r="AH140" s="493"/>
      <c r="AI140" s="41"/>
      <c r="AJ140" s="41"/>
      <c r="AK140" s="41"/>
      <c r="AL140" s="41"/>
      <c r="AM140" s="41"/>
      <c r="AN140" s="41"/>
      <c r="AO140" s="41"/>
      <c r="AP140" s="41"/>
    </row>
    <row r="141" spans="1:42" s="31" customFormat="1" ht="15" hidden="1" customHeight="1" outlineLevel="1">
      <c r="A141" s="571">
        <v>74</v>
      </c>
      <c r="B141" s="615"/>
      <c r="C141" s="632"/>
      <c r="D141" s="633"/>
      <c r="E141" s="887"/>
      <c r="F141" s="888"/>
      <c r="G141" s="888"/>
      <c r="H141" s="612">
        <f t="shared" si="97"/>
        <v>0</v>
      </c>
      <c r="I141" s="576">
        <f t="shared" si="98"/>
        <v>0</v>
      </c>
      <c r="J141" s="577">
        <f t="shared" si="99"/>
        <v>0</v>
      </c>
      <c r="K141" s="578"/>
      <c r="L141" s="50">
        <f t="shared" si="100"/>
        <v>0</v>
      </c>
      <c r="M141" s="579"/>
      <c r="N141" s="577">
        <f t="shared" si="101"/>
        <v>0</v>
      </c>
      <c r="O141" s="578"/>
      <c r="P141" s="50">
        <f t="shared" si="102"/>
        <v>0</v>
      </c>
      <c r="Q141" s="579"/>
      <c r="R141" s="577">
        <f t="shared" si="103"/>
        <v>0</v>
      </c>
      <c r="S141" s="611">
        <f t="shared" si="104"/>
        <v>0</v>
      </c>
      <c r="T141" s="612">
        <f t="shared" si="105"/>
        <v>0</v>
      </c>
      <c r="U141" s="582">
        <f t="shared" si="106"/>
        <v>0</v>
      </c>
      <c r="V141" s="50">
        <f t="shared" si="107"/>
        <v>0</v>
      </c>
      <c r="W141" s="583">
        <f t="shared" si="108"/>
        <v>0</v>
      </c>
      <c r="X141" s="50">
        <f t="shared" si="109"/>
        <v>0</v>
      </c>
      <c r="Y141" s="611">
        <f t="shared" si="110"/>
        <v>0</v>
      </c>
      <c r="Z141" s="612">
        <f t="shared" si="111"/>
        <v>0</v>
      </c>
      <c r="AB141" s="493"/>
      <c r="AC141" s="566"/>
      <c r="AD141" s="493"/>
      <c r="AE141" s="493"/>
      <c r="AF141" s="567"/>
      <c r="AG141" s="493"/>
      <c r="AH141" s="493"/>
      <c r="AI141" s="41"/>
      <c r="AJ141" s="41"/>
      <c r="AK141" s="41"/>
      <c r="AL141" s="41"/>
      <c r="AM141" s="41"/>
      <c r="AN141" s="41"/>
      <c r="AO141" s="41"/>
      <c r="AP141" s="41"/>
    </row>
    <row r="142" spans="1:42" s="31" customFormat="1" ht="15" hidden="1" customHeight="1" outlineLevel="1">
      <c r="A142" s="571">
        <v>75</v>
      </c>
      <c r="B142" s="615"/>
      <c r="C142" s="632"/>
      <c r="D142" s="633"/>
      <c r="E142" s="887"/>
      <c r="F142" s="888"/>
      <c r="G142" s="888"/>
      <c r="H142" s="612">
        <f t="shared" si="97"/>
        <v>0</v>
      </c>
      <c r="I142" s="576">
        <f t="shared" si="98"/>
        <v>0</v>
      </c>
      <c r="J142" s="577">
        <f t="shared" si="99"/>
        <v>0</v>
      </c>
      <c r="K142" s="578"/>
      <c r="L142" s="50">
        <f t="shared" si="100"/>
        <v>0</v>
      </c>
      <c r="M142" s="579"/>
      <c r="N142" s="577">
        <f t="shared" si="101"/>
        <v>0</v>
      </c>
      <c r="O142" s="578"/>
      <c r="P142" s="50">
        <f t="shared" si="102"/>
        <v>0</v>
      </c>
      <c r="Q142" s="579"/>
      <c r="R142" s="577">
        <f t="shared" si="103"/>
        <v>0</v>
      </c>
      <c r="S142" s="611">
        <f t="shared" si="104"/>
        <v>0</v>
      </c>
      <c r="T142" s="612">
        <f t="shared" si="105"/>
        <v>0</v>
      </c>
      <c r="U142" s="582">
        <f t="shared" si="106"/>
        <v>0</v>
      </c>
      <c r="V142" s="50">
        <f t="shared" si="107"/>
        <v>0</v>
      </c>
      <c r="W142" s="583">
        <f t="shared" si="108"/>
        <v>0</v>
      </c>
      <c r="X142" s="50">
        <f t="shared" si="109"/>
        <v>0</v>
      </c>
      <c r="Y142" s="611">
        <f t="shared" si="110"/>
        <v>0</v>
      </c>
      <c r="Z142" s="612">
        <f t="shared" si="111"/>
        <v>0</v>
      </c>
      <c r="AB142" s="493"/>
      <c r="AC142" s="566"/>
      <c r="AD142" s="493"/>
      <c r="AE142" s="493"/>
      <c r="AF142" s="567"/>
      <c r="AG142" s="493"/>
      <c r="AH142" s="493"/>
      <c r="AI142" s="41"/>
      <c r="AJ142" s="41"/>
      <c r="AK142" s="41"/>
      <c r="AL142" s="41"/>
      <c r="AM142" s="41"/>
      <c r="AN142" s="41"/>
      <c r="AO142" s="41"/>
      <c r="AP142" s="41"/>
    </row>
    <row r="143" spans="1:42" s="31" customFormat="1" ht="15" hidden="1" customHeight="1" outlineLevel="1">
      <c r="A143" s="571">
        <v>76</v>
      </c>
      <c r="B143" s="615"/>
      <c r="C143" s="632"/>
      <c r="D143" s="633"/>
      <c r="E143" s="887"/>
      <c r="F143" s="888"/>
      <c r="G143" s="888"/>
      <c r="H143" s="612">
        <f t="shared" si="97"/>
        <v>0</v>
      </c>
      <c r="I143" s="576">
        <f t="shared" si="98"/>
        <v>0</v>
      </c>
      <c r="J143" s="577">
        <f t="shared" si="99"/>
        <v>0</v>
      </c>
      <c r="K143" s="578"/>
      <c r="L143" s="50">
        <f t="shared" si="100"/>
        <v>0</v>
      </c>
      <c r="M143" s="579"/>
      <c r="N143" s="577">
        <f t="shared" si="101"/>
        <v>0</v>
      </c>
      <c r="O143" s="578"/>
      <c r="P143" s="50">
        <f t="shared" si="102"/>
        <v>0</v>
      </c>
      <c r="Q143" s="579"/>
      <c r="R143" s="577">
        <f t="shared" si="103"/>
        <v>0</v>
      </c>
      <c r="S143" s="611">
        <f t="shared" si="104"/>
        <v>0</v>
      </c>
      <c r="T143" s="612">
        <f t="shared" si="105"/>
        <v>0</v>
      </c>
      <c r="U143" s="582">
        <f t="shared" si="106"/>
        <v>0</v>
      </c>
      <c r="V143" s="50">
        <f t="shared" si="107"/>
        <v>0</v>
      </c>
      <c r="W143" s="583">
        <f t="shared" si="108"/>
        <v>0</v>
      </c>
      <c r="X143" s="50">
        <f t="shared" si="109"/>
        <v>0</v>
      </c>
      <c r="Y143" s="611">
        <f t="shared" si="110"/>
        <v>0</v>
      </c>
      <c r="Z143" s="612">
        <f t="shared" si="111"/>
        <v>0</v>
      </c>
      <c r="AB143" s="493"/>
      <c r="AC143" s="566"/>
      <c r="AD143" s="493"/>
      <c r="AE143" s="493"/>
      <c r="AF143" s="567"/>
      <c r="AG143" s="493"/>
      <c r="AH143" s="493"/>
      <c r="AI143" s="41"/>
      <c r="AJ143" s="41"/>
      <c r="AK143" s="41"/>
      <c r="AL143" s="41"/>
      <c r="AM143" s="41"/>
      <c r="AN143" s="41"/>
      <c r="AO143" s="41"/>
      <c r="AP143" s="41"/>
    </row>
    <row r="144" spans="1:42" s="31" customFormat="1" ht="15" hidden="1" customHeight="1" outlineLevel="1">
      <c r="A144" s="571">
        <v>77</v>
      </c>
      <c r="B144" s="615"/>
      <c r="C144" s="632"/>
      <c r="D144" s="633"/>
      <c r="E144" s="887"/>
      <c r="F144" s="888"/>
      <c r="G144" s="888"/>
      <c r="H144" s="612">
        <f t="shared" si="97"/>
        <v>0</v>
      </c>
      <c r="I144" s="576">
        <f t="shared" si="98"/>
        <v>0</v>
      </c>
      <c r="J144" s="577">
        <f t="shared" si="99"/>
        <v>0</v>
      </c>
      <c r="K144" s="578"/>
      <c r="L144" s="50">
        <f t="shared" si="100"/>
        <v>0</v>
      </c>
      <c r="M144" s="579"/>
      <c r="N144" s="577">
        <f t="shared" si="101"/>
        <v>0</v>
      </c>
      <c r="O144" s="578"/>
      <c r="P144" s="50">
        <f t="shared" si="102"/>
        <v>0</v>
      </c>
      <c r="Q144" s="579"/>
      <c r="R144" s="577">
        <f t="shared" si="103"/>
        <v>0</v>
      </c>
      <c r="S144" s="611">
        <f t="shared" si="104"/>
        <v>0</v>
      </c>
      <c r="T144" s="612">
        <f t="shared" si="105"/>
        <v>0</v>
      </c>
      <c r="U144" s="582">
        <f t="shared" si="106"/>
        <v>0</v>
      </c>
      <c r="V144" s="50">
        <f t="shared" si="107"/>
        <v>0</v>
      </c>
      <c r="W144" s="583">
        <f t="shared" si="108"/>
        <v>0</v>
      </c>
      <c r="X144" s="50">
        <f t="shared" si="109"/>
        <v>0</v>
      </c>
      <c r="Y144" s="611">
        <f t="shared" si="110"/>
        <v>0</v>
      </c>
      <c r="Z144" s="612">
        <f t="shared" si="111"/>
        <v>0</v>
      </c>
      <c r="AB144" s="493"/>
      <c r="AC144" s="566"/>
      <c r="AD144" s="493"/>
      <c r="AE144" s="493"/>
      <c r="AF144" s="567"/>
      <c r="AG144" s="493"/>
      <c r="AH144" s="493"/>
      <c r="AI144" s="41"/>
      <c r="AJ144" s="41"/>
      <c r="AK144" s="41"/>
      <c r="AL144" s="41"/>
      <c r="AM144" s="41"/>
      <c r="AN144" s="41"/>
      <c r="AO144" s="41"/>
      <c r="AP144" s="41"/>
    </row>
    <row r="145" spans="1:42" s="31" customFormat="1" ht="15" hidden="1" customHeight="1" outlineLevel="1">
      <c r="A145" s="571">
        <v>78</v>
      </c>
      <c r="B145" s="615"/>
      <c r="C145" s="632"/>
      <c r="D145" s="633"/>
      <c r="E145" s="887"/>
      <c r="F145" s="888"/>
      <c r="G145" s="888"/>
      <c r="H145" s="612">
        <f t="shared" si="97"/>
        <v>0</v>
      </c>
      <c r="I145" s="576">
        <f t="shared" si="98"/>
        <v>0</v>
      </c>
      <c r="J145" s="577">
        <f t="shared" si="99"/>
        <v>0</v>
      </c>
      <c r="K145" s="578"/>
      <c r="L145" s="50">
        <f t="shared" si="100"/>
        <v>0</v>
      </c>
      <c r="M145" s="579"/>
      <c r="N145" s="577">
        <f t="shared" si="101"/>
        <v>0</v>
      </c>
      <c r="O145" s="578"/>
      <c r="P145" s="50">
        <f t="shared" si="102"/>
        <v>0</v>
      </c>
      <c r="Q145" s="579"/>
      <c r="R145" s="577">
        <f t="shared" si="103"/>
        <v>0</v>
      </c>
      <c r="S145" s="611">
        <f t="shared" si="104"/>
        <v>0</v>
      </c>
      <c r="T145" s="612">
        <f t="shared" si="105"/>
        <v>0</v>
      </c>
      <c r="U145" s="582">
        <f t="shared" si="106"/>
        <v>0</v>
      </c>
      <c r="V145" s="50">
        <f t="shared" si="107"/>
        <v>0</v>
      </c>
      <c r="W145" s="583">
        <f t="shared" si="108"/>
        <v>0</v>
      </c>
      <c r="X145" s="50">
        <f t="shared" si="109"/>
        <v>0</v>
      </c>
      <c r="Y145" s="611">
        <f t="shared" si="110"/>
        <v>0</v>
      </c>
      <c r="Z145" s="612">
        <f t="shared" si="111"/>
        <v>0</v>
      </c>
      <c r="AB145" s="493"/>
      <c r="AC145" s="566"/>
      <c r="AD145" s="493"/>
      <c r="AE145" s="493"/>
      <c r="AF145" s="567"/>
      <c r="AG145" s="493"/>
      <c r="AH145" s="493"/>
      <c r="AI145" s="41"/>
      <c r="AJ145" s="41"/>
      <c r="AK145" s="41"/>
      <c r="AL145" s="41"/>
      <c r="AM145" s="41"/>
      <c r="AN145" s="41"/>
      <c r="AO145" s="41"/>
      <c r="AP145" s="41"/>
    </row>
    <row r="146" spans="1:42" s="31" customFormat="1" ht="15" hidden="1" customHeight="1" outlineLevel="1">
      <c r="A146" s="571">
        <v>79</v>
      </c>
      <c r="B146" s="615"/>
      <c r="C146" s="632"/>
      <c r="D146" s="633"/>
      <c r="E146" s="887"/>
      <c r="F146" s="888"/>
      <c r="G146" s="888"/>
      <c r="H146" s="612">
        <f t="shared" si="97"/>
        <v>0</v>
      </c>
      <c r="I146" s="576">
        <f t="shared" si="98"/>
        <v>0</v>
      </c>
      <c r="J146" s="577">
        <f t="shared" si="99"/>
        <v>0</v>
      </c>
      <c r="K146" s="578"/>
      <c r="L146" s="50">
        <f t="shared" si="100"/>
        <v>0</v>
      </c>
      <c r="M146" s="579"/>
      <c r="N146" s="577">
        <f t="shared" si="101"/>
        <v>0</v>
      </c>
      <c r="O146" s="578"/>
      <c r="P146" s="50">
        <f t="shared" si="102"/>
        <v>0</v>
      </c>
      <c r="Q146" s="579"/>
      <c r="R146" s="577">
        <f t="shared" si="103"/>
        <v>0</v>
      </c>
      <c r="S146" s="611">
        <f t="shared" si="104"/>
        <v>0</v>
      </c>
      <c r="T146" s="612">
        <f t="shared" si="105"/>
        <v>0</v>
      </c>
      <c r="U146" s="582">
        <f t="shared" si="106"/>
        <v>0</v>
      </c>
      <c r="V146" s="50">
        <f t="shared" si="107"/>
        <v>0</v>
      </c>
      <c r="W146" s="583">
        <f t="shared" si="108"/>
        <v>0</v>
      </c>
      <c r="X146" s="50">
        <f t="shared" si="109"/>
        <v>0</v>
      </c>
      <c r="Y146" s="611">
        <f t="shared" si="110"/>
        <v>0</v>
      </c>
      <c r="Z146" s="612">
        <f t="shared" si="111"/>
        <v>0</v>
      </c>
      <c r="AB146" s="493"/>
      <c r="AC146" s="566"/>
      <c r="AD146" s="493"/>
      <c r="AE146" s="493"/>
      <c r="AF146" s="567"/>
      <c r="AG146" s="493"/>
      <c r="AH146" s="493"/>
      <c r="AI146" s="41"/>
      <c r="AJ146" s="41"/>
      <c r="AK146" s="41"/>
      <c r="AL146" s="41"/>
      <c r="AM146" s="41"/>
      <c r="AN146" s="41"/>
      <c r="AO146" s="41"/>
      <c r="AP146" s="41"/>
    </row>
    <row r="147" spans="1:42" s="31" customFormat="1" ht="15" hidden="1" customHeight="1" outlineLevel="1">
      <c r="A147" s="571">
        <v>80</v>
      </c>
      <c r="B147" s="615"/>
      <c r="C147" s="632"/>
      <c r="D147" s="633"/>
      <c r="E147" s="887"/>
      <c r="F147" s="888"/>
      <c r="G147" s="888"/>
      <c r="H147" s="612">
        <f t="shared" si="97"/>
        <v>0</v>
      </c>
      <c r="I147" s="576">
        <f t="shared" si="98"/>
        <v>0</v>
      </c>
      <c r="J147" s="577">
        <f t="shared" si="99"/>
        <v>0</v>
      </c>
      <c r="K147" s="578"/>
      <c r="L147" s="50">
        <f t="shared" si="100"/>
        <v>0</v>
      </c>
      <c r="M147" s="579"/>
      <c r="N147" s="577">
        <f t="shared" si="101"/>
        <v>0</v>
      </c>
      <c r="O147" s="578"/>
      <c r="P147" s="50">
        <f t="shared" si="102"/>
        <v>0</v>
      </c>
      <c r="Q147" s="579"/>
      <c r="R147" s="577">
        <f t="shared" si="103"/>
        <v>0</v>
      </c>
      <c r="S147" s="611">
        <f t="shared" si="104"/>
        <v>0</v>
      </c>
      <c r="T147" s="612">
        <f t="shared" si="105"/>
        <v>0</v>
      </c>
      <c r="U147" s="582">
        <f t="shared" si="106"/>
        <v>0</v>
      </c>
      <c r="V147" s="50">
        <f t="shared" si="107"/>
        <v>0</v>
      </c>
      <c r="W147" s="583">
        <f t="shared" si="108"/>
        <v>0</v>
      </c>
      <c r="X147" s="50">
        <f t="shared" si="109"/>
        <v>0</v>
      </c>
      <c r="Y147" s="611">
        <f t="shared" si="110"/>
        <v>0</v>
      </c>
      <c r="Z147" s="612">
        <f t="shared" si="111"/>
        <v>0</v>
      </c>
      <c r="AB147" s="493"/>
      <c r="AC147" s="566"/>
      <c r="AD147" s="493"/>
      <c r="AE147" s="493"/>
      <c r="AF147" s="567"/>
      <c r="AG147" s="493"/>
      <c r="AH147" s="493"/>
      <c r="AI147" s="41"/>
      <c r="AJ147" s="41"/>
      <c r="AK147" s="41"/>
      <c r="AL147" s="41"/>
      <c r="AM147" s="41"/>
      <c r="AN147" s="41"/>
      <c r="AO147" s="41"/>
      <c r="AP147" s="41"/>
    </row>
    <row r="148" spans="1:42" s="31" customFormat="1" ht="15" hidden="1" customHeight="1" outlineLevel="1">
      <c r="A148" s="571">
        <v>81</v>
      </c>
      <c r="B148" s="615"/>
      <c r="C148" s="632"/>
      <c r="D148" s="633"/>
      <c r="E148" s="887"/>
      <c r="F148" s="888"/>
      <c r="G148" s="888"/>
      <c r="H148" s="612">
        <f t="shared" si="97"/>
        <v>0</v>
      </c>
      <c r="I148" s="576">
        <f t="shared" si="98"/>
        <v>0</v>
      </c>
      <c r="J148" s="577">
        <f t="shared" si="99"/>
        <v>0</v>
      </c>
      <c r="K148" s="578"/>
      <c r="L148" s="50">
        <f t="shared" si="100"/>
        <v>0</v>
      </c>
      <c r="M148" s="579"/>
      <c r="N148" s="577">
        <f t="shared" si="101"/>
        <v>0</v>
      </c>
      <c r="O148" s="578"/>
      <c r="P148" s="50">
        <f t="shared" si="102"/>
        <v>0</v>
      </c>
      <c r="Q148" s="579"/>
      <c r="R148" s="577">
        <f t="shared" si="103"/>
        <v>0</v>
      </c>
      <c r="S148" s="611">
        <f t="shared" si="104"/>
        <v>0</v>
      </c>
      <c r="T148" s="612">
        <f t="shared" si="105"/>
        <v>0</v>
      </c>
      <c r="U148" s="582">
        <f t="shared" si="106"/>
        <v>0</v>
      </c>
      <c r="V148" s="50">
        <f t="shared" si="107"/>
        <v>0</v>
      </c>
      <c r="W148" s="583">
        <f t="shared" si="108"/>
        <v>0</v>
      </c>
      <c r="X148" s="50">
        <f t="shared" si="109"/>
        <v>0</v>
      </c>
      <c r="Y148" s="611">
        <f t="shared" si="110"/>
        <v>0</v>
      </c>
      <c r="Z148" s="612">
        <f t="shared" si="111"/>
        <v>0</v>
      </c>
      <c r="AB148" s="493"/>
      <c r="AC148" s="566"/>
      <c r="AD148" s="493"/>
      <c r="AE148" s="493"/>
      <c r="AF148" s="567"/>
      <c r="AG148" s="493"/>
      <c r="AH148" s="493"/>
      <c r="AI148" s="41"/>
      <c r="AJ148" s="41"/>
      <c r="AK148" s="41"/>
      <c r="AL148" s="41"/>
      <c r="AM148" s="41"/>
      <c r="AN148" s="41"/>
      <c r="AO148" s="41"/>
      <c r="AP148" s="41"/>
    </row>
    <row r="149" spans="1:42" s="31" customFormat="1" ht="15" hidden="1" customHeight="1" outlineLevel="1">
      <c r="A149" s="571">
        <v>82</v>
      </c>
      <c r="B149" s="615"/>
      <c r="C149" s="632"/>
      <c r="D149" s="633"/>
      <c r="E149" s="887"/>
      <c r="F149" s="888"/>
      <c r="G149" s="888"/>
      <c r="H149" s="612">
        <f t="shared" si="97"/>
        <v>0</v>
      </c>
      <c r="I149" s="576">
        <f t="shared" si="98"/>
        <v>0</v>
      </c>
      <c r="J149" s="577">
        <f t="shared" si="99"/>
        <v>0</v>
      </c>
      <c r="K149" s="578"/>
      <c r="L149" s="50">
        <f t="shared" si="100"/>
        <v>0</v>
      </c>
      <c r="M149" s="579"/>
      <c r="N149" s="577">
        <f t="shared" si="101"/>
        <v>0</v>
      </c>
      <c r="O149" s="578"/>
      <c r="P149" s="50">
        <f t="shared" si="102"/>
        <v>0</v>
      </c>
      <c r="Q149" s="579"/>
      <c r="R149" s="577">
        <f t="shared" si="103"/>
        <v>0</v>
      </c>
      <c r="S149" s="611">
        <f t="shared" si="104"/>
        <v>0</v>
      </c>
      <c r="T149" s="612">
        <f t="shared" si="105"/>
        <v>0</v>
      </c>
      <c r="U149" s="582">
        <f t="shared" si="106"/>
        <v>0</v>
      </c>
      <c r="V149" s="50">
        <f t="shared" si="107"/>
        <v>0</v>
      </c>
      <c r="W149" s="583">
        <f t="shared" si="108"/>
        <v>0</v>
      </c>
      <c r="X149" s="50">
        <f t="shared" si="109"/>
        <v>0</v>
      </c>
      <c r="Y149" s="611">
        <f t="shared" si="110"/>
        <v>0</v>
      </c>
      <c r="Z149" s="612">
        <f t="shared" si="111"/>
        <v>0</v>
      </c>
      <c r="AB149" s="493"/>
      <c r="AC149" s="566"/>
      <c r="AD149" s="493"/>
      <c r="AE149" s="493"/>
      <c r="AF149" s="567"/>
      <c r="AG149" s="493"/>
      <c r="AH149" s="493"/>
      <c r="AI149" s="41"/>
      <c r="AJ149" s="41"/>
      <c r="AK149" s="41"/>
      <c r="AL149" s="41"/>
      <c r="AM149" s="41"/>
      <c r="AN149" s="41"/>
      <c r="AO149" s="41"/>
      <c r="AP149" s="41"/>
    </row>
    <row r="150" spans="1:42" s="31" customFormat="1" ht="15" hidden="1" customHeight="1" outlineLevel="1">
      <c r="A150" s="571">
        <v>83</v>
      </c>
      <c r="B150" s="615"/>
      <c r="C150" s="632"/>
      <c r="D150" s="633"/>
      <c r="E150" s="887"/>
      <c r="F150" s="888"/>
      <c r="G150" s="888"/>
      <c r="H150" s="612">
        <f t="shared" si="97"/>
        <v>0</v>
      </c>
      <c r="I150" s="576">
        <f t="shared" si="98"/>
        <v>0</v>
      </c>
      <c r="J150" s="577">
        <f t="shared" si="99"/>
        <v>0</v>
      </c>
      <c r="K150" s="578"/>
      <c r="L150" s="50">
        <f t="shared" si="100"/>
        <v>0</v>
      </c>
      <c r="M150" s="579"/>
      <c r="N150" s="577">
        <f t="shared" si="101"/>
        <v>0</v>
      </c>
      <c r="O150" s="578"/>
      <c r="P150" s="50">
        <f t="shared" si="102"/>
        <v>0</v>
      </c>
      <c r="Q150" s="579"/>
      <c r="R150" s="577">
        <f t="shared" si="103"/>
        <v>0</v>
      </c>
      <c r="S150" s="611">
        <f t="shared" si="104"/>
        <v>0</v>
      </c>
      <c r="T150" s="612">
        <f t="shared" si="105"/>
        <v>0</v>
      </c>
      <c r="U150" s="582">
        <f t="shared" si="106"/>
        <v>0</v>
      </c>
      <c r="V150" s="50">
        <f t="shared" si="107"/>
        <v>0</v>
      </c>
      <c r="W150" s="583">
        <f t="shared" si="108"/>
        <v>0</v>
      </c>
      <c r="X150" s="50">
        <f t="shared" si="109"/>
        <v>0</v>
      </c>
      <c r="Y150" s="611">
        <f t="shared" si="110"/>
        <v>0</v>
      </c>
      <c r="Z150" s="612">
        <f t="shared" si="111"/>
        <v>0</v>
      </c>
      <c r="AB150" s="493"/>
      <c r="AC150" s="566"/>
      <c r="AD150" s="493"/>
      <c r="AE150" s="493"/>
      <c r="AF150" s="567"/>
      <c r="AG150" s="493"/>
      <c r="AH150" s="493"/>
      <c r="AI150" s="41"/>
      <c r="AJ150" s="41"/>
      <c r="AK150" s="41"/>
      <c r="AL150" s="41"/>
      <c r="AM150" s="41"/>
      <c r="AN150" s="41"/>
      <c r="AO150" s="41"/>
      <c r="AP150" s="41"/>
    </row>
    <row r="151" spans="1:42" s="31" customFormat="1" ht="15" hidden="1" customHeight="1" outlineLevel="1">
      <c r="A151" s="571">
        <v>84</v>
      </c>
      <c r="B151" s="615"/>
      <c r="C151" s="632"/>
      <c r="D151" s="633"/>
      <c r="E151" s="887"/>
      <c r="F151" s="888"/>
      <c r="G151" s="888"/>
      <c r="H151" s="612">
        <f t="shared" si="97"/>
        <v>0</v>
      </c>
      <c r="I151" s="576">
        <f t="shared" si="98"/>
        <v>0</v>
      </c>
      <c r="J151" s="577">
        <f t="shared" si="99"/>
        <v>0</v>
      </c>
      <c r="K151" s="578"/>
      <c r="L151" s="50">
        <f t="shared" si="100"/>
        <v>0</v>
      </c>
      <c r="M151" s="579"/>
      <c r="N151" s="577">
        <f t="shared" si="101"/>
        <v>0</v>
      </c>
      <c r="O151" s="578"/>
      <c r="P151" s="50">
        <f t="shared" si="102"/>
        <v>0</v>
      </c>
      <c r="Q151" s="579"/>
      <c r="R151" s="577">
        <f t="shared" si="103"/>
        <v>0</v>
      </c>
      <c r="S151" s="611">
        <f t="shared" si="104"/>
        <v>0</v>
      </c>
      <c r="T151" s="612">
        <f t="shared" si="105"/>
        <v>0</v>
      </c>
      <c r="U151" s="582">
        <f t="shared" si="106"/>
        <v>0</v>
      </c>
      <c r="V151" s="50">
        <f t="shared" si="107"/>
        <v>0</v>
      </c>
      <c r="W151" s="583">
        <f t="shared" si="108"/>
        <v>0</v>
      </c>
      <c r="X151" s="50">
        <f t="shared" si="109"/>
        <v>0</v>
      </c>
      <c r="Y151" s="611">
        <f t="shared" si="110"/>
        <v>0</v>
      </c>
      <c r="Z151" s="612">
        <f t="shared" si="111"/>
        <v>0</v>
      </c>
      <c r="AB151" s="493"/>
      <c r="AC151" s="566"/>
      <c r="AD151" s="493"/>
      <c r="AE151" s="493"/>
      <c r="AF151" s="567"/>
      <c r="AG151" s="493"/>
      <c r="AH151" s="493"/>
      <c r="AI151" s="41"/>
      <c r="AJ151" s="41"/>
      <c r="AK151" s="41"/>
      <c r="AL151" s="41"/>
      <c r="AM151" s="41"/>
      <c r="AN151" s="41"/>
      <c r="AO151" s="41"/>
      <c r="AP151" s="41"/>
    </row>
    <row r="152" spans="1:42" s="31" customFormat="1" ht="15" hidden="1" customHeight="1" outlineLevel="1">
      <c r="A152" s="571">
        <v>85</v>
      </c>
      <c r="B152" s="615"/>
      <c r="C152" s="632"/>
      <c r="D152" s="633"/>
      <c r="E152" s="887"/>
      <c r="F152" s="888"/>
      <c r="G152" s="888"/>
      <c r="H152" s="612">
        <f t="shared" si="97"/>
        <v>0</v>
      </c>
      <c r="I152" s="576">
        <f t="shared" si="98"/>
        <v>0</v>
      </c>
      <c r="J152" s="577">
        <f t="shared" si="99"/>
        <v>0</v>
      </c>
      <c r="K152" s="578"/>
      <c r="L152" s="50">
        <f t="shared" si="100"/>
        <v>0</v>
      </c>
      <c r="M152" s="579"/>
      <c r="N152" s="577">
        <f t="shared" si="101"/>
        <v>0</v>
      </c>
      <c r="O152" s="578"/>
      <c r="P152" s="50">
        <f t="shared" si="102"/>
        <v>0</v>
      </c>
      <c r="Q152" s="579"/>
      <c r="R152" s="577">
        <f t="shared" si="103"/>
        <v>0</v>
      </c>
      <c r="S152" s="611">
        <f t="shared" si="104"/>
        <v>0</v>
      </c>
      <c r="T152" s="612">
        <f t="shared" si="105"/>
        <v>0</v>
      </c>
      <c r="U152" s="582">
        <f t="shared" si="106"/>
        <v>0</v>
      </c>
      <c r="V152" s="50">
        <f t="shared" si="107"/>
        <v>0</v>
      </c>
      <c r="W152" s="583">
        <f t="shared" si="108"/>
        <v>0</v>
      </c>
      <c r="X152" s="50">
        <f t="shared" si="109"/>
        <v>0</v>
      </c>
      <c r="Y152" s="611">
        <f t="shared" si="110"/>
        <v>0</v>
      </c>
      <c r="Z152" s="612">
        <f t="shared" si="111"/>
        <v>0</v>
      </c>
      <c r="AB152" s="493"/>
      <c r="AC152" s="566"/>
      <c r="AD152" s="493"/>
      <c r="AE152" s="493"/>
      <c r="AF152" s="567"/>
      <c r="AG152" s="493"/>
      <c r="AH152" s="493"/>
      <c r="AI152" s="41"/>
      <c r="AJ152" s="41"/>
      <c r="AK152" s="41"/>
      <c r="AL152" s="41"/>
      <c r="AM152" s="41"/>
      <c r="AN152" s="41"/>
      <c r="AO152" s="41"/>
      <c r="AP152" s="41"/>
    </row>
    <row r="153" spans="1:42" s="31" customFormat="1" ht="15" hidden="1" customHeight="1" outlineLevel="1">
      <c r="A153" s="571">
        <v>86</v>
      </c>
      <c r="B153" s="615"/>
      <c r="C153" s="632"/>
      <c r="D153" s="633"/>
      <c r="E153" s="887"/>
      <c r="F153" s="888"/>
      <c r="G153" s="888"/>
      <c r="H153" s="612">
        <f t="shared" si="97"/>
        <v>0</v>
      </c>
      <c r="I153" s="576">
        <f t="shared" si="98"/>
        <v>0</v>
      </c>
      <c r="J153" s="577">
        <f t="shared" si="99"/>
        <v>0</v>
      </c>
      <c r="K153" s="578"/>
      <c r="L153" s="50">
        <f t="shared" si="100"/>
        <v>0</v>
      </c>
      <c r="M153" s="579"/>
      <c r="N153" s="577">
        <f t="shared" si="101"/>
        <v>0</v>
      </c>
      <c r="O153" s="578"/>
      <c r="P153" s="50">
        <f t="shared" si="102"/>
        <v>0</v>
      </c>
      <c r="Q153" s="579"/>
      <c r="R153" s="577">
        <f t="shared" si="103"/>
        <v>0</v>
      </c>
      <c r="S153" s="611">
        <f t="shared" si="104"/>
        <v>0</v>
      </c>
      <c r="T153" s="612">
        <f t="shared" si="105"/>
        <v>0</v>
      </c>
      <c r="U153" s="582">
        <f t="shared" si="106"/>
        <v>0</v>
      </c>
      <c r="V153" s="50">
        <f t="shared" si="107"/>
        <v>0</v>
      </c>
      <c r="W153" s="583">
        <f t="shared" si="108"/>
        <v>0</v>
      </c>
      <c r="X153" s="50">
        <f t="shared" si="109"/>
        <v>0</v>
      </c>
      <c r="Y153" s="611">
        <f t="shared" si="110"/>
        <v>0</v>
      </c>
      <c r="Z153" s="612">
        <f t="shared" si="111"/>
        <v>0</v>
      </c>
      <c r="AB153" s="493"/>
      <c r="AC153" s="566"/>
      <c r="AD153" s="493"/>
      <c r="AE153" s="493"/>
      <c r="AF153" s="567"/>
      <c r="AG153" s="493"/>
      <c r="AH153" s="493"/>
      <c r="AI153" s="41"/>
      <c r="AJ153" s="41"/>
      <c r="AK153" s="41"/>
      <c r="AL153" s="41"/>
      <c r="AM153" s="41"/>
      <c r="AN153" s="41"/>
      <c r="AO153" s="41"/>
      <c r="AP153" s="41"/>
    </row>
    <row r="154" spans="1:42" s="31" customFormat="1" ht="15" hidden="1" customHeight="1" outlineLevel="1">
      <c r="A154" s="571">
        <v>87</v>
      </c>
      <c r="B154" s="615"/>
      <c r="C154" s="632"/>
      <c r="D154" s="633"/>
      <c r="E154" s="887"/>
      <c r="F154" s="888"/>
      <c r="G154" s="888"/>
      <c r="H154" s="612">
        <f t="shared" si="97"/>
        <v>0</v>
      </c>
      <c r="I154" s="576">
        <f t="shared" si="98"/>
        <v>0</v>
      </c>
      <c r="J154" s="577">
        <f t="shared" si="99"/>
        <v>0</v>
      </c>
      <c r="K154" s="578"/>
      <c r="L154" s="50">
        <f t="shared" si="100"/>
        <v>0</v>
      </c>
      <c r="M154" s="579"/>
      <c r="N154" s="577">
        <f t="shared" si="101"/>
        <v>0</v>
      </c>
      <c r="O154" s="578"/>
      <c r="P154" s="50">
        <f t="shared" si="102"/>
        <v>0</v>
      </c>
      <c r="Q154" s="579"/>
      <c r="R154" s="577">
        <f t="shared" si="103"/>
        <v>0</v>
      </c>
      <c r="S154" s="611">
        <f t="shared" si="104"/>
        <v>0</v>
      </c>
      <c r="T154" s="612">
        <f t="shared" si="105"/>
        <v>0</v>
      </c>
      <c r="U154" s="582">
        <f t="shared" si="106"/>
        <v>0</v>
      </c>
      <c r="V154" s="50">
        <f t="shared" si="107"/>
        <v>0</v>
      </c>
      <c r="W154" s="583">
        <f t="shared" si="108"/>
        <v>0</v>
      </c>
      <c r="X154" s="50">
        <f t="shared" si="109"/>
        <v>0</v>
      </c>
      <c r="Y154" s="611">
        <f t="shared" si="110"/>
        <v>0</v>
      </c>
      <c r="Z154" s="612">
        <f t="shared" si="111"/>
        <v>0</v>
      </c>
      <c r="AB154" s="493"/>
      <c r="AC154" s="566"/>
      <c r="AD154" s="493"/>
      <c r="AE154" s="493"/>
      <c r="AF154" s="567"/>
      <c r="AG154" s="493"/>
      <c r="AH154" s="493"/>
      <c r="AI154" s="41"/>
      <c r="AJ154" s="41"/>
      <c r="AK154" s="41"/>
      <c r="AL154" s="41"/>
      <c r="AM154" s="41"/>
      <c r="AN154" s="41"/>
      <c r="AO154" s="41"/>
      <c r="AP154" s="41"/>
    </row>
    <row r="155" spans="1:42" s="31" customFormat="1" ht="15" hidden="1" customHeight="1" outlineLevel="1">
      <c r="A155" s="571">
        <v>88</v>
      </c>
      <c r="B155" s="615"/>
      <c r="C155" s="632"/>
      <c r="D155" s="633"/>
      <c r="E155" s="887"/>
      <c r="F155" s="888"/>
      <c r="G155" s="888"/>
      <c r="H155" s="612">
        <f t="shared" si="97"/>
        <v>0</v>
      </c>
      <c r="I155" s="576">
        <f t="shared" si="98"/>
        <v>0</v>
      </c>
      <c r="J155" s="577">
        <f t="shared" si="99"/>
        <v>0</v>
      </c>
      <c r="K155" s="578"/>
      <c r="L155" s="50">
        <f t="shared" si="100"/>
        <v>0</v>
      </c>
      <c r="M155" s="579"/>
      <c r="N155" s="577">
        <f t="shared" si="101"/>
        <v>0</v>
      </c>
      <c r="O155" s="578"/>
      <c r="P155" s="50">
        <f t="shared" si="102"/>
        <v>0</v>
      </c>
      <c r="Q155" s="579"/>
      <c r="R155" s="577">
        <f t="shared" si="103"/>
        <v>0</v>
      </c>
      <c r="S155" s="611">
        <f t="shared" si="104"/>
        <v>0</v>
      </c>
      <c r="T155" s="612">
        <f t="shared" si="105"/>
        <v>0</v>
      </c>
      <c r="U155" s="582">
        <f t="shared" si="106"/>
        <v>0</v>
      </c>
      <c r="V155" s="50">
        <f t="shared" si="107"/>
        <v>0</v>
      </c>
      <c r="W155" s="583">
        <f t="shared" si="108"/>
        <v>0</v>
      </c>
      <c r="X155" s="50">
        <f t="shared" si="109"/>
        <v>0</v>
      </c>
      <c r="Y155" s="611">
        <f t="shared" si="110"/>
        <v>0</v>
      </c>
      <c r="Z155" s="612">
        <f t="shared" si="111"/>
        <v>0</v>
      </c>
      <c r="AB155" s="493"/>
      <c r="AC155" s="566"/>
      <c r="AD155" s="493"/>
      <c r="AE155" s="493"/>
      <c r="AF155" s="567"/>
      <c r="AG155" s="493"/>
      <c r="AH155" s="493"/>
      <c r="AI155" s="41"/>
      <c r="AJ155" s="41"/>
      <c r="AK155" s="41"/>
      <c r="AL155" s="41"/>
      <c r="AM155" s="41"/>
      <c r="AN155" s="41"/>
      <c r="AO155" s="41"/>
      <c r="AP155" s="41"/>
    </row>
    <row r="156" spans="1:42" s="31" customFormat="1" ht="15" hidden="1" customHeight="1" outlineLevel="1">
      <c r="A156" s="571">
        <v>89</v>
      </c>
      <c r="B156" s="615"/>
      <c r="C156" s="632"/>
      <c r="D156" s="633"/>
      <c r="E156" s="887"/>
      <c r="F156" s="888"/>
      <c r="G156" s="888"/>
      <c r="H156" s="612">
        <f t="shared" si="97"/>
        <v>0</v>
      </c>
      <c r="I156" s="576">
        <f t="shared" si="98"/>
        <v>0</v>
      </c>
      <c r="J156" s="577">
        <f t="shared" si="99"/>
        <v>0</v>
      </c>
      <c r="K156" s="578"/>
      <c r="L156" s="50">
        <f t="shared" si="100"/>
        <v>0</v>
      </c>
      <c r="M156" s="579"/>
      <c r="N156" s="577">
        <f t="shared" si="101"/>
        <v>0</v>
      </c>
      <c r="O156" s="578"/>
      <c r="P156" s="50">
        <f t="shared" si="102"/>
        <v>0</v>
      </c>
      <c r="Q156" s="579"/>
      <c r="R156" s="577">
        <f t="shared" si="103"/>
        <v>0</v>
      </c>
      <c r="S156" s="611">
        <f t="shared" si="104"/>
        <v>0</v>
      </c>
      <c r="T156" s="612">
        <f t="shared" si="105"/>
        <v>0</v>
      </c>
      <c r="U156" s="582">
        <f t="shared" si="106"/>
        <v>0</v>
      </c>
      <c r="V156" s="50">
        <f t="shared" si="107"/>
        <v>0</v>
      </c>
      <c r="W156" s="583">
        <f t="shared" si="108"/>
        <v>0</v>
      </c>
      <c r="X156" s="50">
        <f t="shared" si="109"/>
        <v>0</v>
      </c>
      <c r="Y156" s="611">
        <f t="shared" si="110"/>
        <v>0</v>
      </c>
      <c r="Z156" s="612">
        <f t="shared" si="111"/>
        <v>0</v>
      </c>
      <c r="AB156" s="493"/>
      <c r="AC156" s="566"/>
      <c r="AD156" s="493"/>
      <c r="AE156" s="493"/>
      <c r="AF156" s="567"/>
      <c r="AG156" s="493"/>
      <c r="AH156" s="493"/>
      <c r="AI156" s="41"/>
      <c r="AJ156" s="41"/>
      <c r="AK156" s="41"/>
      <c r="AL156" s="41"/>
      <c r="AM156" s="41"/>
      <c r="AN156" s="41"/>
      <c r="AO156" s="41"/>
      <c r="AP156" s="41"/>
    </row>
    <row r="157" spans="1:42" s="31" customFormat="1" ht="15" hidden="1" customHeight="1" outlineLevel="1" thickBot="1">
      <c r="A157" s="571">
        <v>90</v>
      </c>
      <c r="B157" s="618"/>
      <c r="C157" s="634"/>
      <c r="D157" s="635"/>
      <c r="E157" s="619"/>
      <c r="F157" s="620"/>
      <c r="G157" s="620"/>
      <c r="H157" s="612">
        <f t="shared" si="97"/>
        <v>0</v>
      </c>
      <c r="I157" s="576">
        <f t="shared" si="98"/>
        <v>0</v>
      </c>
      <c r="J157" s="577">
        <f t="shared" si="99"/>
        <v>0</v>
      </c>
      <c r="K157" s="578"/>
      <c r="L157" s="50">
        <f t="shared" si="100"/>
        <v>0</v>
      </c>
      <c r="M157" s="579"/>
      <c r="N157" s="577">
        <f t="shared" si="101"/>
        <v>0</v>
      </c>
      <c r="O157" s="578"/>
      <c r="P157" s="50">
        <f t="shared" si="102"/>
        <v>0</v>
      </c>
      <c r="Q157" s="579"/>
      <c r="R157" s="577">
        <f t="shared" si="103"/>
        <v>0</v>
      </c>
      <c r="S157" s="611">
        <f t="shared" si="104"/>
        <v>0</v>
      </c>
      <c r="T157" s="612">
        <f t="shared" si="105"/>
        <v>0</v>
      </c>
      <c r="U157" s="582">
        <f t="shared" si="106"/>
        <v>0</v>
      </c>
      <c r="V157" s="50">
        <f t="shared" si="107"/>
        <v>0</v>
      </c>
      <c r="W157" s="583">
        <f t="shared" si="108"/>
        <v>0</v>
      </c>
      <c r="X157" s="50">
        <f t="shared" si="109"/>
        <v>0</v>
      </c>
      <c r="Y157" s="611">
        <f t="shared" si="110"/>
        <v>0</v>
      </c>
      <c r="Z157" s="612">
        <f t="shared" si="111"/>
        <v>0</v>
      </c>
      <c r="AB157" s="493">
        <f t="shared" si="90"/>
        <v>0</v>
      </c>
      <c r="AC157" s="566">
        <f t="shared" si="91"/>
        <v>0</v>
      </c>
      <c r="AD157" s="493">
        <f t="shared" si="92"/>
        <v>0</v>
      </c>
      <c r="AE157" s="493">
        <f t="shared" si="93"/>
        <v>0</v>
      </c>
      <c r="AF157" s="567">
        <f t="shared" si="94"/>
        <v>0</v>
      </c>
      <c r="AG157" s="493">
        <f t="shared" si="95"/>
        <v>0</v>
      </c>
      <c r="AH157" s="493">
        <f t="shared" si="96"/>
        <v>0</v>
      </c>
      <c r="AI157" s="41"/>
      <c r="AJ157" s="41"/>
      <c r="AK157" s="41"/>
      <c r="AL157" s="41"/>
      <c r="AM157" s="41"/>
      <c r="AN157" s="41"/>
      <c r="AO157" s="41"/>
      <c r="AP157" s="41"/>
    </row>
    <row r="158" spans="1:42" s="31" customFormat="1" ht="24.75" customHeight="1" collapsed="1">
      <c r="A158" s="1000" t="s">
        <v>80</v>
      </c>
      <c r="B158" s="1000"/>
      <c r="C158" s="1000"/>
      <c r="D158" s="1000"/>
      <c r="E158" s="1000"/>
      <c r="F158" s="1000"/>
      <c r="G158" s="1000"/>
      <c r="H158" s="1000"/>
      <c r="I158" s="1000"/>
      <c r="J158" s="1000"/>
      <c r="K158" s="1000"/>
      <c r="L158" s="1000"/>
      <c r="M158" s="1000"/>
      <c r="N158" s="1000"/>
      <c r="O158" s="1000"/>
      <c r="P158" s="1000"/>
      <c r="Q158" s="1000"/>
      <c r="R158" s="1000"/>
      <c r="S158" s="621">
        <f t="shared" ref="S158:X158" si="112">SUM(S6,S67)</f>
        <v>0</v>
      </c>
      <c r="T158" s="621">
        <f t="shared" si="112"/>
        <v>0</v>
      </c>
      <c r="U158" s="622">
        <f t="shared" si="112"/>
        <v>0</v>
      </c>
      <c r="V158" s="622">
        <f t="shared" si="112"/>
        <v>0</v>
      </c>
      <c r="W158" s="622">
        <f t="shared" si="112"/>
        <v>0</v>
      </c>
      <c r="X158" s="622">
        <f t="shared" si="112"/>
        <v>0</v>
      </c>
      <c r="Y158" s="621">
        <f>ROUND(SUM(Y6,Y67),0)</f>
        <v>0</v>
      </c>
      <c r="Z158" s="623">
        <f>ROUND(SUM(Z6,Z67),0)</f>
        <v>0</v>
      </c>
      <c r="AB158" s="989" t="s">
        <v>675</v>
      </c>
      <c r="AC158" s="990"/>
      <c r="AD158" s="990"/>
      <c r="AE158" s="990"/>
      <c r="AF158" s="990"/>
      <c r="AG158" s="990"/>
      <c r="AH158" s="991"/>
      <c r="AI158" s="568" t="e">
        <f t="shared" ref="AI158:AO158" si="113">(AB6/(SUM(AB6+AB67))*AI6+(AB67/SUM(AB6+AB67))*AI67)</f>
        <v>#DIV/0!</v>
      </c>
      <c r="AJ158" s="569" t="e">
        <f t="shared" si="113"/>
        <v>#DIV/0!</v>
      </c>
      <c r="AK158" s="568" t="e">
        <f t="shared" si="113"/>
        <v>#DIV/0!</v>
      </c>
      <c r="AL158" s="568" t="e">
        <f t="shared" si="113"/>
        <v>#DIV/0!</v>
      </c>
      <c r="AM158" s="570" t="e">
        <f t="shared" si="113"/>
        <v>#DIV/0!</v>
      </c>
      <c r="AN158" s="568" t="e">
        <f t="shared" si="113"/>
        <v>#DIV/0!</v>
      </c>
      <c r="AO158" s="568" t="e">
        <f t="shared" si="113"/>
        <v>#DIV/0!</v>
      </c>
      <c r="AP158" s="41"/>
    </row>
    <row r="159" spans="1:42" s="34" customFormat="1" ht="24.75" customHeight="1">
      <c r="A159" s="995" t="s">
        <v>651</v>
      </c>
      <c r="B159" s="995"/>
      <c r="C159" s="995"/>
      <c r="D159" s="995"/>
      <c r="E159" s="995"/>
      <c r="F159" s="995"/>
      <c r="G159" s="995"/>
      <c r="H159" s="995"/>
      <c r="I159" s="995"/>
      <c r="J159" s="995"/>
      <c r="K159" s="995"/>
      <c r="L159" s="995"/>
      <c r="M159" s="995"/>
      <c r="N159" s="995"/>
      <c r="O159" s="995"/>
      <c r="P159" s="995"/>
      <c r="Q159" s="995"/>
      <c r="R159" s="995"/>
      <c r="S159" s="17">
        <f t="shared" ref="S159:X159" si="114">S158*0.2359</f>
        <v>0</v>
      </c>
      <c r="T159" s="17">
        <f t="shared" si="114"/>
        <v>0</v>
      </c>
      <c r="U159" s="9">
        <f t="shared" si="114"/>
        <v>0</v>
      </c>
      <c r="V159" s="9">
        <f t="shared" si="114"/>
        <v>0</v>
      </c>
      <c r="W159" s="9">
        <f t="shared" si="114"/>
        <v>0</v>
      </c>
      <c r="X159" s="9">
        <f t="shared" si="114"/>
        <v>0</v>
      </c>
      <c r="Y159" s="17">
        <f>ROUND(SUM(U159:V159),0)</f>
        <v>0</v>
      </c>
      <c r="Z159" s="624">
        <f>ROUND(SUM(W159:X159),0)</f>
        <v>0</v>
      </c>
      <c r="AB159" s="41"/>
      <c r="AC159" s="41"/>
      <c r="AD159" s="41"/>
      <c r="AE159" s="41"/>
      <c r="AF159" s="41"/>
      <c r="AG159" s="41"/>
      <c r="AH159" s="41"/>
      <c r="AI159" s="625"/>
    </row>
    <row r="160" spans="1:42" s="34" customFormat="1" ht="24.75" customHeight="1" thickBot="1">
      <c r="A160" s="996" t="s">
        <v>225</v>
      </c>
      <c r="B160" s="996"/>
      <c r="C160" s="996"/>
      <c r="D160" s="996"/>
      <c r="E160" s="996"/>
      <c r="F160" s="996"/>
      <c r="G160" s="996"/>
      <c r="H160" s="996"/>
      <c r="I160" s="996"/>
      <c r="J160" s="996"/>
      <c r="K160" s="996"/>
      <c r="L160" s="996"/>
      <c r="M160" s="996"/>
      <c r="N160" s="996"/>
      <c r="O160" s="996"/>
      <c r="P160" s="996"/>
      <c r="Q160" s="996"/>
      <c r="R160" s="996"/>
      <c r="S160" s="626">
        <f t="shared" ref="S160:X160" si="115">SUM(S158:S159)</f>
        <v>0</v>
      </c>
      <c r="T160" s="626">
        <f t="shared" si="115"/>
        <v>0</v>
      </c>
      <c r="U160" s="627">
        <f t="shared" si="115"/>
        <v>0</v>
      </c>
      <c r="V160" s="627">
        <f t="shared" si="115"/>
        <v>0</v>
      </c>
      <c r="W160" s="627">
        <f t="shared" si="115"/>
        <v>0</v>
      </c>
      <c r="X160" s="627">
        <f t="shared" si="115"/>
        <v>0</v>
      </c>
      <c r="Y160" s="626">
        <f>ROUND(SUM(Y158:Y159),0)</f>
        <v>0</v>
      </c>
      <c r="Z160" s="628">
        <f>ROUND(SUM(Z158:Z159),0)</f>
        <v>0</v>
      </c>
      <c r="AB160" s="41"/>
      <c r="AC160" s="41"/>
      <c r="AD160" s="41"/>
      <c r="AE160" s="41"/>
      <c r="AF160" s="41"/>
      <c r="AG160" s="41"/>
      <c r="AH160" s="41"/>
      <c r="AI160" s="625"/>
    </row>
    <row r="161" spans="1:42" s="261" customFormat="1" ht="18" customHeight="1">
      <c r="A161" s="260"/>
      <c r="E161" s="216"/>
      <c r="F161" s="216"/>
      <c r="G161" s="217"/>
      <c r="H161" s="217"/>
      <c r="I161" s="216"/>
      <c r="J161" s="217"/>
      <c r="K161" s="216"/>
      <c r="L161" s="217"/>
      <c r="M161" s="216"/>
      <c r="N161" s="217"/>
      <c r="O161" s="216"/>
      <c r="P161" s="217"/>
      <c r="Q161" s="216"/>
      <c r="R161" s="217"/>
      <c r="S161" s="992"/>
      <c r="T161" s="992"/>
      <c r="U161" s="263"/>
      <c r="V161" s="263"/>
      <c r="W161" s="263"/>
      <c r="X161" s="263"/>
      <c r="Y161" s="264"/>
      <c r="AB161" s="476"/>
      <c r="AC161" s="476"/>
      <c r="AD161" s="476"/>
      <c r="AE161" s="476"/>
      <c r="AF161" s="476"/>
      <c r="AG161" s="476"/>
      <c r="AH161" s="476"/>
      <c r="AI161" s="475"/>
      <c r="AJ161" s="475"/>
      <c r="AK161" s="475"/>
      <c r="AL161" s="475"/>
      <c r="AM161" s="475"/>
      <c r="AN161" s="475"/>
      <c r="AO161" s="475"/>
      <c r="AP161" s="476"/>
    </row>
    <row r="162" spans="1:42">
      <c r="A162" s="265" t="s">
        <v>226</v>
      </c>
      <c r="B162" s="265"/>
      <c r="C162" s="265"/>
      <c r="D162" s="265"/>
      <c r="E162" s="445"/>
      <c r="F162" s="253"/>
      <c r="G162" s="993"/>
      <c r="H162" s="993"/>
      <c r="I162" s="253"/>
      <c r="J162" s="254"/>
      <c r="K162" s="253"/>
      <c r="L162" s="254"/>
      <c r="M162" s="217"/>
      <c r="N162" s="216"/>
      <c r="O162" s="445"/>
      <c r="P162" s="253"/>
      <c r="Q162" s="448"/>
      <c r="R162" s="266"/>
      <c r="S162" s="262"/>
      <c r="T162" s="263"/>
      <c r="U162" s="263"/>
      <c r="V162" s="263"/>
      <c r="W162" s="263"/>
      <c r="X162" s="263"/>
    </row>
    <row r="163" spans="1:42">
      <c r="B163" s="267"/>
      <c r="C163" s="267"/>
      <c r="D163" s="267"/>
      <c r="E163" s="443"/>
      <c r="F163" s="443"/>
      <c r="G163" s="443"/>
      <c r="H163" s="443"/>
      <c r="I163" s="443"/>
      <c r="J163" s="443"/>
      <c r="K163" s="443"/>
      <c r="L163" s="443"/>
      <c r="S163" s="262"/>
      <c r="T163" s="263"/>
      <c r="U163" s="263"/>
      <c r="V163" s="263"/>
      <c r="W163" s="263"/>
      <c r="X163" s="263"/>
    </row>
    <row r="164" spans="1:42">
      <c r="B164" s="868" t="s">
        <v>877</v>
      </c>
      <c r="C164" s="267"/>
      <c r="D164" s="267"/>
      <c r="E164" s="444"/>
      <c r="F164" s="445"/>
      <c r="G164" s="253"/>
      <c r="H164" s="993"/>
      <c r="I164" s="993"/>
      <c r="J164" s="253"/>
      <c r="K164" s="254"/>
      <c r="L164" s="253"/>
      <c r="M164" s="254"/>
      <c r="S164" s="262"/>
      <c r="T164" s="263"/>
      <c r="U164" s="263"/>
      <c r="V164" s="263"/>
      <c r="W164" s="263"/>
      <c r="X164" s="263"/>
    </row>
    <row r="165" spans="1:42" s="31" customFormat="1" ht="90" customHeight="1">
      <c r="F165" s="51"/>
      <c r="G165" s="51"/>
      <c r="H165" s="994"/>
      <c r="I165" s="994"/>
      <c r="J165" s="446"/>
      <c r="K165" s="51"/>
      <c r="L165" s="51"/>
      <c r="M165" s="51"/>
      <c r="AB165" s="41"/>
      <c r="AC165" s="41"/>
      <c r="AD165" s="41"/>
      <c r="AE165" s="41"/>
      <c r="AF165" s="41"/>
      <c r="AG165" s="41"/>
      <c r="AH165" s="41"/>
      <c r="AI165" s="475"/>
      <c r="AJ165" s="475"/>
      <c r="AK165" s="475"/>
      <c r="AL165" s="475"/>
      <c r="AM165" s="475"/>
      <c r="AN165" s="475"/>
      <c r="AO165" s="475"/>
      <c r="AP165" s="41"/>
    </row>
    <row r="166" spans="1:42" s="31" customFormat="1">
      <c r="F166" s="51"/>
      <c r="G166" s="51"/>
      <c r="H166" s="26"/>
      <c r="I166" s="447"/>
      <c r="J166" s="447"/>
      <c r="K166" s="51"/>
      <c r="L166" s="51"/>
      <c r="M166" s="51"/>
      <c r="AB166" s="41"/>
      <c r="AC166" s="41"/>
      <c r="AD166" s="41"/>
      <c r="AE166" s="41"/>
      <c r="AF166" s="41"/>
      <c r="AG166" s="41"/>
      <c r="AH166" s="41"/>
      <c r="AI166" s="475"/>
      <c r="AJ166" s="475"/>
      <c r="AK166" s="475"/>
      <c r="AL166" s="475"/>
      <c r="AM166" s="475"/>
      <c r="AN166" s="475"/>
      <c r="AO166" s="475"/>
      <c r="AP166" s="41"/>
    </row>
    <row r="167" spans="1:42" ht="137.25" customHeight="1">
      <c r="A167" s="268"/>
      <c r="B167" s="938" t="s">
        <v>227</v>
      </c>
      <c r="C167" s="938"/>
      <c r="D167" s="938"/>
      <c r="E167" s="938"/>
      <c r="F167" s="938"/>
      <c r="G167" s="938"/>
      <c r="H167" s="938"/>
      <c r="I167" s="938"/>
      <c r="J167" s="938"/>
      <c r="K167" s="938"/>
    </row>
  </sheetData>
  <sheetProtection algorithmName="SHA-512" hashValue="FR7LKfPsmHJYmROw0F3VlsEq06ine/LPyYGGWf1jECvIKxyd7Lnh5sidZh5Jdc05tbp+NJ9q6QxHWeUT81zE+w==" saltValue="Cf4qTc9gYBpTBI7/xqkVDw==" spinCount="100000" sheet="1" formatCells="0" formatColumns="0" formatRows="0"/>
  <mergeCells count="30">
    <mergeCell ref="V4:V5"/>
    <mergeCell ref="A4:A5"/>
    <mergeCell ref="B4:B5"/>
    <mergeCell ref="C4:C5"/>
    <mergeCell ref="E4:E5"/>
    <mergeCell ref="D4:D5"/>
    <mergeCell ref="Q4:R4"/>
    <mergeCell ref="S4:T4"/>
    <mergeCell ref="U4:U5"/>
    <mergeCell ref="F4:F5"/>
    <mergeCell ref="G4:G5"/>
    <mergeCell ref="H4:H5"/>
    <mergeCell ref="I4:J4"/>
    <mergeCell ref="K4:L4"/>
    <mergeCell ref="AB4:AH4"/>
    <mergeCell ref="AI4:AO4"/>
    <mergeCell ref="AB158:AH158"/>
    <mergeCell ref="S161:T161"/>
    <mergeCell ref="B167:K167"/>
    <mergeCell ref="H164:I164"/>
    <mergeCell ref="H165:I165"/>
    <mergeCell ref="G162:H162"/>
    <mergeCell ref="A159:R159"/>
    <mergeCell ref="A160:R160"/>
    <mergeCell ref="W4:W5"/>
    <mergeCell ref="X4:X5"/>
    <mergeCell ref="Y4:Z4"/>
    <mergeCell ref="A158:R158"/>
    <mergeCell ref="M4:N4"/>
    <mergeCell ref="O4:P4"/>
  </mergeCells>
  <pageMargins left="0.39374999999999999" right="0.196527777777778" top="0.78749999999999998" bottom="0.59027777777777801" header="0.51180555555555496" footer="0.51180555555555496"/>
  <pageSetup paperSize="9" scale="46" orientation="landscape" useFirstPageNumber="1" horizontalDpi="300" verticalDpi="300" r:id="rId1"/>
  <headerFooter>
    <oddFooter>&amp;C&amp;P</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Lapa21">
    <pageSetUpPr fitToPage="1"/>
  </sheetPr>
  <dimension ref="A3:AMK34"/>
  <sheetViews>
    <sheetView zoomScale="90" zoomScaleNormal="90" workbookViewId="0">
      <pane ySplit="6" topLeftCell="A7" activePane="bottomLeft" state="frozen"/>
      <selection activeCell="J13" sqref="J13"/>
      <selection pane="bottomLeft" activeCell="B30" sqref="B30"/>
    </sheetView>
  </sheetViews>
  <sheetFormatPr defaultRowHeight="13.2" outlineLevelRow="1"/>
  <cols>
    <col min="1" max="1" width="4.88671875" style="31" customWidth="1"/>
    <col min="2" max="2" width="89.109375" style="31" customWidth="1"/>
    <col min="3" max="3" width="11.6640625" style="217" customWidth="1"/>
    <col min="4" max="4" width="11.109375" style="217" customWidth="1"/>
    <col min="5" max="13" width="13.6640625" style="217" customWidth="1"/>
    <col min="14" max="1025" width="9.109375" style="24" customWidth="1"/>
  </cols>
  <sheetData>
    <row r="3" spans="1:13" ht="20.399999999999999">
      <c r="A3" s="269" t="s">
        <v>83</v>
      </c>
      <c r="C3" s="269"/>
      <c r="D3" s="269"/>
      <c r="E3" s="269"/>
      <c r="F3" s="269"/>
      <c r="G3" s="270"/>
      <c r="H3" s="270"/>
      <c r="I3" s="270"/>
      <c r="J3" s="270"/>
      <c r="K3" s="270"/>
      <c r="L3" s="270"/>
      <c r="M3" s="271"/>
    </row>
    <row r="4" spans="1:13" ht="32.25" customHeight="1">
      <c r="A4" s="966"/>
      <c r="B4" s="1013" t="s">
        <v>182</v>
      </c>
      <c r="C4" s="968" t="s">
        <v>55</v>
      </c>
      <c r="D4" s="968" t="s">
        <v>228</v>
      </c>
      <c r="E4" s="968"/>
      <c r="F4" s="968" t="s">
        <v>183</v>
      </c>
      <c r="G4" s="968"/>
      <c r="H4" s="968"/>
      <c r="I4" s="968"/>
      <c r="J4" s="968"/>
      <c r="K4" s="968"/>
      <c r="L4" s="968"/>
      <c r="M4" s="968"/>
    </row>
    <row r="5" spans="1:13" ht="30.75" customHeight="1">
      <c r="A5" s="966"/>
      <c r="B5" s="1013"/>
      <c r="C5" s="968"/>
      <c r="D5" s="1014" t="s">
        <v>146</v>
      </c>
      <c r="E5" s="1015" t="s">
        <v>145</v>
      </c>
      <c r="F5" s="1014" t="s">
        <v>229</v>
      </c>
      <c r="G5" s="1014"/>
      <c r="H5" s="966" t="s">
        <v>230</v>
      </c>
      <c r="I5" s="966"/>
      <c r="J5" s="966" t="s">
        <v>231</v>
      </c>
      <c r="K5" s="966"/>
      <c r="L5" s="1015" t="s">
        <v>232</v>
      </c>
      <c r="M5" s="1015"/>
    </row>
    <row r="6" spans="1:13" ht="13.8">
      <c r="A6" s="966"/>
      <c r="B6" s="1013"/>
      <c r="C6" s="968"/>
      <c r="D6" s="1014"/>
      <c r="E6" s="1015"/>
      <c r="F6" s="272" t="s">
        <v>146</v>
      </c>
      <c r="G6" s="273" t="s">
        <v>145</v>
      </c>
      <c r="H6" s="221" t="s">
        <v>146</v>
      </c>
      <c r="I6" s="273" t="s">
        <v>145</v>
      </c>
      <c r="J6" s="221" t="s">
        <v>146</v>
      </c>
      <c r="K6" s="273" t="s">
        <v>145</v>
      </c>
      <c r="L6" s="221" t="s">
        <v>146</v>
      </c>
      <c r="M6" s="274" t="s">
        <v>145</v>
      </c>
    </row>
    <row r="7" spans="1:13" ht="55.8">
      <c r="A7" s="223">
        <v>1</v>
      </c>
      <c r="B7" s="275" t="s">
        <v>233</v>
      </c>
      <c r="C7" s="276"/>
      <c r="D7" s="277">
        <f t="shared" ref="D7:D26" si="0">F7+H7+J7+L7</f>
        <v>0</v>
      </c>
      <c r="E7" s="256">
        <f t="shared" ref="E7:E26" si="1">C7*D7</f>
        <v>0</v>
      </c>
      <c r="F7" s="257"/>
      <c r="G7" s="164">
        <f t="shared" ref="G7:G26" si="2">F7*C7</f>
        <v>0</v>
      </c>
      <c r="H7" s="278"/>
      <c r="I7" s="164">
        <f t="shared" ref="I7:I26" si="3">H7*C7</f>
        <v>0</v>
      </c>
      <c r="J7" s="278"/>
      <c r="K7" s="164">
        <f t="shared" ref="K7:K26" si="4">J7*C7</f>
        <v>0</v>
      </c>
      <c r="L7" s="278"/>
      <c r="M7" s="259">
        <f t="shared" ref="M7:M26" si="5">L7*C7</f>
        <v>0</v>
      </c>
    </row>
    <row r="8" spans="1:13" ht="15" customHeight="1">
      <c r="A8" s="223">
        <v>2</v>
      </c>
      <c r="B8" s="279"/>
      <c r="C8" s="276"/>
      <c r="D8" s="277">
        <f t="shared" si="0"/>
        <v>0</v>
      </c>
      <c r="E8" s="256">
        <f t="shared" si="1"/>
        <v>0</v>
      </c>
      <c r="F8" s="257"/>
      <c r="G8" s="164">
        <f t="shared" si="2"/>
        <v>0</v>
      </c>
      <c r="H8" s="278"/>
      <c r="I8" s="164">
        <f t="shared" si="3"/>
        <v>0</v>
      </c>
      <c r="J8" s="278"/>
      <c r="K8" s="164">
        <f t="shared" si="4"/>
        <v>0</v>
      </c>
      <c r="L8" s="278"/>
      <c r="M8" s="259">
        <f t="shared" si="5"/>
        <v>0</v>
      </c>
    </row>
    <row r="9" spans="1:13" ht="15" customHeight="1">
      <c r="A9" s="223">
        <v>3</v>
      </c>
      <c r="B9" s="279"/>
      <c r="C9" s="496"/>
      <c r="D9" s="277">
        <f t="shared" si="0"/>
        <v>0</v>
      </c>
      <c r="E9" s="256">
        <f t="shared" si="1"/>
        <v>0</v>
      </c>
      <c r="F9" s="257"/>
      <c r="G9" s="164">
        <f t="shared" si="2"/>
        <v>0</v>
      </c>
      <c r="H9" s="278"/>
      <c r="I9" s="164">
        <f t="shared" si="3"/>
        <v>0</v>
      </c>
      <c r="J9" s="278"/>
      <c r="K9" s="164">
        <f t="shared" si="4"/>
        <v>0</v>
      </c>
      <c r="L9" s="278"/>
      <c r="M9" s="259">
        <f t="shared" si="5"/>
        <v>0</v>
      </c>
    </row>
    <row r="10" spans="1:13" ht="15" customHeight="1">
      <c r="A10" s="223">
        <v>4</v>
      </c>
      <c r="B10" s="279"/>
      <c r="C10" s="276"/>
      <c r="D10" s="277">
        <f t="shared" si="0"/>
        <v>0</v>
      </c>
      <c r="E10" s="256">
        <f t="shared" si="1"/>
        <v>0</v>
      </c>
      <c r="F10" s="257"/>
      <c r="G10" s="164">
        <f t="shared" si="2"/>
        <v>0</v>
      </c>
      <c r="H10" s="278"/>
      <c r="I10" s="164">
        <f t="shared" si="3"/>
        <v>0</v>
      </c>
      <c r="J10" s="278"/>
      <c r="K10" s="164">
        <f t="shared" si="4"/>
        <v>0</v>
      </c>
      <c r="L10" s="278"/>
      <c r="M10" s="259">
        <f t="shared" si="5"/>
        <v>0</v>
      </c>
    </row>
    <row r="11" spans="1:13" ht="15" customHeight="1">
      <c r="A11" s="223">
        <v>5</v>
      </c>
      <c r="B11" s="279"/>
      <c r="C11" s="276"/>
      <c r="D11" s="277">
        <f t="shared" si="0"/>
        <v>0</v>
      </c>
      <c r="E11" s="256">
        <f t="shared" si="1"/>
        <v>0</v>
      </c>
      <c r="F11" s="257"/>
      <c r="G11" s="164">
        <f t="shared" si="2"/>
        <v>0</v>
      </c>
      <c r="H11" s="278"/>
      <c r="I11" s="164">
        <f t="shared" si="3"/>
        <v>0</v>
      </c>
      <c r="J11" s="278"/>
      <c r="K11" s="164">
        <f t="shared" si="4"/>
        <v>0</v>
      </c>
      <c r="L11" s="278"/>
      <c r="M11" s="259">
        <f t="shared" si="5"/>
        <v>0</v>
      </c>
    </row>
    <row r="12" spans="1:13" ht="15" customHeight="1">
      <c r="A12" s="223">
        <v>6</v>
      </c>
      <c r="B12" s="279"/>
      <c r="C12" s="276"/>
      <c r="D12" s="277">
        <f t="shared" si="0"/>
        <v>0</v>
      </c>
      <c r="E12" s="256">
        <f t="shared" si="1"/>
        <v>0</v>
      </c>
      <c r="F12" s="257"/>
      <c r="G12" s="164">
        <f t="shared" si="2"/>
        <v>0</v>
      </c>
      <c r="H12" s="278"/>
      <c r="I12" s="164">
        <f t="shared" si="3"/>
        <v>0</v>
      </c>
      <c r="J12" s="278"/>
      <c r="K12" s="164">
        <f t="shared" si="4"/>
        <v>0</v>
      </c>
      <c r="L12" s="278"/>
      <c r="M12" s="259">
        <f t="shared" si="5"/>
        <v>0</v>
      </c>
    </row>
    <row r="13" spans="1:13" ht="15" customHeight="1">
      <c r="A13" s="223">
        <v>7</v>
      </c>
      <c r="B13" s="279"/>
      <c r="C13" s="276"/>
      <c r="D13" s="277">
        <f t="shared" si="0"/>
        <v>0</v>
      </c>
      <c r="E13" s="256">
        <f t="shared" si="1"/>
        <v>0</v>
      </c>
      <c r="F13" s="257"/>
      <c r="G13" s="164">
        <f t="shared" si="2"/>
        <v>0</v>
      </c>
      <c r="H13" s="278"/>
      <c r="I13" s="164">
        <f t="shared" si="3"/>
        <v>0</v>
      </c>
      <c r="J13" s="278"/>
      <c r="K13" s="164">
        <f t="shared" si="4"/>
        <v>0</v>
      </c>
      <c r="L13" s="278"/>
      <c r="M13" s="259">
        <f t="shared" si="5"/>
        <v>0</v>
      </c>
    </row>
    <row r="14" spans="1:13" ht="15" customHeight="1">
      <c r="A14" s="223">
        <v>8</v>
      </c>
      <c r="B14" s="279"/>
      <c r="C14" s="276"/>
      <c r="D14" s="277">
        <f t="shared" si="0"/>
        <v>0</v>
      </c>
      <c r="E14" s="256">
        <f t="shared" si="1"/>
        <v>0</v>
      </c>
      <c r="F14" s="257"/>
      <c r="G14" s="164">
        <f t="shared" si="2"/>
        <v>0</v>
      </c>
      <c r="H14" s="278"/>
      <c r="I14" s="164">
        <f t="shared" si="3"/>
        <v>0</v>
      </c>
      <c r="J14" s="278"/>
      <c r="K14" s="164">
        <f t="shared" si="4"/>
        <v>0</v>
      </c>
      <c r="L14" s="278"/>
      <c r="M14" s="259">
        <f t="shared" si="5"/>
        <v>0</v>
      </c>
    </row>
    <row r="15" spans="1:13" ht="15" customHeight="1">
      <c r="A15" s="223">
        <v>9</v>
      </c>
      <c r="B15" s="279"/>
      <c r="C15" s="276"/>
      <c r="D15" s="277">
        <f t="shared" si="0"/>
        <v>0</v>
      </c>
      <c r="E15" s="256">
        <f t="shared" si="1"/>
        <v>0</v>
      </c>
      <c r="F15" s="257"/>
      <c r="G15" s="164">
        <f t="shared" si="2"/>
        <v>0</v>
      </c>
      <c r="H15" s="278"/>
      <c r="I15" s="164">
        <f t="shared" si="3"/>
        <v>0</v>
      </c>
      <c r="J15" s="278"/>
      <c r="K15" s="164">
        <f t="shared" si="4"/>
        <v>0</v>
      </c>
      <c r="L15" s="278"/>
      <c r="M15" s="259">
        <f t="shared" si="5"/>
        <v>0</v>
      </c>
    </row>
    <row r="16" spans="1:13" ht="15" customHeight="1">
      <c r="A16" s="223">
        <v>10</v>
      </c>
      <c r="B16" s="279"/>
      <c r="C16" s="276"/>
      <c r="D16" s="277">
        <f t="shared" si="0"/>
        <v>0</v>
      </c>
      <c r="E16" s="256">
        <f t="shared" si="1"/>
        <v>0</v>
      </c>
      <c r="F16" s="257"/>
      <c r="G16" s="164">
        <f t="shared" si="2"/>
        <v>0</v>
      </c>
      <c r="H16" s="278"/>
      <c r="I16" s="164">
        <f t="shared" si="3"/>
        <v>0</v>
      </c>
      <c r="J16" s="278"/>
      <c r="K16" s="164">
        <f t="shared" si="4"/>
        <v>0</v>
      </c>
      <c r="L16" s="278"/>
      <c r="M16" s="259">
        <f t="shared" si="5"/>
        <v>0</v>
      </c>
    </row>
    <row r="17" spans="1:13" ht="15" customHeight="1" outlineLevel="1">
      <c r="A17" s="223">
        <v>11</v>
      </c>
      <c r="B17" s="279"/>
      <c r="C17" s="276"/>
      <c r="D17" s="277">
        <f t="shared" si="0"/>
        <v>0</v>
      </c>
      <c r="E17" s="256">
        <f t="shared" si="1"/>
        <v>0</v>
      </c>
      <c r="F17" s="257"/>
      <c r="G17" s="164">
        <f t="shared" si="2"/>
        <v>0</v>
      </c>
      <c r="H17" s="278"/>
      <c r="I17" s="164">
        <f t="shared" si="3"/>
        <v>0</v>
      </c>
      <c r="J17" s="278"/>
      <c r="K17" s="164">
        <f t="shared" si="4"/>
        <v>0</v>
      </c>
      <c r="L17" s="278"/>
      <c r="M17" s="259">
        <f t="shared" si="5"/>
        <v>0</v>
      </c>
    </row>
    <row r="18" spans="1:13" ht="15" customHeight="1" outlineLevel="1">
      <c r="A18" s="223">
        <v>12</v>
      </c>
      <c r="B18" s="279"/>
      <c r="C18" s="276"/>
      <c r="D18" s="277">
        <f t="shared" si="0"/>
        <v>0</v>
      </c>
      <c r="E18" s="256">
        <f t="shared" si="1"/>
        <v>0</v>
      </c>
      <c r="F18" s="257"/>
      <c r="G18" s="164">
        <f t="shared" si="2"/>
        <v>0</v>
      </c>
      <c r="H18" s="278"/>
      <c r="I18" s="164">
        <f t="shared" si="3"/>
        <v>0</v>
      </c>
      <c r="J18" s="278"/>
      <c r="K18" s="164">
        <f t="shared" si="4"/>
        <v>0</v>
      </c>
      <c r="L18" s="278"/>
      <c r="M18" s="259">
        <f t="shared" si="5"/>
        <v>0</v>
      </c>
    </row>
    <row r="19" spans="1:13" ht="15" customHeight="1" outlineLevel="1">
      <c r="A19" s="223">
        <v>13</v>
      </c>
      <c r="B19" s="279"/>
      <c r="C19" s="276"/>
      <c r="D19" s="277">
        <f t="shared" si="0"/>
        <v>0</v>
      </c>
      <c r="E19" s="256">
        <f t="shared" si="1"/>
        <v>0</v>
      </c>
      <c r="F19" s="257"/>
      <c r="G19" s="164">
        <f t="shared" si="2"/>
        <v>0</v>
      </c>
      <c r="H19" s="278"/>
      <c r="I19" s="164">
        <f t="shared" si="3"/>
        <v>0</v>
      </c>
      <c r="J19" s="278"/>
      <c r="K19" s="164">
        <f t="shared" si="4"/>
        <v>0</v>
      </c>
      <c r="L19" s="278"/>
      <c r="M19" s="259">
        <f t="shared" si="5"/>
        <v>0</v>
      </c>
    </row>
    <row r="20" spans="1:13" ht="15" customHeight="1" outlineLevel="1">
      <c r="A20" s="223">
        <v>14</v>
      </c>
      <c r="B20" s="280"/>
      <c r="C20" s="276"/>
      <c r="D20" s="277">
        <f t="shared" si="0"/>
        <v>0</v>
      </c>
      <c r="E20" s="256">
        <f t="shared" si="1"/>
        <v>0</v>
      </c>
      <c r="F20" s="257"/>
      <c r="G20" s="164">
        <f t="shared" si="2"/>
        <v>0</v>
      </c>
      <c r="H20" s="278"/>
      <c r="I20" s="164">
        <f t="shared" si="3"/>
        <v>0</v>
      </c>
      <c r="J20" s="278"/>
      <c r="K20" s="164">
        <f t="shared" si="4"/>
        <v>0</v>
      </c>
      <c r="L20" s="278"/>
      <c r="M20" s="259">
        <f t="shared" si="5"/>
        <v>0</v>
      </c>
    </row>
    <row r="21" spans="1:13" ht="15" customHeight="1" outlineLevel="1">
      <c r="A21" s="223">
        <v>15</v>
      </c>
      <c r="B21" s="255"/>
      <c r="C21" s="276"/>
      <c r="D21" s="277">
        <f t="shared" si="0"/>
        <v>0</v>
      </c>
      <c r="E21" s="256">
        <f t="shared" si="1"/>
        <v>0</v>
      </c>
      <c r="F21" s="257"/>
      <c r="G21" s="164">
        <f t="shared" si="2"/>
        <v>0</v>
      </c>
      <c r="H21" s="278"/>
      <c r="I21" s="164">
        <f t="shared" si="3"/>
        <v>0</v>
      </c>
      <c r="J21" s="278"/>
      <c r="K21" s="164">
        <f t="shared" si="4"/>
        <v>0</v>
      </c>
      <c r="L21" s="278"/>
      <c r="M21" s="259">
        <f t="shared" si="5"/>
        <v>0</v>
      </c>
    </row>
    <row r="22" spans="1:13" ht="15" customHeight="1" outlineLevel="1">
      <c r="A22" s="223">
        <v>16</v>
      </c>
      <c r="B22" s="281"/>
      <c r="C22" s="276"/>
      <c r="D22" s="277">
        <f t="shared" si="0"/>
        <v>0</v>
      </c>
      <c r="E22" s="256">
        <f t="shared" si="1"/>
        <v>0</v>
      </c>
      <c r="F22" s="257"/>
      <c r="G22" s="164">
        <f t="shared" si="2"/>
        <v>0</v>
      </c>
      <c r="H22" s="278"/>
      <c r="I22" s="164">
        <f t="shared" si="3"/>
        <v>0</v>
      </c>
      <c r="J22" s="278"/>
      <c r="K22" s="164">
        <f t="shared" si="4"/>
        <v>0</v>
      </c>
      <c r="L22" s="278"/>
      <c r="M22" s="259">
        <f t="shared" si="5"/>
        <v>0</v>
      </c>
    </row>
    <row r="23" spans="1:13" ht="15" customHeight="1" outlineLevel="1">
      <c r="A23" s="223">
        <v>17</v>
      </c>
      <c r="B23" s="282"/>
      <c r="C23" s="276"/>
      <c r="D23" s="277">
        <f t="shared" si="0"/>
        <v>0</v>
      </c>
      <c r="E23" s="256">
        <f t="shared" si="1"/>
        <v>0</v>
      </c>
      <c r="F23" s="257"/>
      <c r="G23" s="164">
        <f t="shared" si="2"/>
        <v>0</v>
      </c>
      <c r="H23" s="278"/>
      <c r="I23" s="164">
        <f t="shared" si="3"/>
        <v>0</v>
      </c>
      <c r="J23" s="278"/>
      <c r="K23" s="164">
        <f t="shared" si="4"/>
        <v>0</v>
      </c>
      <c r="L23" s="278"/>
      <c r="M23" s="259">
        <f t="shared" si="5"/>
        <v>0</v>
      </c>
    </row>
    <row r="24" spans="1:13" ht="15" customHeight="1" outlineLevel="1">
      <c r="A24" s="223">
        <v>18</v>
      </c>
      <c r="B24" s="282"/>
      <c r="C24" s="276"/>
      <c r="D24" s="277">
        <f t="shared" si="0"/>
        <v>0</v>
      </c>
      <c r="E24" s="256">
        <f t="shared" si="1"/>
        <v>0</v>
      </c>
      <c r="F24" s="257"/>
      <c r="G24" s="164">
        <f t="shared" si="2"/>
        <v>0</v>
      </c>
      <c r="H24" s="278"/>
      <c r="I24" s="164">
        <f t="shared" si="3"/>
        <v>0</v>
      </c>
      <c r="J24" s="278"/>
      <c r="K24" s="164">
        <f t="shared" si="4"/>
        <v>0</v>
      </c>
      <c r="L24" s="278"/>
      <c r="M24" s="259">
        <f t="shared" si="5"/>
        <v>0</v>
      </c>
    </row>
    <row r="25" spans="1:13" ht="15" customHeight="1" outlineLevel="1">
      <c r="A25" s="223">
        <v>19</v>
      </c>
      <c r="B25" s="282"/>
      <c r="C25" s="276"/>
      <c r="D25" s="277">
        <f t="shared" si="0"/>
        <v>0</v>
      </c>
      <c r="E25" s="256">
        <f t="shared" si="1"/>
        <v>0</v>
      </c>
      <c r="F25" s="257"/>
      <c r="G25" s="164">
        <f t="shared" si="2"/>
        <v>0</v>
      </c>
      <c r="H25" s="278"/>
      <c r="I25" s="164">
        <f t="shared" si="3"/>
        <v>0</v>
      </c>
      <c r="J25" s="278"/>
      <c r="K25" s="164">
        <f t="shared" si="4"/>
        <v>0</v>
      </c>
      <c r="L25" s="278"/>
      <c r="M25" s="259">
        <f t="shared" si="5"/>
        <v>0</v>
      </c>
    </row>
    <row r="26" spans="1:13" ht="15" customHeight="1" outlineLevel="1">
      <c r="A26" s="223">
        <v>20</v>
      </c>
      <c r="B26" s="283"/>
      <c r="C26" s="284"/>
      <c r="D26" s="285">
        <f t="shared" si="0"/>
        <v>0</v>
      </c>
      <c r="E26" s="286">
        <f t="shared" si="1"/>
        <v>0</v>
      </c>
      <c r="F26" s="287"/>
      <c r="G26" s="288">
        <f t="shared" si="2"/>
        <v>0</v>
      </c>
      <c r="H26" s="289"/>
      <c r="I26" s="290">
        <f t="shared" si="3"/>
        <v>0</v>
      </c>
      <c r="J26" s="289"/>
      <c r="K26" s="290">
        <f t="shared" si="4"/>
        <v>0</v>
      </c>
      <c r="L26" s="289"/>
      <c r="M26" s="291">
        <f t="shared" si="5"/>
        <v>0</v>
      </c>
    </row>
    <row r="27" spans="1:13" ht="15" customHeight="1">
      <c r="A27" s="234"/>
      <c r="B27" s="292" t="s">
        <v>187</v>
      </c>
      <c r="C27" s="293">
        <f>ROUND(SUM(C7:C26),0)</f>
        <v>0</v>
      </c>
      <c r="D27" s="294"/>
      <c r="E27" s="293">
        <f>ROUND(SUM(E7:E26),0)</f>
        <v>0</v>
      </c>
      <c r="F27" s="294"/>
      <c r="G27" s="293">
        <f>ROUND(SUM(G7:G26),0)</f>
        <v>0</v>
      </c>
      <c r="H27" s="237"/>
      <c r="I27" s="293">
        <f>ROUND(SUM(I7:I26),0)</f>
        <v>0</v>
      </c>
      <c r="J27" s="237"/>
      <c r="K27" s="293">
        <f>ROUND(SUM(K7:K26),0)</f>
        <v>0</v>
      </c>
      <c r="L27" s="237"/>
      <c r="M27" s="293">
        <f>ROUND(SUM(M7:M26),0)</f>
        <v>0</v>
      </c>
    </row>
    <row r="29" spans="1:13">
      <c r="B29" s="868" t="s">
        <v>877</v>
      </c>
    </row>
    <row r="30" spans="1:13" ht="90" customHeight="1">
      <c r="B30" s="868"/>
    </row>
    <row r="31" spans="1:13">
      <c r="B31" s="75"/>
      <c r="C31" s="295"/>
      <c r="D31" s="295"/>
      <c r="E31" s="295"/>
      <c r="F31" s="295"/>
      <c r="G31" s="295"/>
      <c r="H31" s="295"/>
    </row>
    <row r="32" spans="1:13" s="31" customFormat="1">
      <c r="A32" s="31" t="str">
        <f>'ūdens bilance'!B28</f>
        <v>Datums: __.__.202_</v>
      </c>
      <c r="G32" s="24"/>
      <c r="H32" s="58"/>
      <c r="I32" s="58"/>
    </row>
    <row r="33" spans="1:9" s="31" customFormat="1">
      <c r="G33" s="24"/>
      <c r="H33" s="41"/>
      <c r="I33" s="41"/>
    </row>
    <row r="34" spans="1:9" ht="229.5" customHeight="1">
      <c r="A34" s="60"/>
      <c r="B34" s="938" t="s">
        <v>234</v>
      </c>
      <c r="C34" s="938"/>
      <c r="D34" s="938"/>
      <c r="E34" s="938"/>
      <c r="F34" s="938"/>
    </row>
  </sheetData>
  <sheetProtection algorithmName="SHA-512" hashValue="6VR9MUOwA52NXpCw4H7zB7dLrMCNWFciHffSCbHzAO3ZYthOaaqvJkxr17BDVdpybhr4x+6cjdqWcsd1JstoRA==" saltValue="KUZMsmG73Uxd8QZp11A17Q==" spinCount="100000" sheet="1" objects="1" scenarios="1" formatCells="0" formatColumns="0" formatRows="0"/>
  <mergeCells count="12">
    <mergeCell ref="B34:F34"/>
    <mergeCell ref="A4:A6"/>
    <mergeCell ref="B4:B6"/>
    <mergeCell ref="C4:C6"/>
    <mergeCell ref="D4:E4"/>
    <mergeCell ref="F4:M4"/>
    <mergeCell ref="D5:D6"/>
    <mergeCell ref="E5:E6"/>
    <mergeCell ref="F5:G5"/>
    <mergeCell ref="H5:I5"/>
    <mergeCell ref="J5:K5"/>
    <mergeCell ref="L5:M5"/>
  </mergeCells>
  <pageMargins left="0.74791666666666701" right="0.74791666666666701" top="0.98402777777777795" bottom="0.98402777777777795" header="0.51180555555555496" footer="0.51180555555555496"/>
  <pageSetup paperSize="9" firstPageNumber="0" orientation="landscape" horizontalDpi="300" verticalDpi="30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Lapa22">
    <pageSetUpPr fitToPage="1"/>
  </sheetPr>
  <dimension ref="A3:AMK24"/>
  <sheetViews>
    <sheetView zoomScale="90" zoomScaleNormal="90" workbookViewId="0">
      <selection activeCell="J13" sqref="J13"/>
    </sheetView>
  </sheetViews>
  <sheetFormatPr defaultRowHeight="13.2"/>
  <cols>
    <col min="1" max="1" width="4.88671875" style="31" customWidth="1"/>
    <col min="2" max="2" width="90.5546875" style="31" customWidth="1"/>
    <col min="3" max="3" width="14.6640625" style="31" customWidth="1"/>
    <col min="4" max="1025" width="9.109375" style="31" customWidth="1"/>
  </cols>
  <sheetData>
    <row r="3" spans="1:3" ht="20.399999999999999">
      <c r="A3" s="269" t="s">
        <v>313</v>
      </c>
      <c r="C3" s="296"/>
    </row>
    <row r="4" spans="1:3" ht="32.25" customHeight="1">
      <c r="A4" s="966"/>
      <c r="B4" s="1013" t="s">
        <v>182</v>
      </c>
      <c r="C4" s="968" t="s">
        <v>235</v>
      </c>
    </row>
    <row r="5" spans="1:3" ht="12.75" customHeight="1">
      <c r="A5" s="966"/>
      <c r="B5" s="1013"/>
      <c r="C5" s="968"/>
    </row>
    <row r="6" spans="1:3">
      <c r="A6" s="966"/>
      <c r="B6" s="1013"/>
      <c r="C6" s="968"/>
    </row>
    <row r="7" spans="1:3" ht="55.8">
      <c r="A7" s="223">
        <v>1</v>
      </c>
      <c r="B7" s="275" t="s">
        <v>236</v>
      </c>
      <c r="C7" s="276"/>
    </row>
    <row r="8" spans="1:3" ht="15" customHeight="1">
      <c r="A8" s="223">
        <v>2</v>
      </c>
      <c r="B8" s="297"/>
      <c r="C8" s="276"/>
    </row>
    <row r="9" spans="1:3" ht="15" customHeight="1">
      <c r="A9" s="224">
        <v>3</v>
      </c>
      <c r="B9" s="297"/>
      <c r="C9" s="276"/>
    </row>
    <row r="10" spans="1:3" ht="15" customHeight="1">
      <c r="A10" s="223">
        <v>4</v>
      </c>
      <c r="B10" s="258"/>
      <c r="C10" s="298"/>
    </row>
    <row r="11" spans="1:3" ht="15" customHeight="1">
      <c r="A11" s="223">
        <v>5</v>
      </c>
      <c r="B11" s="258"/>
      <c r="C11" s="298"/>
    </row>
    <row r="12" spans="1:3" ht="15" customHeight="1">
      <c r="A12" s="224">
        <v>6</v>
      </c>
      <c r="B12" s="282"/>
      <c r="C12" s="298"/>
    </row>
    <row r="13" spans="1:3" ht="15" customHeight="1">
      <c r="A13" s="223">
        <v>7</v>
      </c>
      <c r="B13" s="282"/>
      <c r="C13" s="298"/>
    </row>
    <row r="14" spans="1:3" ht="15" customHeight="1">
      <c r="A14" s="223">
        <v>8</v>
      </c>
      <c r="B14" s="282"/>
      <c r="C14" s="298"/>
    </row>
    <row r="15" spans="1:3" ht="15" customHeight="1">
      <c r="A15" s="224">
        <v>9</v>
      </c>
      <c r="B15" s="282"/>
      <c r="C15" s="298"/>
    </row>
    <row r="16" spans="1:3" ht="15" customHeight="1">
      <c r="A16" s="223">
        <v>10</v>
      </c>
      <c r="B16" s="283"/>
      <c r="C16" s="284"/>
    </row>
    <row r="17" spans="1:9" ht="15" customHeight="1">
      <c r="A17" s="234"/>
      <c r="B17" s="292" t="s">
        <v>187</v>
      </c>
      <c r="C17" s="293">
        <f>ROUND(SUM(C7:C16),0)</f>
        <v>0</v>
      </c>
    </row>
    <row r="19" spans="1:9">
      <c r="B19" s="868" t="s">
        <v>877</v>
      </c>
    </row>
    <row r="20" spans="1:9" ht="90" customHeight="1"/>
    <row r="21" spans="1:9">
      <c r="B21" s="75"/>
      <c r="C21" s="75"/>
    </row>
    <row r="22" spans="1:9">
      <c r="A22" s="31" t="str">
        <f>'ūdens bilance'!B28</f>
        <v>Datums: __.__.202_</v>
      </c>
      <c r="H22" s="58"/>
      <c r="I22" s="58"/>
    </row>
    <row r="23" spans="1:9">
      <c r="H23" s="41"/>
      <c r="I23" s="41"/>
    </row>
    <row r="24" spans="1:9" ht="60" customHeight="1">
      <c r="A24" s="60"/>
      <c r="B24" s="938" t="s">
        <v>237</v>
      </c>
      <c r="C24" s="938"/>
    </row>
  </sheetData>
  <sheetProtection algorithmName="SHA-512" hashValue="NzrX9wAy+yd1c9EcGtHTRs6D3h7wKvVFQk1hfaa2KZaWcv0cytpF4zZVWHzrVO3uuvIXO9KmPSk7a/eVt3vKeA==" saltValue="MsGsAvi/8Ecvn+uigpf+DQ==" spinCount="100000" sheet="1" formatCells="0" formatColumns="0" formatRows="0"/>
  <mergeCells count="4">
    <mergeCell ref="A4:A6"/>
    <mergeCell ref="B4:B6"/>
    <mergeCell ref="C4:C6"/>
    <mergeCell ref="B24:C24"/>
  </mergeCells>
  <pageMargins left="0.75" right="0.75" top="1" bottom="1" header="0.51180555555555496" footer="0.51180555555555496"/>
  <pageSetup paperSize="9" firstPageNumber="0" orientation="landscape" horizontalDpi="300" verticalDpi="30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Lapa23">
    <pageSetUpPr fitToPage="1"/>
  </sheetPr>
  <dimension ref="A3:AMK24"/>
  <sheetViews>
    <sheetView zoomScale="90" zoomScaleNormal="90" workbookViewId="0">
      <selection activeCell="D24" sqref="D24"/>
    </sheetView>
  </sheetViews>
  <sheetFormatPr defaultRowHeight="13.2"/>
  <cols>
    <col min="1" max="1" width="4.88671875" style="31" customWidth="1"/>
    <col min="2" max="2" width="89.109375" style="31" customWidth="1"/>
    <col min="3" max="3" width="17.6640625" style="217" customWidth="1"/>
    <col min="4" max="1025" width="9.109375" style="24" customWidth="1"/>
  </cols>
  <sheetData>
    <row r="3" spans="1:3" ht="20.399999999999999">
      <c r="A3" s="269" t="s">
        <v>314</v>
      </c>
      <c r="C3" s="269"/>
    </row>
    <row r="4" spans="1:3" s="31" customFormat="1" ht="32.25" customHeight="1">
      <c r="A4" s="966"/>
      <c r="B4" s="1013" t="s">
        <v>182</v>
      </c>
      <c r="C4" s="968" t="s">
        <v>238</v>
      </c>
    </row>
    <row r="5" spans="1:3" s="31" customFormat="1" ht="12.75" customHeight="1">
      <c r="A5" s="966"/>
      <c r="B5" s="1013"/>
      <c r="C5" s="968"/>
    </row>
    <row r="6" spans="1:3" s="31" customFormat="1">
      <c r="A6" s="966"/>
      <c r="B6" s="1013"/>
      <c r="C6" s="968"/>
    </row>
    <row r="7" spans="1:3" s="31" customFormat="1" ht="55.8">
      <c r="A7" s="223">
        <v>1</v>
      </c>
      <c r="B7" s="275" t="s">
        <v>239</v>
      </c>
      <c r="C7" s="276"/>
    </row>
    <row r="8" spans="1:3" s="31" customFormat="1" ht="15" customHeight="1">
      <c r="A8" s="223">
        <v>2</v>
      </c>
      <c r="B8" s="297"/>
      <c r="C8" s="276"/>
    </row>
    <row r="9" spans="1:3" s="31" customFormat="1" ht="15" customHeight="1">
      <c r="A9" s="224">
        <v>3</v>
      </c>
      <c r="B9" s="297"/>
      <c r="C9" s="276"/>
    </row>
    <row r="10" spans="1:3" s="31" customFormat="1" ht="15" customHeight="1">
      <c r="A10" s="223">
        <v>4</v>
      </c>
      <c r="B10" s="258"/>
      <c r="C10" s="298"/>
    </row>
    <row r="11" spans="1:3" s="31" customFormat="1" ht="15" customHeight="1">
      <c r="A11" s="223">
        <v>5</v>
      </c>
      <c r="B11" s="258"/>
      <c r="C11" s="298"/>
    </row>
    <row r="12" spans="1:3" s="31" customFormat="1" ht="15" customHeight="1">
      <c r="A12" s="224">
        <v>6</v>
      </c>
      <c r="B12" s="282"/>
      <c r="C12" s="298"/>
    </row>
    <row r="13" spans="1:3" s="31" customFormat="1" ht="15" customHeight="1">
      <c r="A13" s="223">
        <v>7</v>
      </c>
      <c r="B13" s="282"/>
      <c r="C13" s="298"/>
    </row>
    <row r="14" spans="1:3" s="31" customFormat="1" ht="15" customHeight="1">
      <c r="A14" s="223">
        <v>8</v>
      </c>
      <c r="B14" s="282"/>
      <c r="C14" s="298"/>
    </row>
    <row r="15" spans="1:3" s="31" customFormat="1" ht="15" customHeight="1">
      <c r="A15" s="224">
        <v>9</v>
      </c>
      <c r="B15" s="282"/>
      <c r="C15" s="298"/>
    </row>
    <row r="16" spans="1:3" s="31" customFormat="1" ht="15" customHeight="1">
      <c r="A16" s="223">
        <v>10</v>
      </c>
      <c r="B16" s="283"/>
      <c r="C16" s="284"/>
    </row>
    <row r="17" spans="1:9" s="31" customFormat="1" ht="15" customHeight="1">
      <c r="A17" s="234"/>
      <c r="B17" s="292" t="s">
        <v>187</v>
      </c>
      <c r="C17" s="293">
        <f>ROUND(SUM(C7:C16),0)</f>
        <v>0</v>
      </c>
    </row>
    <row r="19" spans="1:9">
      <c r="B19" s="868" t="s">
        <v>877</v>
      </c>
    </row>
    <row r="20" spans="1:9" ht="90" customHeight="1"/>
    <row r="21" spans="1:9">
      <c r="B21" s="75"/>
      <c r="C21" s="295"/>
    </row>
    <row r="22" spans="1:9" s="31" customFormat="1">
      <c r="A22" s="31" t="str">
        <f>'ūdens bilance'!B28</f>
        <v>Datums: __.__.202_</v>
      </c>
      <c r="G22" s="24"/>
      <c r="H22" s="58"/>
      <c r="I22" s="58"/>
    </row>
    <row r="23" spans="1:9" s="31" customFormat="1">
      <c r="G23" s="24"/>
      <c r="H23" s="41"/>
      <c r="I23" s="41"/>
    </row>
    <row r="24" spans="1:9" ht="73.5" customHeight="1">
      <c r="A24" s="60"/>
      <c r="B24" s="938" t="s">
        <v>240</v>
      </c>
      <c r="C24" s="938"/>
    </row>
  </sheetData>
  <sheetProtection algorithmName="SHA-512" hashValue="rmJIvfmE0UOXoce3dxGbwRHcz0sEwPAMfbqDbhTJoF8aabYrYyaiApTNkapWqiXM2Yqy97CVmQY8dZvKIRhXaA==" saltValue="vsFIoKkMYwvBbRpkb48WFg==" spinCount="100000" sheet="1" objects="1" scenarios="1" formatCells="0" formatColumns="0" formatRows="0"/>
  <mergeCells count="4">
    <mergeCell ref="A4:A6"/>
    <mergeCell ref="B4:B6"/>
    <mergeCell ref="C4:C6"/>
    <mergeCell ref="B24:C24"/>
  </mergeCells>
  <pageMargins left="0.75" right="0.75" top="1" bottom="1" header="0.51180555555555496" footer="0.51180555555555496"/>
  <pageSetup paperSize="9" firstPageNumber="0" orientation="landscape" horizontalDpi="300" verticalDpi="30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Lapa24">
    <pageSetUpPr fitToPage="1"/>
  </sheetPr>
  <dimension ref="A3:AMK35"/>
  <sheetViews>
    <sheetView zoomScale="90" zoomScaleNormal="90" workbookViewId="0">
      <selection activeCell="G31" sqref="G31"/>
    </sheetView>
  </sheetViews>
  <sheetFormatPr defaultRowHeight="13.2" outlineLevelRow="1"/>
  <cols>
    <col min="1" max="1" width="4.88671875" style="31" customWidth="1"/>
    <col min="2" max="2" width="89.109375" style="31" customWidth="1"/>
    <col min="3" max="3" width="11.6640625" style="217" customWidth="1"/>
    <col min="4" max="4" width="11.109375" style="217" customWidth="1"/>
    <col min="5" max="13" width="13.6640625" style="217" customWidth="1"/>
    <col min="14" max="1025" width="9.109375" style="24" customWidth="1"/>
  </cols>
  <sheetData>
    <row r="3" spans="1:13" ht="20.399999999999999">
      <c r="A3" s="269" t="s">
        <v>90</v>
      </c>
      <c r="C3" s="269"/>
      <c r="D3" s="269"/>
      <c r="E3" s="269"/>
      <c r="F3" s="269"/>
      <c r="G3" s="270"/>
      <c r="H3" s="270"/>
      <c r="I3" s="270"/>
      <c r="J3" s="270"/>
      <c r="K3" s="270"/>
      <c r="L3" s="270"/>
      <c r="M3" s="271"/>
    </row>
    <row r="4" spans="1:13" ht="32.25" customHeight="1">
      <c r="A4" s="966"/>
      <c r="B4" s="1013" t="s">
        <v>182</v>
      </c>
      <c r="C4" s="968" t="s">
        <v>55</v>
      </c>
      <c r="D4" s="968" t="s">
        <v>228</v>
      </c>
      <c r="E4" s="968"/>
      <c r="F4" s="968" t="s">
        <v>183</v>
      </c>
      <c r="G4" s="968"/>
      <c r="H4" s="968"/>
      <c r="I4" s="968"/>
      <c r="J4" s="968"/>
      <c r="K4" s="968"/>
      <c r="L4" s="968"/>
      <c r="M4" s="968"/>
    </row>
    <row r="5" spans="1:13" ht="30" customHeight="1">
      <c r="A5" s="966"/>
      <c r="B5" s="1013"/>
      <c r="C5" s="968"/>
      <c r="D5" s="1014" t="s">
        <v>146</v>
      </c>
      <c r="E5" s="1015" t="s">
        <v>145</v>
      </c>
      <c r="F5" s="1014" t="s">
        <v>229</v>
      </c>
      <c r="G5" s="1014"/>
      <c r="H5" s="966" t="s">
        <v>230</v>
      </c>
      <c r="I5" s="966"/>
      <c r="J5" s="966" t="s">
        <v>231</v>
      </c>
      <c r="K5" s="966"/>
      <c r="L5" s="1015" t="s">
        <v>232</v>
      </c>
      <c r="M5" s="1015"/>
    </row>
    <row r="6" spans="1:13" ht="13.8">
      <c r="A6" s="966"/>
      <c r="B6" s="1013"/>
      <c r="C6" s="968"/>
      <c r="D6" s="1014"/>
      <c r="E6" s="1015"/>
      <c r="F6" s="272" t="s">
        <v>146</v>
      </c>
      <c r="G6" s="273" t="s">
        <v>145</v>
      </c>
      <c r="H6" s="221" t="s">
        <v>146</v>
      </c>
      <c r="I6" s="273" t="s">
        <v>145</v>
      </c>
      <c r="J6" s="221" t="s">
        <v>146</v>
      </c>
      <c r="K6" s="273" t="s">
        <v>145</v>
      </c>
      <c r="L6" s="221" t="s">
        <v>146</v>
      </c>
      <c r="M6" s="274" t="s">
        <v>145</v>
      </c>
    </row>
    <row r="7" spans="1:13" ht="45" customHeight="1">
      <c r="A7" s="223">
        <v>1</v>
      </c>
      <c r="B7" s="299" t="s">
        <v>241</v>
      </c>
      <c r="C7" s="276"/>
      <c r="D7" s="277">
        <f t="shared" ref="D7:D26" si="0">F7+H7+J7+L7</f>
        <v>0</v>
      </c>
      <c r="E7" s="256">
        <f t="shared" ref="E7:E26" si="1">C7*D7</f>
        <v>0</v>
      </c>
      <c r="F7" s="257"/>
      <c r="G7" s="164">
        <f t="shared" ref="G7:G26" si="2">F7*C7</f>
        <v>0</v>
      </c>
      <c r="H7" s="278"/>
      <c r="I7" s="164">
        <f t="shared" ref="I7:I26" si="3">H7*C7</f>
        <v>0</v>
      </c>
      <c r="J7" s="278"/>
      <c r="K7" s="164">
        <f t="shared" ref="K7:K26" si="4">J7*C7</f>
        <v>0</v>
      </c>
      <c r="L7" s="278"/>
      <c r="M7" s="259">
        <f t="shared" ref="M7:M26" si="5">L7*C7</f>
        <v>0</v>
      </c>
    </row>
    <row r="8" spans="1:13" ht="13.8">
      <c r="A8" s="223">
        <v>2</v>
      </c>
      <c r="B8" s="279"/>
      <c r="C8" s="276"/>
      <c r="D8" s="277">
        <f t="shared" si="0"/>
        <v>0</v>
      </c>
      <c r="E8" s="256">
        <f t="shared" si="1"/>
        <v>0</v>
      </c>
      <c r="F8" s="257"/>
      <c r="G8" s="164">
        <f t="shared" si="2"/>
        <v>0</v>
      </c>
      <c r="H8" s="278"/>
      <c r="I8" s="164">
        <f t="shared" si="3"/>
        <v>0</v>
      </c>
      <c r="J8" s="278"/>
      <c r="K8" s="164">
        <f t="shared" si="4"/>
        <v>0</v>
      </c>
      <c r="L8" s="278"/>
      <c r="M8" s="259">
        <f t="shared" si="5"/>
        <v>0</v>
      </c>
    </row>
    <row r="9" spans="1:13" ht="13.8">
      <c r="A9" s="223">
        <v>3</v>
      </c>
      <c r="B9" s="279"/>
      <c r="C9" s="276"/>
      <c r="D9" s="277">
        <f t="shared" si="0"/>
        <v>0</v>
      </c>
      <c r="E9" s="256">
        <f t="shared" si="1"/>
        <v>0</v>
      </c>
      <c r="F9" s="257"/>
      <c r="G9" s="164">
        <f t="shared" si="2"/>
        <v>0</v>
      </c>
      <c r="H9" s="278"/>
      <c r="I9" s="164">
        <f t="shared" si="3"/>
        <v>0</v>
      </c>
      <c r="J9" s="278"/>
      <c r="K9" s="164">
        <f t="shared" si="4"/>
        <v>0</v>
      </c>
      <c r="L9" s="278"/>
      <c r="M9" s="259">
        <f t="shared" si="5"/>
        <v>0</v>
      </c>
    </row>
    <row r="10" spans="1:13" ht="13.8">
      <c r="A10" s="223">
        <v>4</v>
      </c>
      <c r="B10" s="279"/>
      <c r="C10" s="276"/>
      <c r="D10" s="277">
        <f t="shared" si="0"/>
        <v>0</v>
      </c>
      <c r="E10" s="256">
        <f t="shared" si="1"/>
        <v>0</v>
      </c>
      <c r="F10" s="257"/>
      <c r="G10" s="164">
        <f t="shared" si="2"/>
        <v>0</v>
      </c>
      <c r="H10" s="278"/>
      <c r="I10" s="164">
        <f t="shared" si="3"/>
        <v>0</v>
      </c>
      <c r="J10" s="278"/>
      <c r="K10" s="164">
        <f t="shared" si="4"/>
        <v>0</v>
      </c>
      <c r="L10" s="278"/>
      <c r="M10" s="259">
        <f t="shared" si="5"/>
        <v>0</v>
      </c>
    </row>
    <row r="11" spans="1:13" ht="13.8">
      <c r="A11" s="223">
        <v>5</v>
      </c>
      <c r="B11" s="279"/>
      <c r="C11" s="276"/>
      <c r="D11" s="277">
        <f t="shared" si="0"/>
        <v>0</v>
      </c>
      <c r="E11" s="256">
        <f t="shared" si="1"/>
        <v>0</v>
      </c>
      <c r="F11" s="257"/>
      <c r="G11" s="164">
        <f t="shared" si="2"/>
        <v>0</v>
      </c>
      <c r="H11" s="278"/>
      <c r="I11" s="164">
        <f t="shared" si="3"/>
        <v>0</v>
      </c>
      <c r="J11" s="278"/>
      <c r="K11" s="164">
        <f t="shared" si="4"/>
        <v>0</v>
      </c>
      <c r="L11" s="278"/>
      <c r="M11" s="259">
        <f t="shared" si="5"/>
        <v>0</v>
      </c>
    </row>
    <row r="12" spans="1:13" ht="13.8">
      <c r="A12" s="223">
        <v>6</v>
      </c>
      <c r="B12" s="279"/>
      <c r="C12" s="276"/>
      <c r="D12" s="277">
        <f t="shared" si="0"/>
        <v>0</v>
      </c>
      <c r="E12" s="256">
        <f t="shared" si="1"/>
        <v>0</v>
      </c>
      <c r="F12" s="257"/>
      <c r="G12" s="164">
        <f t="shared" si="2"/>
        <v>0</v>
      </c>
      <c r="H12" s="278"/>
      <c r="I12" s="164">
        <f t="shared" si="3"/>
        <v>0</v>
      </c>
      <c r="J12" s="278"/>
      <c r="K12" s="164">
        <f t="shared" si="4"/>
        <v>0</v>
      </c>
      <c r="L12" s="278"/>
      <c r="M12" s="259">
        <f t="shared" si="5"/>
        <v>0</v>
      </c>
    </row>
    <row r="13" spans="1:13" ht="13.8">
      <c r="A13" s="223">
        <v>7</v>
      </c>
      <c r="B13" s="279"/>
      <c r="C13" s="276"/>
      <c r="D13" s="277">
        <f t="shared" si="0"/>
        <v>0</v>
      </c>
      <c r="E13" s="256">
        <f t="shared" si="1"/>
        <v>0</v>
      </c>
      <c r="F13" s="257"/>
      <c r="G13" s="164">
        <f t="shared" si="2"/>
        <v>0</v>
      </c>
      <c r="H13" s="278"/>
      <c r="I13" s="164">
        <f t="shared" si="3"/>
        <v>0</v>
      </c>
      <c r="J13" s="278"/>
      <c r="K13" s="164">
        <f t="shared" si="4"/>
        <v>0</v>
      </c>
      <c r="L13" s="278"/>
      <c r="M13" s="259">
        <f t="shared" si="5"/>
        <v>0</v>
      </c>
    </row>
    <row r="14" spans="1:13" ht="13.8">
      <c r="A14" s="223">
        <v>8</v>
      </c>
      <c r="B14" s="279"/>
      <c r="C14" s="276"/>
      <c r="D14" s="277">
        <f t="shared" si="0"/>
        <v>0</v>
      </c>
      <c r="E14" s="256">
        <f t="shared" si="1"/>
        <v>0</v>
      </c>
      <c r="F14" s="257"/>
      <c r="G14" s="164">
        <f t="shared" si="2"/>
        <v>0</v>
      </c>
      <c r="H14" s="278"/>
      <c r="I14" s="164">
        <f t="shared" si="3"/>
        <v>0</v>
      </c>
      <c r="J14" s="278"/>
      <c r="K14" s="164">
        <f t="shared" si="4"/>
        <v>0</v>
      </c>
      <c r="L14" s="278"/>
      <c r="M14" s="259">
        <f t="shared" si="5"/>
        <v>0</v>
      </c>
    </row>
    <row r="15" spans="1:13" ht="13.8">
      <c r="A15" s="223">
        <v>9</v>
      </c>
      <c r="B15" s="279"/>
      <c r="C15" s="276"/>
      <c r="D15" s="277">
        <f t="shared" si="0"/>
        <v>0</v>
      </c>
      <c r="E15" s="256">
        <f t="shared" si="1"/>
        <v>0</v>
      </c>
      <c r="F15" s="257"/>
      <c r="G15" s="164">
        <f t="shared" si="2"/>
        <v>0</v>
      </c>
      <c r="H15" s="278"/>
      <c r="I15" s="164">
        <f t="shared" si="3"/>
        <v>0</v>
      </c>
      <c r="J15" s="278"/>
      <c r="K15" s="164">
        <f t="shared" si="4"/>
        <v>0</v>
      </c>
      <c r="L15" s="278"/>
      <c r="M15" s="259">
        <f t="shared" si="5"/>
        <v>0</v>
      </c>
    </row>
    <row r="16" spans="1:13" ht="13.8">
      <c r="A16" s="223">
        <v>10</v>
      </c>
      <c r="B16" s="279"/>
      <c r="C16" s="276"/>
      <c r="D16" s="277">
        <f t="shared" si="0"/>
        <v>0</v>
      </c>
      <c r="E16" s="256">
        <f t="shared" si="1"/>
        <v>0</v>
      </c>
      <c r="F16" s="257"/>
      <c r="G16" s="164">
        <f t="shared" si="2"/>
        <v>0</v>
      </c>
      <c r="H16" s="278"/>
      <c r="I16" s="164">
        <f t="shared" si="3"/>
        <v>0</v>
      </c>
      <c r="J16" s="278"/>
      <c r="K16" s="164">
        <f t="shared" si="4"/>
        <v>0</v>
      </c>
      <c r="L16" s="278"/>
      <c r="M16" s="259">
        <f t="shared" si="5"/>
        <v>0</v>
      </c>
    </row>
    <row r="17" spans="1:13" ht="13.8" outlineLevel="1">
      <c r="A17" s="223">
        <v>11</v>
      </c>
      <c r="B17" s="279"/>
      <c r="C17" s="276"/>
      <c r="D17" s="277">
        <f t="shared" si="0"/>
        <v>0</v>
      </c>
      <c r="E17" s="256">
        <f t="shared" si="1"/>
        <v>0</v>
      </c>
      <c r="F17" s="257"/>
      <c r="G17" s="164">
        <f t="shared" si="2"/>
        <v>0</v>
      </c>
      <c r="H17" s="278"/>
      <c r="I17" s="164">
        <f t="shared" si="3"/>
        <v>0</v>
      </c>
      <c r="J17" s="278"/>
      <c r="K17" s="164">
        <f t="shared" si="4"/>
        <v>0</v>
      </c>
      <c r="L17" s="278"/>
      <c r="M17" s="259">
        <f t="shared" si="5"/>
        <v>0</v>
      </c>
    </row>
    <row r="18" spans="1:13" ht="13.8" outlineLevel="1">
      <c r="A18" s="223">
        <v>12</v>
      </c>
      <c r="B18" s="300"/>
      <c r="C18" s="276"/>
      <c r="D18" s="277">
        <f t="shared" si="0"/>
        <v>0</v>
      </c>
      <c r="E18" s="256">
        <f t="shared" si="1"/>
        <v>0</v>
      </c>
      <c r="F18" s="257"/>
      <c r="G18" s="164">
        <f t="shared" si="2"/>
        <v>0</v>
      </c>
      <c r="H18" s="278"/>
      <c r="I18" s="164">
        <f t="shared" si="3"/>
        <v>0</v>
      </c>
      <c r="J18" s="278"/>
      <c r="K18" s="164">
        <f t="shared" si="4"/>
        <v>0</v>
      </c>
      <c r="L18" s="278"/>
      <c r="M18" s="259">
        <f t="shared" si="5"/>
        <v>0</v>
      </c>
    </row>
    <row r="19" spans="1:13" ht="13.8" outlineLevel="1">
      <c r="A19" s="223">
        <v>13</v>
      </c>
      <c r="B19" s="300"/>
      <c r="C19" s="276"/>
      <c r="D19" s="277">
        <f t="shared" si="0"/>
        <v>0</v>
      </c>
      <c r="E19" s="256">
        <f t="shared" si="1"/>
        <v>0</v>
      </c>
      <c r="F19" s="257"/>
      <c r="G19" s="164">
        <f t="shared" si="2"/>
        <v>0</v>
      </c>
      <c r="H19" s="278"/>
      <c r="I19" s="164">
        <f t="shared" si="3"/>
        <v>0</v>
      </c>
      <c r="J19" s="278"/>
      <c r="K19" s="164">
        <f t="shared" si="4"/>
        <v>0</v>
      </c>
      <c r="L19" s="278"/>
      <c r="M19" s="259">
        <f t="shared" si="5"/>
        <v>0</v>
      </c>
    </row>
    <row r="20" spans="1:13" ht="15" customHeight="1" outlineLevel="1">
      <c r="A20" s="223">
        <v>14</v>
      </c>
      <c r="B20" s="282"/>
      <c r="C20" s="276"/>
      <c r="D20" s="277">
        <f t="shared" si="0"/>
        <v>0</v>
      </c>
      <c r="E20" s="256">
        <f t="shared" si="1"/>
        <v>0</v>
      </c>
      <c r="F20" s="257"/>
      <c r="G20" s="164">
        <f t="shared" si="2"/>
        <v>0</v>
      </c>
      <c r="H20" s="278"/>
      <c r="I20" s="164">
        <f t="shared" si="3"/>
        <v>0</v>
      </c>
      <c r="J20" s="278"/>
      <c r="K20" s="164">
        <f t="shared" si="4"/>
        <v>0</v>
      </c>
      <c r="L20" s="278"/>
      <c r="M20" s="259">
        <f t="shared" si="5"/>
        <v>0</v>
      </c>
    </row>
    <row r="21" spans="1:13" ht="15" customHeight="1" outlineLevel="1">
      <c r="A21" s="223">
        <v>15</v>
      </c>
      <c r="B21" s="282"/>
      <c r="C21" s="276"/>
      <c r="D21" s="277">
        <f t="shared" si="0"/>
        <v>0</v>
      </c>
      <c r="E21" s="256">
        <f t="shared" si="1"/>
        <v>0</v>
      </c>
      <c r="F21" s="257"/>
      <c r="G21" s="164">
        <f t="shared" si="2"/>
        <v>0</v>
      </c>
      <c r="H21" s="278"/>
      <c r="I21" s="164">
        <f t="shared" si="3"/>
        <v>0</v>
      </c>
      <c r="J21" s="278"/>
      <c r="K21" s="164">
        <f t="shared" si="4"/>
        <v>0</v>
      </c>
      <c r="L21" s="278"/>
      <c r="M21" s="259">
        <f t="shared" si="5"/>
        <v>0</v>
      </c>
    </row>
    <row r="22" spans="1:13" ht="15" customHeight="1" outlineLevel="1">
      <c r="A22" s="223">
        <v>16</v>
      </c>
      <c r="B22" s="282"/>
      <c r="C22" s="276"/>
      <c r="D22" s="277">
        <f t="shared" si="0"/>
        <v>0</v>
      </c>
      <c r="E22" s="256">
        <f t="shared" si="1"/>
        <v>0</v>
      </c>
      <c r="F22" s="257"/>
      <c r="G22" s="164">
        <f t="shared" si="2"/>
        <v>0</v>
      </c>
      <c r="H22" s="278"/>
      <c r="I22" s="164">
        <f t="shared" si="3"/>
        <v>0</v>
      </c>
      <c r="J22" s="278"/>
      <c r="K22" s="164">
        <f t="shared" si="4"/>
        <v>0</v>
      </c>
      <c r="L22" s="278"/>
      <c r="M22" s="259">
        <f t="shared" si="5"/>
        <v>0</v>
      </c>
    </row>
    <row r="23" spans="1:13" ht="15" customHeight="1" outlineLevel="1">
      <c r="A23" s="223">
        <v>17</v>
      </c>
      <c r="B23" s="282"/>
      <c r="C23" s="276"/>
      <c r="D23" s="277">
        <f t="shared" si="0"/>
        <v>0</v>
      </c>
      <c r="E23" s="256">
        <f t="shared" si="1"/>
        <v>0</v>
      </c>
      <c r="F23" s="257"/>
      <c r="G23" s="164">
        <f t="shared" si="2"/>
        <v>0</v>
      </c>
      <c r="H23" s="278"/>
      <c r="I23" s="164">
        <f t="shared" si="3"/>
        <v>0</v>
      </c>
      <c r="J23" s="278"/>
      <c r="K23" s="164">
        <f t="shared" si="4"/>
        <v>0</v>
      </c>
      <c r="L23" s="278"/>
      <c r="M23" s="259">
        <f t="shared" si="5"/>
        <v>0</v>
      </c>
    </row>
    <row r="24" spans="1:13" ht="15" customHeight="1" outlineLevel="1">
      <c r="A24" s="223">
        <v>18</v>
      </c>
      <c r="B24" s="282"/>
      <c r="C24" s="276"/>
      <c r="D24" s="277">
        <f t="shared" si="0"/>
        <v>0</v>
      </c>
      <c r="E24" s="256">
        <f t="shared" si="1"/>
        <v>0</v>
      </c>
      <c r="F24" s="257"/>
      <c r="G24" s="164">
        <f t="shared" si="2"/>
        <v>0</v>
      </c>
      <c r="H24" s="278"/>
      <c r="I24" s="164">
        <f t="shared" si="3"/>
        <v>0</v>
      </c>
      <c r="J24" s="278"/>
      <c r="K24" s="164">
        <f t="shared" si="4"/>
        <v>0</v>
      </c>
      <c r="L24" s="278"/>
      <c r="M24" s="259">
        <f t="shared" si="5"/>
        <v>0</v>
      </c>
    </row>
    <row r="25" spans="1:13" ht="15" customHeight="1" outlineLevel="1">
      <c r="A25" s="223">
        <v>19</v>
      </c>
      <c r="B25" s="282"/>
      <c r="C25" s="276"/>
      <c r="D25" s="277">
        <f t="shared" si="0"/>
        <v>0</v>
      </c>
      <c r="E25" s="256">
        <f t="shared" si="1"/>
        <v>0</v>
      </c>
      <c r="F25" s="257"/>
      <c r="G25" s="164">
        <f t="shared" si="2"/>
        <v>0</v>
      </c>
      <c r="H25" s="278"/>
      <c r="I25" s="164">
        <f t="shared" si="3"/>
        <v>0</v>
      </c>
      <c r="J25" s="278"/>
      <c r="K25" s="164">
        <f t="shared" si="4"/>
        <v>0</v>
      </c>
      <c r="L25" s="278"/>
      <c r="M25" s="259">
        <f t="shared" si="5"/>
        <v>0</v>
      </c>
    </row>
    <row r="26" spans="1:13" ht="15" customHeight="1" outlineLevel="1">
      <c r="A26" s="223">
        <v>20</v>
      </c>
      <c r="B26" s="283"/>
      <c r="C26" s="284"/>
      <c r="D26" s="285">
        <f t="shared" si="0"/>
        <v>0</v>
      </c>
      <c r="E26" s="286">
        <f t="shared" si="1"/>
        <v>0</v>
      </c>
      <c r="F26" s="287"/>
      <c r="G26" s="288">
        <f t="shared" si="2"/>
        <v>0</v>
      </c>
      <c r="H26" s="289"/>
      <c r="I26" s="290">
        <f t="shared" si="3"/>
        <v>0</v>
      </c>
      <c r="J26" s="289"/>
      <c r="K26" s="290">
        <f t="shared" si="4"/>
        <v>0</v>
      </c>
      <c r="L26" s="289"/>
      <c r="M26" s="291">
        <f t="shared" si="5"/>
        <v>0</v>
      </c>
    </row>
    <row r="27" spans="1:13" ht="15" customHeight="1">
      <c r="A27" s="234"/>
      <c r="B27" s="292" t="s">
        <v>187</v>
      </c>
      <c r="C27" s="293">
        <f>ROUND(SUM(C7:C26),0)</f>
        <v>0</v>
      </c>
      <c r="D27" s="294"/>
      <c r="E27" s="293">
        <f>ROUND(SUM(E7:E26),0)</f>
        <v>0</v>
      </c>
      <c r="F27" s="294"/>
      <c r="G27" s="293">
        <f>ROUND(SUM(G7:G26),0)</f>
        <v>0</v>
      </c>
      <c r="H27" s="237"/>
      <c r="I27" s="293">
        <f>ROUND(SUM(I7:I26),0)</f>
        <v>0</v>
      </c>
      <c r="J27" s="237"/>
      <c r="K27" s="293">
        <f>ROUND(SUM(K7:K26),0)</f>
        <v>0</v>
      </c>
      <c r="L27" s="237"/>
      <c r="M27" s="293">
        <f>ROUND(SUM(M7:M26),0)</f>
        <v>0</v>
      </c>
    </row>
    <row r="28" spans="1:13" ht="57.75" customHeight="1">
      <c r="B28" s="430" t="s">
        <v>639</v>
      </c>
    </row>
    <row r="29" spans="1:13">
      <c r="B29" s="75"/>
      <c r="C29" s="295"/>
      <c r="D29" s="295"/>
      <c r="E29" s="295"/>
      <c r="F29" s="295"/>
      <c r="G29" s="295"/>
      <c r="H29" s="295"/>
    </row>
    <row r="30" spans="1:13">
      <c r="B30" s="868" t="s">
        <v>877</v>
      </c>
      <c r="C30" s="295"/>
      <c r="D30" s="295"/>
      <c r="E30" s="295"/>
      <c r="F30" s="295"/>
      <c r="G30" s="295"/>
      <c r="H30" s="295"/>
    </row>
    <row r="31" spans="1:13" ht="90" customHeight="1">
      <c r="B31" s="75"/>
      <c r="C31" s="295"/>
      <c r="D31" s="295"/>
      <c r="E31" s="295"/>
      <c r="F31" s="295"/>
      <c r="G31" s="295"/>
      <c r="H31" s="295"/>
    </row>
    <row r="32" spans="1:13">
      <c r="B32" s="75"/>
      <c r="C32" s="295"/>
      <c r="D32" s="295"/>
      <c r="E32" s="295"/>
      <c r="F32" s="295"/>
      <c r="G32" s="295"/>
      <c r="H32" s="295"/>
    </row>
    <row r="33" spans="1:9" s="31" customFormat="1">
      <c r="A33" s="31" t="str">
        <f>'ūdens bilance'!B28</f>
        <v>Datums: __.__.202_</v>
      </c>
      <c r="G33" s="24"/>
      <c r="H33" s="58"/>
      <c r="I33" s="58"/>
    </row>
    <row r="34" spans="1:9" s="31" customFormat="1">
      <c r="G34" s="24"/>
      <c r="H34" s="41"/>
      <c r="I34" s="41"/>
    </row>
    <row r="35" spans="1:9" ht="108" customHeight="1">
      <c r="A35" s="60"/>
      <c r="B35" s="938" t="s">
        <v>242</v>
      </c>
      <c r="C35" s="938"/>
    </row>
  </sheetData>
  <sheetProtection algorithmName="SHA-512" hashValue="lVGxRhTQnHJViAbp1ZlNfPh3Wh+fZbTcaieLOeRLS6EEuBLM5Ggufm3QEhYtyrikOMLg1iLDsGB9YYC9aO2nqQ==" saltValue="H+MXLbGTAEf6tsziB4C8/w==" spinCount="100000" sheet="1" objects="1" scenarios="1" formatCells="0" formatColumns="0" formatRows="0"/>
  <mergeCells count="12">
    <mergeCell ref="F4:M4"/>
    <mergeCell ref="D5:D6"/>
    <mergeCell ref="E5:E6"/>
    <mergeCell ref="F5:G5"/>
    <mergeCell ref="H5:I5"/>
    <mergeCell ref="J5:K5"/>
    <mergeCell ref="L5:M5"/>
    <mergeCell ref="B35:C35"/>
    <mergeCell ref="A4:A6"/>
    <mergeCell ref="B4:B6"/>
    <mergeCell ref="C4:C6"/>
    <mergeCell ref="D4:E4"/>
  </mergeCells>
  <pageMargins left="0.75" right="0.75" top="1" bottom="1" header="0.51180555555555496" footer="0.51180555555555496"/>
  <pageSetup paperSize="9" firstPageNumber="0" orientation="landscape" horizontalDpi="300" verticalDpi="300"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Lapa25">
    <pageSetUpPr fitToPage="1"/>
  </sheetPr>
  <dimension ref="A2:AMK34"/>
  <sheetViews>
    <sheetView zoomScale="90" zoomScaleNormal="90" workbookViewId="0">
      <selection activeCell="G18" sqref="G18"/>
    </sheetView>
  </sheetViews>
  <sheetFormatPr defaultRowHeight="13.2" outlineLevelRow="1"/>
  <cols>
    <col min="1" max="1" width="4.88671875" style="31" customWidth="1"/>
    <col min="2" max="2" width="89.109375" style="31" customWidth="1"/>
    <col min="3" max="3" width="11.6640625" style="217" customWidth="1"/>
    <col min="4" max="4" width="11.109375" style="217" customWidth="1"/>
    <col min="5" max="13" width="13.6640625" style="217" customWidth="1"/>
    <col min="14" max="1025" width="9.109375" style="24" customWidth="1"/>
  </cols>
  <sheetData>
    <row r="2" spans="1:13">
      <c r="B2" s="51"/>
    </row>
    <row r="3" spans="1:13" ht="21" thickBot="1">
      <c r="A3" s="301" t="s">
        <v>243</v>
      </c>
      <c r="C3" s="269"/>
      <c r="D3" s="269"/>
      <c r="E3" s="269"/>
      <c r="F3" s="269"/>
      <c r="G3" s="270"/>
      <c r="H3" s="270"/>
      <c r="I3" s="270"/>
      <c r="J3" s="270"/>
      <c r="K3" s="270"/>
      <c r="L3" s="270"/>
      <c r="M3" s="271"/>
    </row>
    <row r="4" spans="1:13" ht="32.25" customHeight="1" thickBot="1">
      <c r="A4" s="966"/>
      <c r="B4" s="1013" t="s">
        <v>182</v>
      </c>
      <c r="C4" s="968" t="s">
        <v>55</v>
      </c>
      <c r="D4" s="968" t="s">
        <v>228</v>
      </c>
      <c r="E4" s="968"/>
      <c r="F4" s="968" t="s">
        <v>183</v>
      </c>
      <c r="G4" s="968"/>
      <c r="H4" s="968"/>
      <c r="I4" s="968"/>
      <c r="J4" s="968"/>
      <c r="K4" s="968"/>
      <c r="L4" s="968"/>
      <c r="M4" s="968"/>
    </row>
    <row r="5" spans="1:13" ht="29.25" customHeight="1" thickBot="1">
      <c r="A5" s="966"/>
      <c r="B5" s="1013"/>
      <c r="C5" s="968"/>
      <c r="D5" s="1014" t="s">
        <v>146</v>
      </c>
      <c r="E5" s="1015" t="s">
        <v>145</v>
      </c>
      <c r="F5" s="1014" t="s">
        <v>229</v>
      </c>
      <c r="G5" s="1014"/>
      <c r="H5" s="966" t="s">
        <v>230</v>
      </c>
      <c r="I5" s="966"/>
      <c r="J5" s="966" t="s">
        <v>231</v>
      </c>
      <c r="K5" s="966"/>
      <c r="L5" s="1015" t="s">
        <v>232</v>
      </c>
      <c r="M5" s="1015"/>
    </row>
    <row r="6" spans="1:13" ht="13.8">
      <c r="A6" s="966"/>
      <c r="B6" s="1013"/>
      <c r="C6" s="968"/>
      <c r="D6" s="1014"/>
      <c r="E6" s="1015"/>
      <c r="F6" s="272" t="s">
        <v>146</v>
      </c>
      <c r="G6" s="273" t="s">
        <v>145</v>
      </c>
      <c r="H6" s="221" t="s">
        <v>146</v>
      </c>
      <c r="I6" s="273" t="s">
        <v>145</v>
      </c>
      <c r="J6" s="221" t="s">
        <v>146</v>
      </c>
      <c r="K6" s="273" t="s">
        <v>145</v>
      </c>
      <c r="L6" s="221" t="s">
        <v>146</v>
      </c>
      <c r="M6" s="274" t="s">
        <v>145</v>
      </c>
    </row>
    <row r="7" spans="1:13" ht="55.8">
      <c r="A7" s="223">
        <v>1</v>
      </c>
      <c r="B7" s="275" t="s">
        <v>513</v>
      </c>
      <c r="C7" s="276"/>
      <c r="D7" s="277">
        <f t="shared" ref="D7:D26" si="0">F7+H7+J7+L7</f>
        <v>0</v>
      </c>
      <c r="E7" s="256">
        <f t="shared" ref="E7:E26" si="1">C7*D7</f>
        <v>0</v>
      </c>
      <c r="F7" s="257"/>
      <c r="G7" s="164">
        <f t="shared" ref="G7:G26" si="2">F7*C7</f>
        <v>0</v>
      </c>
      <c r="H7" s="278"/>
      <c r="I7" s="164">
        <f t="shared" ref="I7:I26" si="3">H7*C7</f>
        <v>0</v>
      </c>
      <c r="J7" s="278"/>
      <c r="K7" s="164">
        <f t="shared" ref="K7:K26" si="4">J7*C7</f>
        <v>0</v>
      </c>
      <c r="L7" s="278"/>
      <c r="M7" s="259">
        <f t="shared" ref="M7:M26" si="5">L7*C7</f>
        <v>0</v>
      </c>
    </row>
    <row r="8" spans="1:13" ht="13.8">
      <c r="A8" s="223">
        <v>2</v>
      </c>
      <c r="B8" s="297"/>
      <c r="C8" s="276"/>
      <c r="D8" s="277">
        <f t="shared" si="0"/>
        <v>0</v>
      </c>
      <c r="E8" s="256">
        <f t="shared" si="1"/>
        <v>0</v>
      </c>
      <c r="F8" s="257"/>
      <c r="G8" s="164">
        <f t="shared" si="2"/>
        <v>0</v>
      </c>
      <c r="H8" s="278"/>
      <c r="I8" s="164">
        <f t="shared" si="3"/>
        <v>0</v>
      </c>
      <c r="J8" s="278"/>
      <c r="K8" s="164">
        <f t="shared" si="4"/>
        <v>0</v>
      </c>
      <c r="L8" s="278"/>
      <c r="M8" s="259">
        <f t="shared" si="5"/>
        <v>0</v>
      </c>
    </row>
    <row r="9" spans="1:13" ht="13.8">
      <c r="A9" s="223">
        <v>3</v>
      </c>
      <c r="B9" s="297"/>
      <c r="C9" s="276"/>
      <c r="D9" s="277">
        <f t="shared" si="0"/>
        <v>0</v>
      </c>
      <c r="E9" s="256">
        <f t="shared" si="1"/>
        <v>0</v>
      </c>
      <c r="F9" s="257"/>
      <c r="G9" s="164">
        <f t="shared" si="2"/>
        <v>0</v>
      </c>
      <c r="H9" s="278"/>
      <c r="I9" s="164">
        <f t="shared" si="3"/>
        <v>0</v>
      </c>
      <c r="J9" s="278"/>
      <c r="K9" s="164">
        <f t="shared" si="4"/>
        <v>0</v>
      </c>
      <c r="L9" s="278"/>
      <c r="M9" s="259">
        <f t="shared" si="5"/>
        <v>0</v>
      </c>
    </row>
    <row r="10" spans="1:13" ht="13.8">
      <c r="A10" s="223">
        <v>4</v>
      </c>
      <c r="B10" s="297"/>
      <c r="C10" s="276"/>
      <c r="D10" s="277">
        <f t="shared" si="0"/>
        <v>0</v>
      </c>
      <c r="E10" s="256">
        <f t="shared" si="1"/>
        <v>0</v>
      </c>
      <c r="F10" s="257"/>
      <c r="G10" s="164">
        <f t="shared" si="2"/>
        <v>0</v>
      </c>
      <c r="H10" s="278"/>
      <c r="I10" s="164">
        <f t="shared" si="3"/>
        <v>0</v>
      </c>
      <c r="J10" s="278"/>
      <c r="K10" s="164">
        <f t="shared" si="4"/>
        <v>0</v>
      </c>
      <c r="L10" s="278"/>
      <c r="M10" s="259">
        <f t="shared" si="5"/>
        <v>0</v>
      </c>
    </row>
    <row r="11" spans="1:13" ht="13.8">
      <c r="A11" s="223">
        <v>5</v>
      </c>
      <c r="B11" s="297"/>
      <c r="C11" s="276"/>
      <c r="D11" s="277">
        <f t="shared" si="0"/>
        <v>0</v>
      </c>
      <c r="E11" s="256">
        <f t="shared" si="1"/>
        <v>0</v>
      </c>
      <c r="F11" s="257"/>
      <c r="G11" s="164">
        <f t="shared" si="2"/>
        <v>0</v>
      </c>
      <c r="H11" s="278"/>
      <c r="I11" s="164">
        <f t="shared" si="3"/>
        <v>0</v>
      </c>
      <c r="J11" s="278"/>
      <c r="K11" s="164">
        <f t="shared" si="4"/>
        <v>0</v>
      </c>
      <c r="L11" s="278"/>
      <c r="M11" s="259">
        <f t="shared" si="5"/>
        <v>0</v>
      </c>
    </row>
    <row r="12" spans="1:13" ht="13.8">
      <c r="A12" s="223">
        <v>6</v>
      </c>
      <c r="B12" s="297"/>
      <c r="C12" s="276"/>
      <c r="D12" s="277">
        <f t="shared" si="0"/>
        <v>0</v>
      </c>
      <c r="E12" s="256">
        <f t="shared" si="1"/>
        <v>0</v>
      </c>
      <c r="F12" s="257"/>
      <c r="G12" s="164">
        <f t="shared" si="2"/>
        <v>0</v>
      </c>
      <c r="H12" s="278"/>
      <c r="I12" s="164">
        <f t="shared" si="3"/>
        <v>0</v>
      </c>
      <c r="J12" s="278"/>
      <c r="K12" s="164">
        <f t="shared" si="4"/>
        <v>0</v>
      </c>
      <c r="L12" s="278"/>
      <c r="M12" s="259">
        <f t="shared" si="5"/>
        <v>0</v>
      </c>
    </row>
    <row r="13" spans="1:13" ht="13.8">
      <c r="A13" s="223">
        <v>7</v>
      </c>
      <c r="B13" s="297"/>
      <c r="C13" s="276"/>
      <c r="D13" s="277">
        <f t="shared" si="0"/>
        <v>0</v>
      </c>
      <c r="E13" s="256">
        <f t="shared" si="1"/>
        <v>0</v>
      </c>
      <c r="F13" s="257"/>
      <c r="G13" s="164">
        <f t="shared" si="2"/>
        <v>0</v>
      </c>
      <c r="H13" s="278"/>
      <c r="I13" s="164">
        <f t="shared" si="3"/>
        <v>0</v>
      </c>
      <c r="J13" s="278"/>
      <c r="K13" s="164">
        <f t="shared" si="4"/>
        <v>0</v>
      </c>
      <c r="L13" s="278"/>
      <c r="M13" s="259">
        <f t="shared" si="5"/>
        <v>0</v>
      </c>
    </row>
    <row r="14" spans="1:13" ht="13.8">
      <c r="A14" s="223">
        <v>8</v>
      </c>
      <c r="B14" s="297"/>
      <c r="C14" s="276"/>
      <c r="D14" s="277">
        <f t="shared" si="0"/>
        <v>0</v>
      </c>
      <c r="E14" s="256">
        <f t="shared" si="1"/>
        <v>0</v>
      </c>
      <c r="F14" s="257"/>
      <c r="G14" s="164">
        <f t="shared" si="2"/>
        <v>0</v>
      </c>
      <c r="H14" s="278"/>
      <c r="I14" s="164">
        <f t="shared" si="3"/>
        <v>0</v>
      </c>
      <c r="J14" s="278"/>
      <c r="K14" s="164">
        <f t="shared" si="4"/>
        <v>0</v>
      </c>
      <c r="L14" s="278"/>
      <c r="M14" s="259">
        <f t="shared" si="5"/>
        <v>0</v>
      </c>
    </row>
    <row r="15" spans="1:13" ht="13.8">
      <c r="A15" s="223">
        <v>9</v>
      </c>
      <c r="B15" s="297"/>
      <c r="C15" s="276"/>
      <c r="D15" s="277">
        <f t="shared" si="0"/>
        <v>0</v>
      </c>
      <c r="E15" s="256">
        <f t="shared" si="1"/>
        <v>0</v>
      </c>
      <c r="F15" s="257"/>
      <c r="G15" s="164">
        <f t="shared" si="2"/>
        <v>0</v>
      </c>
      <c r="H15" s="278"/>
      <c r="I15" s="164">
        <f t="shared" si="3"/>
        <v>0</v>
      </c>
      <c r="J15" s="278"/>
      <c r="K15" s="164">
        <f t="shared" si="4"/>
        <v>0</v>
      </c>
      <c r="L15" s="278"/>
      <c r="M15" s="259">
        <f t="shared" si="5"/>
        <v>0</v>
      </c>
    </row>
    <row r="16" spans="1:13" ht="13.8">
      <c r="A16" s="223">
        <v>10</v>
      </c>
      <c r="B16" s="297"/>
      <c r="C16" s="276"/>
      <c r="D16" s="277">
        <f t="shared" si="0"/>
        <v>0</v>
      </c>
      <c r="E16" s="256">
        <f t="shared" si="1"/>
        <v>0</v>
      </c>
      <c r="F16" s="257"/>
      <c r="G16" s="164">
        <f t="shared" si="2"/>
        <v>0</v>
      </c>
      <c r="H16" s="278"/>
      <c r="I16" s="164">
        <f t="shared" si="3"/>
        <v>0</v>
      </c>
      <c r="J16" s="278"/>
      <c r="K16" s="164">
        <f t="shared" si="4"/>
        <v>0</v>
      </c>
      <c r="L16" s="278"/>
      <c r="M16" s="259">
        <f t="shared" si="5"/>
        <v>0</v>
      </c>
    </row>
    <row r="17" spans="1:13" ht="13.8" outlineLevel="1">
      <c r="A17" s="223">
        <v>11</v>
      </c>
      <c r="B17" s="297"/>
      <c r="C17" s="276"/>
      <c r="D17" s="277">
        <f t="shared" si="0"/>
        <v>0</v>
      </c>
      <c r="E17" s="256">
        <f t="shared" si="1"/>
        <v>0</v>
      </c>
      <c r="F17" s="257"/>
      <c r="G17" s="164">
        <f t="shared" si="2"/>
        <v>0</v>
      </c>
      <c r="H17" s="278"/>
      <c r="I17" s="164">
        <f t="shared" si="3"/>
        <v>0</v>
      </c>
      <c r="J17" s="278"/>
      <c r="K17" s="164">
        <f t="shared" si="4"/>
        <v>0</v>
      </c>
      <c r="L17" s="278"/>
      <c r="M17" s="259">
        <f t="shared" si="5"/>
        <v>0</v>
      </c>
    </row>
    <row r="18" spans="1:13" ht="15" customHeight="1" outlineLevel="1">
      <c r="A18" s="223">
        <v>12</v>
      </c>
      <c r="B18" s="258"/>
      <c r="C18" s="276"/>
      <c r="D18" s="277">
        <f t="shared" si="0"/>
        <v>0</v>
      </c>
      <c r="E18" s="256">
        <f t="shared" si="1"/>
        <v>0</v>
      </c>
      <c r="F18" s="257"/>
      <c r="G18" s="164">
        <f t="shared" si="2"/>
        <v>0</v>
      </c>
      <c r="H18" s="278"/>
      <c r="I18" s="164">
        <f t="shared" si="3"/>
        <v>0</v>
      </c>
      <c r="J18" s="278"/>
      <c r="K18" s="164">
        <f t="shared" si="4"/>
        <v>0</v>
      </c>
      <c r="L18" s="278"/>
      <c r="M18" s="259">
        <f t="shared" si="5"/>
        <v>0</v>
      </c>
    </row>
    <row r="19" spans="1:13" ht="15" customHeight="1" outlineLevel="1">
      <c r="A19" s="223">
        <v>13</v>
      </c>
      <c r="B19" s="258"/>
      <c r="C19" s="276"/>
      <c r="D19" s="277">
        <f t="shared" si="0"/>
        <v>0</v>
      </c>
      <c r="E19" s="256">
        <f t="shared" si="1"/>
        <v>0</v>
      </c>
      <c r="F19" s="257"/>
      <c r="G19" s="164">
        <f t="shared" si="2"/>
        <v>0</v>
      </c>
      <c r="H19" s="278"/>
      <c r="I19" s="164">
        <f t="shared" si="3"/>
        <v>0</v>
      </c>
      <c r="J19" s="278"/>
      <c r="K19" s="164">
        <f t="shared" si="4"/>
        <v>0</v>
      </c>
      <c r="L19" s="278"/>
      <c r="M19" s="259">
        <f t="shared" si="5"/>
        <v>0</v>
      </c>
    </row>
    <row r="20" spans="1:13" ht="15" customHeight="1" outlineLevel="1">
      <c r="A20" s="223">
        <v>14</v>
      </c>
      <c r="B20" s="282"/>
      <c r="C20" s="276"/>
      <c r="D20" s="277">
        <f t="shared" si="0"/>
        <v>0</v>
      </c>
      <c r="E20" s="256">
        <f t="shared" si="1"/>
        <v>0</v>
      </c>
      <c r="F20" s="257"/>
      <c r="G20" s="164">
        <f t="shared" si="2"/>
        <v>0</v>
      </c>
      <c r="H20" s="278"/>
      <c r="I20" s="164">
        <f t="shared" si="3"/>
        <v>0</v>
      </c>
      <c r="J20" s="278"/>
      <c r="K20" s="164">
        <f t="shared" si="4"/>
        <v>0</v>
      </c>
      <c r="L20" s="278"/>
      <c r="M20" s="259">
        <f t="shared" si="5"/>
        <v>0</v>
      </c>
    </row>
    <row r="21" spans="1:13" ht="15" customHeight="1" outlineLevel="1">
      <c r="A21" s="223">
        <v>15</v>
      </c>
      <c r="B21" s="282"/>
      <c r="C21" s="276"/>
      <c r="D21" s="277">
        <f t="shared" si="0"/>
        <v>0</v>
      </c>
      <c r="E21" s="256">
        <f t="shared" si="1"/>
        <v>0</v>
      </c>
      <c r="F21" s="257"/>
      <c r="G21" s="164">
        <f t="shared" si="2"/>
        <v>0</v>
      </c>
      <c r="H21" s="278"/>
      <c r="I21" s="164">
        <f t="shared" si="3"/>
        <v>0</v>
      </c>
      <c r="J21" s="278"/>
      <c r="K21" s="164">
        <f t="shared" si="4"/>
        <v>0</v>
      </c>
      <c r="L21" s="278"/>
      <c r="M21" s="259">
        <f t="shared" si="5"/>
        <v>0</v>
      </c>
    </row>
    <row r="22" spans="1:13" ht="15" customHeight="1" outlineLevel="1">
      <c r="A22" s="223">
        <v>16</v>
      </c>
      <c r="B22" s="282"/>
      <c r="C22" s="276"/>
      <c r="D22" s="277">
        <f t="shared" si="0"/>
        <v>0</v>
      </c>
      <c r="E22" s="256">
        <f t="shared" si="1"/>
        <v>0</v>
      </c>
      <c r="F22" s="257"/>
      <c r="G22" s="164">
        <f t="shared" si="2"/>
        <v>0</v>
      </c>
      <c r="H22" s="278"/>
      <c r="I22" s="164">
        <f t="shared" si="3"/>
        <v>0</v>
      </c>
      <c r="J22" s="278"/>
      <c r="K22" s="164">
        <f t="shared" si="4"/>
        <v>0</v>
      </c>
      <c r="L22" s="278"/>
      <c r="M22" s="259">
        <f t="shared" si="5"/>
        <v>0</v>
      </c>
    </row>
    <row r="23" spans="1:13" ht="15" customHeight="1" outlineLevel="1">
      <c r="A23" s="223">
        <v>17</v>
      </c>
      <c r="B23" s="282"/>
      <c r="C23" s="276"/>
      <c r="D23" s="277">
        <f t="shared" si="0"/>
        <v>0</v>
      </c>
      <c r="E23" s="256">
        <f t="shared" si="1"/>
        <v>0</v>
      </c>
      <c r="F23" s="257"/>
      <c r="G23" s="164">
        <f t="shared" si="2"/>
        <v>0</v>
      </c>
      <c r="H23" s="278"/>
      <c r="I23" s="164">
        <f t="shared" si="3"/>
        <v>0</v>
      </c>
      <c r="J23" s="278"/>
      <c r="K23" s="164">
        <f t="shared" si="4"/>
        <v>0</v>
      </c>
      <c r="L23" s="278"/>
      <c r="M23" s="259">
        <f t="shared" si="5"/>
        <v>0</v>
      </c>
    </row>
    <row r="24" spans="1:13" ht="15" customHeight="1" outlineLevel="1">
      <c r="A24" s="223">
        <v>18</v>
      </c>
      <c r="B24" s="282"/>
      <c r="C24" s="276"/>
      <c r="D24" s="277">
        <f t="shared" si="0"/>
        <v>0</v>
      </c>
      <c r="E24" s="256">
        <f t="shared" si="1"/>
        <v>0</v>
      </c>
      <c r="F24" s="257"/>
      <c r="G24" s="164">
        <f t="shared" si="2"/>
        <v>0</v>
      </c>
      <c r="H24" s="278"/>
      <c r="I24" s="164">
        <f t="shared" si="3"/>
        <v>0</v>
      </c>
      <c r="J24" s="278"/>
      <c r="K24" s="164">
        <f t="shared" si="4"/>
        <v>0</v>
      </c>
      <c r="L24" s="278"/>
      <c r="M24" s="259">
        <f t="shared" si="5"/>
        <v>0</v>
      </c>
    </row>
    <row r="25" spans="1:13" ht="15" customHeight="1" outlineLevel="1">
      <c r="A25" s="223">
        <v>19</v>
      </c>
      <c r="B25" s="282"/>
      <c r="C25" s="276"/>
      <c r="D25" s="277">
        <f t="shared" si="0"/>
        <v>0</v>
      </c>
      <c r="E25" s="256">
        <f t="shared" si="1"/>
        <v>0</v>
      </c>
      <c r="F25" s="257"/>
      <c r="G25" s="164">
        <f t="shared" si="2"/>
        <v>0</v>
      </c>
      <c r="H25" s="278"/>
      <c r="I25" s="164">
        <f t="shared" si="3"/>
        <v>0</v>
      </c>
      <c r="J25" s="278"/>
      <c r="K25" s="164">
        <f t="shared" si="4"/>
        <v>0</v>
      </c>
      <c r="L25" s="278"/>
      <c r="M25" s="259">
        <f t="shared" si="5"/>
        <v>0</v>
      </c>
    </row>
    <row r="26" spans="1:13" ht="15" customHeight="1" outlineLevel="1">
      <c r="A26" s="223">
        <v>20</v>
      </c>
      <c r="B26" s="283"/>
      <c r="C26" s="284"/>
      <c r="D26" s="285">
        <f t="shared" si="0"/>
        <v>0</v>
      </c>
      <c r="E26" s="286">
        <f t="shared" si="1"/>
        <v>0</v>
      </c>
      <c r="F26" s="287"/>
      <c r="G26" s="288">
        <f t="shared" si="2"/>
        <v>0</v>
      </c>
      <c r="H26" s="289"/>
      <c r="I26" s="290">
        <f t="shared" si="3"/>
        <v>0</v>
      </c>
      <c r="J26" s="289"/>
      <c r="K26" s="290">
        <f t="shared" si="4"/>
        <v>0</v>
      </c>
      <c r="L26" s="289"/>
      <c r="M26" s="291">
        <f t="shared" si="5"/>
        <v>0</v>
      </c>
    </row>
    <row r="27" spans="1:13" ht="15" customHeight="1">
      <c r="A27" s="234"/>
      <c r="B27" s="292" t="s">
        <v>187</v>
      </c>
      <c r="C27" s="293">
        <f>ROUND(SUM(C7:C26),0)</f>
        <v>0</v>
      </c>
      <c r="D27" s="294"/>
      <c r="E27" s="293">
        <f>ROUND(SUM(E7:E26),0)</f>
        <v>0</v>
      </c>
      <c r="F27" s="294"/>
      <c r="G27" s="293">
        <f>ROUND(SUM(G7:G26),0)</f>
        <v>0</v>
      </c>
      <c r="H27" s="237"/>
      <c r="I27" s="293">
        <f>ROUND(SUM(I7:I26),0)</f>
        <v>0</v>
      </c>
      <c r="J27" s="237"/>
      <c r="K27" s="293">
        <f>ROUND(SUM(K7:K26),0)</f>
        <v>0</v>
      </c>
      <c r="L27" s="237"/>
      <c r="M27" s="293">
        <f>ROUND(SUM(M7:M26),0)</f>
        <v>0</v>
      </c>
    </row>
    <row r="29" spans="1:13">
      <c r="B29" s="868" t="s">
        <v>877</v>
      </c>
    </row>
    <row r="30" spans="1:13" ht="90" customHeight="1"/>
    <row r="32" spans="1:13" s="31" customFormat="1">
      <c r="A32" s="31" t="str">
        <f>'ūdens bilance'!B28</f>
        <v>Datums: __.__.202_</v>
      </c>
      <c r="C32" s="295"/>
      <c r="D32" s="295"/>
      <c r="E32" s="295"/>
      <c r="F32" s="295"/>
      <c r="G32" s="295"/>
      <c r="H32" s="295"/>
      <c r="I32" s="217"/>
      <c r="J32" s="217"/>
      <c r="K32" s="217"/>
      <c r="L32" s="217"/>
      <c r="M32" s="217"/>
    </row>
    <row r="33" spans="1:9" s="31" customFormat="1">
      <c r="G33" s="24"/>
      <c r="H33" s="58"/>
      <c r="I33" s="58"/>
    </row>
    <row r="34" spans="1:9" ht="120.75" customHeight="1">
      <c r="A34" s="302"/>
      <c r="B34" s="303" t="s">
        <v>244</v>
      </c>
    </row>
  </sheetData>
  <sheetProtection algorithmName="SHA-512" hashValue="OtoNEDT6aC3IJtdtOivmMufq6hA529gZFZGbh5EE6Tf0fmlTnAhwTFx2xCDGz/oQeUotrPWWSHAunG81Ifs1OQ==" saltValue="8e9amt+11iI+WasrOrgsnA==" spinCount="100000" sheet="1" objects="1" scenarios="1" formatCells="0" formatColumns="0" formatRows="0"/>
  <mergeCells count="11">
    <mergeCell ref="A4:A6"/>
    <mergeCell ref="B4:B6"/>
    <mergeCell ref="C4:C6"/>
    <mergeCell ref="D4:E4"/>
    <mergeCell ref="F4:M4"/>
    <mergeCell ref="D5:D6"/>
    <mergeCell ref="E5:E6"/>
    <mergeCell ref="F5:G5"/>
    <mergeCell ref="H5:I5"/>
    <mergeCell ref="J5:K5"/>
    <mergeCell ref="L5:M5"/>
  </mergeCells>
  <pageMargins left="0.75" right="0.75" top="1" bottom="1" header="0.51180555555555496" footer="0.51180555555555496"/>
  <pageSetup paperSize="9" firstPageNumber="0" orientation="landscape" horizontalDpi="300" verticalDpi="300"/>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Lapa26"/>
  <dimension ref="A1:L22"/>
  <sheetViews>
    <sheetView zoomScale="90" zoomScaleNormal="90" workbookViewId="0">
      <selection activeCell="H6" sqref="H6"/>
    </sheetView>
  </sheetViews>
  <sheetFormatPr defaultRowHeight="13.2"/>
  <cols>
    <col min="1" max="1" width="6" style="46" customWidth="1"/>
    <col min="2" max="2" width="37.5546875" style="46" customWidth="1"/>
    <col min="3" max="3" width="13.88671875" style="46" customWidth="1"/>
    <col min="4" max="6" width="13.6640625" style="46" customWidth="1"/>
    <col min="7" max="7" width="8.33203125" style="46" customWidth="1"/>
    <col min="8" max="8" width="21.33203125" customWidth="1"/>
    <col min="9" max="1022" width="9.109375" customWidth="1"/>
  </cols>
  <sheetData>
    <row r="1" spans="1:12" s="734" customFormat="1" ht="27" customHeight="1">
      <c r="A1" s="1016"/>
      <c r="B1" s="1016"/>
      <c r="C1" s="1016"/>
      <c r="D1" s="733"/>
      <c r="G1" s="733"/>
      <c r="J1" s="733"/>
      <c r="L1" s="733"/>
    </row>
    <row r="2" spans="1:12" s="734" customFormat="1" ht="30.75" customHeight="1">
      <c r="A2" s="735" t="s">
        <v>245</v>
      </c>
      <c r="B2" s="736"/>
      <c r="C2" s="733"/>
      <c r="D2" s="733"/>
      <c r="G2" s="733"/>
      <c r="J2" s="733"/>
      <c r="L2" s="733"/>
    </row>
    <row r="3" spans="1:12" ht="13.8" thickBot="1"/>
    <row r="4" spans="1:12" ht="29.25" customHeight="1">
      <c r="A4" s="966"/>
      <c r="B4" s="967" t="s">
        <v>182</v>
      </c>
      <c r="C4" s="968" t="s">
        <v>183</v>
      </c>
      <c r="D4" s="968"/>
      <c r="E4" s="968"/>
      <c r="F4" s="968"/>
      <c r="H4" s="1017" t="s">
        <v>725</v>
      </c>
    </row>
    <row r="5" spans="1:12" ht="27.6">
      <c r="A5" s="966"/>
      <c r="B5" s="967"/>
      <c r="C5" s="272" t="s">
        <v>58</v>
      </c>
      <c r="D5" s="221" t="s">
        <v>59</v>
      </c>
      <c r="E5" s="221" t="s">
        <v>60</v>
      </c>
      <c r="F5" s="731" t="s">
        <v>61</v>
      </c>
      <c r="H5" s="1018"/>
    </row>
    <row r="6" spans="1:12" ht="15" customHeight="1" thickBot="1">
      <c r="A6" s="6" t="s">
        <v>64</v>
      </c>
      <c r="B6" s="229" t="s">
        <v>693</v>
      </c>
      <c r="C6" s="737">
        <f>C7+C8</f>
        <v>0</v>
      </c>
      <c r="D6" s="738">
        <f>D7+D8</f>
        <v>0</v>
      </c>
      <c r="E6" s="738">
        <f>E7+E8</f>
        <v>0</v>
      </c>
      <c r="F6" s="739">
        <f>F7+F8</f>
        <v>0</v>
      </c>
      <c r="H6" s="677"/>
    </row>
    <row r="7" spans="1:12" ht="15" customHeight="1">
      <c r="A7" s="6" t="s">
        <v>66</v>
      </c>
      <c r="B7" s="229" t="s">
        <v>666</v>
      </c>
      <c r="C7" s="230"/>
      <c r="D7" s="231"/>
      <c r="E7" s="231"/>
      <c r="F7" s="232"/>
      <c r="H7" s="44"/>
    </row>
    <row r="8" spans="1:12" ht="15" customHeight="1">
      <c r="A8" s="6" t="s">
        <v>74</v>
      </c>
      <c r="B8" s="229" t="s">
        <v>667</v>
      </c>
      <c r="C8" s="230"/>
      <c r="D8" s="231"/>
      <c r="E8" s="231"/>
      <c r="F8" s="232"/>
      <c r="H8" s="44"/>
    </row>
    <row r="9" spans="1:12" ht="15" customHeight="1">
      <c r="A9" s="6">
        <v>2</v>
      </c>
      <c r="B9" s="229" t="s">
        <v>246</v>
      </c>
      <c r="C9" s="230"/>
      <c r="D9" s="231"/>
      <c r="E9" s="231"/>
      <c r="F9" s="232"/>
    </row>
    <row r="10" spans="1:12" ht="15" customHeight="1">
      <c r="A10" s="7">
        <v>3</v>
      </c>
      <c r="B10" s="225" t="s">
        <v>247</v>
      </c>
      <c r="C10" s="230"/>
      <c r="D10" s="231"/>
      <c r="E10" s="231"/>
      <c r="F10" s="232"/>
    </row>
    <row r="11" spans="1:12" ht="15" customHeight="1">
      <c r="A11" s="7">
        <v>4</v>
      </c>
      <c r="B11" s="225" t="s">
        <v>248</v>
      </c>
      <c r="C11" s="230"/>
      <c r="D11" s="231"/>
      <c r="E11" s="231"/>
      <c r="F11" s="232"/>
    </row>
    <row r="12" spans="1:12" ht="15" customHeight="1" thickBot="1">
      <c r="A12" s="234"/>
      <c r="B12" s="235" t="s">
        <v>187</v>
      </c>
      <c r="C12" s="236">
        <f>ROUND(C6+C9+C10+C11,0)</f>
        <v>0</v>
      </c>
      <c r="D12" s="237">
        <f>ROUND(D6+D9+D10+D11,0)</f>
        <v>0</v>
      </c>
      <c r="E12" s="237">
        <f>ROUND(E6+E9+E10+E11,0)</f>
        <v>0</v>
      </c>
      <c r="F12" s="238">
        <f>ROUND(F6+F9+F10+F11,0)</f>
        <v>0</v>
      </c>
      <c r="H12" s="740"/>
    </row>
    <row r="13" spans="1:12">
      <c r="B13" s="79"/>
      <c r="C13" s="732">
        <f>IFERROR(C12/($C$12+$D$12),0)</f>
        <v>0</v>
      </c>
      <c r="D13" s="732">
        <f>IFERROR(D12/($C$12+$D$12),0)</f>
        <v>0</v>
      </c>
      <c r="E13" s="732">
        <f>IFERROR(E12/($E$12+$F$12),0)</f>
        <v>0</v>
      </c>
      <c r="F13" s="732">
        <f>IFERROR(F12/($E$12+$F$12),0)</f>
        <v>0</v>
      </c>
    </row>
    <row r="14" spans="1:12">
      <c r="B14" s="868" t="s">
        <v>877</v>
      </c>
      <c r="C14" s="732"/>
      <c r="D14" s="732"/>
      <c r="E14" s="732"/>
      <c r="F14" s="732"/>
    </row>
    <row r="15" spans="1:12" ht="90" customHeight="1">
      <c r="B15" s="79"/>
      <c r="C15" s="732"/>
      <c r="D15" s="732"/>
      <c r="E15" s="732"/>
      <c r="F15" s="732"/>
    </row>
    <row r="16" spans="1:12">
      <c r="B16" s="79"/>
      <c r="C16" s="732"/>
      <c r="D16" s="732"/>
      <c r="E16" s="732"/>
      <c r="F16" s="732"/>
    </row>
    <row r="17" spans="1:8">
      <c r="B17" s="79"/>
    </row>
    <row r="18" spans="1:8" s="46" customFormat="1">
      <c r="A18" s="46" t="str">
        <f>'ūdens bilance'!B28</f>
        <v>Datums: __.__.202_</v>
      </c>
      <c r="G18"/>
      <c r="H18" s="741"/>
    </row>
    <row r="19" spans="1:8" s="46" customFormat="1">
      <c r="G19"/>
      <c r="H19" s="44"/>
    </row>
    <row r="20" spans="1:8" s="46" customFormat="1">
      <c r="G20"/>
      <c r="H20" s="44"/>
    </row>
    <row r="21" spans="1:8" s="46" customFormat="1">
      <c r="G21"/>
      <c r="H21" s="44"/>
    </row>
    <row r="22" spans="1:8" s="46" customFormat="1">
      <c r="B22" s="74"/>
      <c r="G22"/>
      <c r="H22" s="44"/>
    </row>
  </sheetData>
  <sheetProtection algorithmName="SHA-512" hashValue="iyrs4Jl3jcvm2I2ZWVVfjM1E3RH9tMydpm4dFMFa2JscG1dhDC1Ks8THw4mvbv7Ix/hOUaTuosEKbntcs8xGCQ==" saltValue="FxpSHcAkOEmaUUD/MvK/QA==" spinCount="100000" sheet="1" formatCells="0" formatColumns="0" formatRows="0"/>
  <mergeCells count="5">
    <mergeCell ref="A1:C1"/>
    <mergeCell ref="A4:A5"/>
    <mergeCell ref="B4:B5"/>
    <mergeCell ref="C4:F4"/>
    <mergeCell ref="H4:H5"/>
  </mergeCells>
  <conditionalFormatting sqref="H4">
    <cfRule type="containsErrors" dxfId="23" priority="2">
      <formula>ISERROR(H4)</formula>
    </cfRule>
  </conditionalFormatting>
  <pageMargins left="0.7" right="0.7" top="0.75" bottom="0.75" header="0.51180555555555496" footer="0.51180555555555496"/>
  <pageSetup paperSize="9" firstPageNumber="0" orientation="landscape" horizontalDpi="300" verticalDpi="300"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Lapa3"/>
  <dimension ref="A2:AMO68"/>
  <sheetViews>
    <sheetView zoomScale="90" zoomScaleNormal="90" workbookViewId="0">
      <pane xSplit="2" ySplit="4" topLeftCell="C5" activePane="bottomRight" state="frozen"/>
      <selection activeCell="J13" sqref="J13"/>
      <selection pane="topRight" activeCell="J13" sqref="J13"/>
      <selection pane="bottomLeft" activeCell="J13" sqref="J13"/>
      <selection pane="bottomRight" activeCell="J26" sqref="J26"/>
    </sheetView>
  </sheetViews>
  <sheetFormatPr defaultRowHeight="13.2" outlineLevelRow="1"/>
  <cols>
    <col min="1" max="1" width="6.109375" style="23" customWidth="1"/>
    <col min="2" max="2" width="23.6640625" style="23" customWidth="1"/>
    <col min="3" max="4" width="17.88671875" style="23" customWidth="1"/>
    <col min="5" max="6" width="17.5546875" style="23" customWidth="1"/>
    <col min="7" max="7" width="18.44140625" style="23" customWidth="1"/>
    <col min="8" max="10" width="17.44140625" style="23" customWidth="1"/>
    <col min="11" max="11" width="20.5546875" style="23" customWidth="1"/>
    <col min="12" max="13" width="19.6640625" style="23" customWidth="1"/>
    <col min="14" max="14" width="19.33203125" style="23" customWidth="1"/>
    <col min="15" max="15" width="19.6640625" style="23" customWidth="1"/>
    <col min="16" max="16" width="19.44140625" style="23" customWidth="1"/>
    <col min="17" max="21" width="18.6640625" style="24" customWidth="1"/>
    <col min="22" max="24" width="20.5546875" style="24" customWidth="1"/>
    <col min="25" max="25" width="21.6640625" style="24" customWidth="1"/>
    <col min="26" max="27" width="18.6640625" style="24" customWidth="1"/>
    <col min="28" max="28" width="12.6640625" style="24" customWidth="1"/>
    <col min="29" max="29" width="7.6640625" style="24" customWidth="1"/>
    <col min="30" max="30" width="9.6640625" style="24" customWidth="1"/>
    <col min="31" max="40" width="7.6640625" style="24" customWidth="1"/>
    <col min="41" max="1029" width="9.109375" style="24" customWidth="1"/>
  </cols>
  <sheetData>
    <row r="2" spans="1:40" ht="21.75" customHeight="1">
      <c r="A2" s="937" t="s">
        <v>748</v>
      </c>
      <c r="B2" s="937"/>
      <c r="C2" s="937"/>
      <c r="D2" s="937"/>
      <c r="E2" s="937"/>
      <c r="F2" s="937"/>
      <c r="G2" s="937"/>
      <c r="H2" s="937"/>
      <c r="I2" s="25"/>
      <c r="J2" s="25"/>
      <c r="S2" s="26"/>
    </row>
    <row r="3" spans="1:40" ht="19.5" customHeight="1">
      <c r="AB3" s="932" t="s">
        <v>200</v>
      </c>
      <c r="AC3" s="934"/>
      <c r="AD3" s="932" t="s">
        <v>346</v>
      </c>
      <c r="AE3" s="933"/>
      <c r="AF3" s="933"/>
      <c r="AG3" s="933"/>
      <c r="AH3" s="933"/>
      <c r="AI3" s="934"/>
      <c r="AJ3" s="932" t="s">
        <v>201</v>
      </c>
      <c r="AK3" s="933"/>
      <c r="AL3" s="933"/>
      <c r="AM3" s="933"/>
      <c r="AN3" s="934"/>
    </row>
    <row r="4" spans="1:40" ht="110.25" customHeight="1">
      <c r="A4" s="4"/>
      <c r="B4" s="5" t="s">
        <v>8</v>
      </c>
      <c r="C4" s="5" t="s">
        <v>9</v>
      </c>
      <c r="D4" s="380" t="s">
        <v>321</v>
      </c>
      <c r="E4" s="5" t="s">
        <v>10</v>
      </c>
      <c r="F4" s="380" t="s">
        <v>322</v>
      </c>
      <c r="G4" s="5" t="s">
        <v>11</v>
      </c>
      <c r="H4" s="5" t="s">
        <v>12</v>
      </c>
      <c r="I4" s="5" t="s">
        <v>489</v>
      </c>
      <c r="J4" s="5" t="s">
        <v>490</v>
      </c>
      <c r="K4" s="5" t="s">
        <v>491</v>
      </c>
      <c r="L4" s="5" t="s">
        <v>483</v>
      </c>
      <c r="M4" s="5" t="s">
        <v>481</v>
      </c>
      <c r="N4" s="5" t="s">
        <v>482</v>
      </c>
      <c r="O4" s="5" t="s">
        <v>13</v>
      </c>
      <c r="P4" s="5" t="s">
        <v>470</v>
      </c>
      <c r="Q4" s="6" t="s">
        <v>471</v>
      </c>
      <c r="R4" s="6" t="s">
        <v>14</v>
      </c>
      <c r="S4" s="6" t="s">
        <v>472</v>
      </c>
      <c r="T4" s="6" t="s">
        <v>473</v>
      </c>
      <c r="U4" s="6" t="s">
        <v>510</v>
      </c>
      <c r="V4" s="6" t="s">
        <v>511</v>
      </c>
      <c r="W4" s="6" t="s">
        <v>484</v>
      </c>
      <c r="X4" s="6" t="s">
        <v>485</v>
      </c>
      <c r="Y4" s="6" t="s">
        <v>486</v>
      </c>
      <c r="Z4" s="6" t="s">
        <v>15</v>
      </c>
      <c r="AA4" s="6" t="s">
        <v>16</v>
      </c>
      <c r="AB4" s="379" t="s">
        <v>415</v>
      </c>
      <c r="AC4" s="379" t="s">
        <v>352</v>
      </c>
      <c r="AD4" s="379" t="s">
        <v>340</v>
      </c>
      <c r="AE4" s="379" t="s">
        <v>341</v>
      </c>
      <c r="AF4" s="379" t="s">
        <v>342</v>
      </c>
      <c r="AG4" s="379" t="s">
        <v>347</v>
      </c>
      <c r="AH4" s="379" t="s">
        <v>343</v>
      </c>
      <c r="AI4" s="379" t="s">
        <v>353</v>
      </c>
      <c r="AJ4" s="379" t="s">
        <v>348</v>
      </c>
      <c r="AK4" s="379" t="s">
        <v>349</v>
      </c>
      <c r="AL4" s="379" t="s">
        <v>350</v>
      </c>
      <c r="AM4" s="379" t="s">
        <v>351</v>
      </c>
      <c r="AN4" s="379" t="s">
        <v>419</v>
      </c>
    </row>
    <row r="5" spans="1:40" s="31" customFormat="1">
      <c r="A5" s="7">
        <v>1</v>
      </c>
      <c r="B5" s="8"/>
      <c r="C5" s="492"/>
      <c r="D5" s="493"/>
      <c r="E5" s="492"/>
      <c r="F5" s="494"/>
      <c r="G5" s="28">
        <f t="shared" ref="G5:G38" si="0">C5+E5</f>
        <v>0</v>
      </c>
      <c r="H5" s="10"/>
      <c r="I5" s="10"/>
      <c r="J5" s="10"/>
      <c r="K5" s="9">
        <f t="shared" ref="K5:K27" si="1">SUM(I5:J5)</f>
        <v>0</v>
      </c>
      <c r="L5" s="10"/>
      <c r="M5" s="10"/>
      <c r="N5" s="29"/>
      <c r="O5" s="29"/>
      <c r="P5" s="9">
        <f>M5+N5</f>
        <v>0</v>
      </c>
      <c r="Q5" s="9">
        <f>P5-L5</f>
        <v>0</v>
      </c>
      <c r="R5" s="11" t="e">
        <f>Q5/P5</f>
        <v>#DIV/0!</v>
      </c>
      <c r="S5" s="9" t="e">
        <f>Q5/C5</f>
        <v>#DIV/0!</v>
      </c>
      <c r="T5" s="9" t="e">
        <f>L5/H5</f>
        <v>#DIV/0!</v>
      </c>
      <c r="U5" s="9" t="e">
        <f>H5/C5</f>
        <v>#DIV/0!</v>
      </c>
      <c r="V5" s="12" t="e">
        <f>N5/P5</f>
        <v>#DIV/0!</v>
      </c>
      <c r="W5" s="14" t="e">
        <f>I5/P5</f>
        <v>#DIV/0!</v>
      </c>
      <c r="X5" s="14" t="e">
        <f t="shared" ref="X5:X65" si="2">J5/P5</f>
        <v>#DIV/0!</v>
      </c>
      <c r="Y5" s="30" t="e">
        <f t="shared" ref="Y5:Y65" si="3">K5/P5</f>
        <v>#DIV/0!</v>
      </c>
      <c r="Z5" s="14">
        <f t="shared" ref="Z5:Z65" si="4">I5/8760</f>
        <v>0</v>
      </c>
      <c r="AA5" s="14">
        <f t="shared" ref="AA5:AA65" si="5">J5/8760</f>
        <v>0</v>
      </c>
      <c r="AB5" s="12" t="e">
        <f>(D5+F5)/G5</f>
        <v>#DIV/0!</v>
      </c>
      <c r="AC5" s="29"/>
      <c r="AD5" s="381">
        <f>AE5+AF5+AG5+AH5</f>
        <v>0</v>
      </c>
      <c r="AE5" s="29"/>
      <c r="AF5" s="29"/>
      <c r="AG5" s="29"/>
      <c r="AH5" s="29"/>
      <c r="AI5" s="29"/>
      <c r="AJ5" s="381">
        <f>AK5+AL5+AM5</f>
        <v>0</v>
      </c>
      <c r="AK5" s="29"/>
      <c r="AL5" s="29"/>
      <c r="AM5" s="29"/>
      <c r="AN5" s="29"/>
    </row>
    <row r="6" spans="1:40" s="31" customFormat="1">
      <c r="A6" s="7">
        <v>2</v>
      </c>
      <c r="B6" s="8"/>
      <c r="C6" s="492"/>
      <c r="D6" s="495"/>
      <c r="E6" s="494"/>
      <c r="F6" s="494"/>
      <c r="G6" s="28">
        <f t="shared" si="0"/>
        <v>0</v>
      </c>
      <c r="H6" s="10"/>
      <c r="I6" s="10"/>
      <c r="J6" s="10"/>
      <c r="K6" s="9">
        <f t="shared" si="1"/>
        <v>0</v>
      </c>
      <c r="L6" s="10"/>
      <c r="M6" s="10"/>
      <c r="N6" s="29"/>
      <c r="O6" s="10"/>
      <c r="P6" s="9">
        <f t="shared" ref="P6:P65" si="6">M6+N6</f>
        <v>0</v>
      </c>
      <c r="Q6" s="9">
        <f t="shared" ref="Q6:Q65" si="7">P6-L6</f>
        <v>0</v>
      </c>
      <c r="R6" s="11" t="e">
        <f t="shared" ref="R6:R65" si="8">Q6/P6</f>
        <v>#DIV/0!</v>
      </c>
      <c r="S6" s="9" t="e">
        <f t="shared" ref="S6:S65" si="9">Q6/C6</f>
        <v>#DIV/0!</v>
      </c>
      <c r="T6" s="9" t="e">
        <f t="shared" ref="T6:T65" si="10">L6/H6</f>
        <v>#DIV/0!</v>
      </c>
      <c r="U6" s="9" t="e">
        <f t="shared" ref="U6:U65" si="11">H6/C6</f>
        <v>#DIV/0!</v>
      </c>
      <c r="V6" s="12" t="e">
        <f t="shared" ref="V6:V65" si="12">N6/P6</f>
        <v>#DIV/0!</v>
      </c>
      <c r="W6" s="14" t="e">
        <f t="shared" ref="W6:W65" si="13">I6/P6</f>
        <v>#DIV/0!</v>
      </c>
      <c r="X6" s="14" t="e">
        <f t="shared" si="2"/>
        <v>#DIV/0!</v>
      </c>
      <c r="Y6" s="30" t="e">
        <f t="shared" si="3"/>
        <v>#DIV/0!</v>
      </c>
      <c r="Z6" s="14">
        <f t="shared" si="4"/>
        <v>0</v>
      </c>
      <c r="AA6" s="14">
        <f t="shared" si="5"/>
        <v>0</v>
      </c>
      <c r="AB6" s="12" t="e">
        <f t="shared" ref="AB6:AB28" si="14">(D6+F6)/G6</f>
        <v>#DIV/0!</v>
      </c>
      <c r="AC6" s="29"/>
      <c r="AD6" s="381">
        <f t="shared" ref="AD6:AD38" si="15">AE6+AF6+AG6+AH6</f>
        <v>0</v>
      </c>
      <c r="AE6" s="29"/>
      <c r="AF6" s="29"/>
      <c r="AG6" s="29"/>
      <c r="AH6" s="29"/>
      <c r="AI6" s="29"/>
      <c r="AJ6" s="381">
        <f t="shared" ref="AJ6:AJ38" si="16">AK6+AL6+AM6</f>
        <v>0</v>
      </c>
      <c r="AK6" s="29"/>
      <c r="AL6" s="29"/>
      <c r="AM6" s="29"/>
      <c r="AN6" s="29"/>
    </row>
    <row r="7" spans="1:40" s="31" customFormat="1">
      <c r="A7" s="7">
        <v>3</v>
      </c>
      <c r="B7" s="8"/>
      <c r="C7" s="492"/>
      <c r="D7" s="495"/>
      <c r="E7" s="494"/>
      <c r="F7" s="494"/>
      <c r="G7" s="28">
        <f t="shared" si="0"/>
        <v>0</v>
      </c>
      <c r="H7" s="10"/>
      <c r="I7" s="10"/>
      <c r="J7" s="10"/>
      <c r="K7" s="9">
        <f t="shared" si="1"/>
        <v>0</v>
      </c>
      <c r="L7" s="10"/>
      <c r="M7" s="10"/>
      <c r="N7" s="29"/>
      <c r="O7" s="10"/>
      <c r="P7" s="9">
        <f t="shared" si="6"/>
        <v>0</v>
      </c>
      <c r="Q7" s="9">
        <f t="shared" si="7"/>
        <v>0</v>
      </c>
      <c r="R7" s="11" t="e">
        <f t="shared" si="8"/>
        <v>#DIV/0!</v>
      </c>
      <c r="S7" s="9" t="e">
        <f t="shared" si="9"/>
        <v>#DIV/0!</v>
      </c>
      <c r="T7" s="9" t="e">
        <f t="shared" si="10"/>
        <v>#DIV/0!</v>
      </c>
      <c r="U7" s="9" t="e">
        <f t="shared" si="11"/>
        <v>#DIV/0!</v>
      </c>
      <c r="V7" s="12" t="e">
        <f t="shared" si="12"/>
        <v>#DIV/0!</v>
      </c>
      <c r="W7" s="14" t="e">
        <f t="shared" si="13"/>
        <v>#DIV/0!</v>
      </c>
      <c r="X7" s="14" t="e">
        <f t="shared" si="2"/>
        <v>#DIV/0!</v>
      </c>
      <c r="Y7" s="30" t="e">
        <f t="shared" si="3"/>
        <v>#DIV/0!</v>
      </c>
      <c r="Z7" s="14">
        <f t="shared" si="4"/>
        <v>0</v>
      </c>
      <c r="AA7" s="14">
        <f t="shared" si="5"/>
        <v>0</v>
      </c>
      <c r="AB7" s="12" t="e">
        <f t="shared" si="14"/>
        <v>#DIV/0!</v>
      </c>
      <c r="AC7" s="29"/>
      <c r="AD7" s="381">
        <f t="shared" si="15"/>
        <v>0</v>
      </c>
      <c r="AE7" s="29"/>
      <c r="AF7" s="29"/>
      <c r="AG7" s="29"/>
      <c r="AH7" s="29"/>
      <c r="AI7" s="29"/>
      <c r="AJ7" s="381">
        <f t="shared" si="16"/>
        <v>0</v>
      </c>
      <c r="AK7" s="29"/>
      <c r="AL7" s="29"/>
      <c r="AM7" s="29"/>
      <c r="AN7" s="29"/>
    </row>
    <row r="8" spans="1:40" s="31" customFormat="1">
      <c r="A8" s="7">
        <v>4</v>
      </c>
      <c r="B8" s="8"/>
      <c r="C8" s="492"/>
      <c r="D8" s="495"/>
      <c r="E8" s="494"/>
      <c r="F8" s="494"/>
      <c r="G8" s="28">
        <f t="shared" si="0"/>
        <v>0</v>
      </c>
      <c r="H8" s="10"/>
      <c r="I8" s="10"/>
      <c r="J8" s="10"/>
      <c r="K8" s="9">
        <f t="shared" si="1"/>
        <v>0</v>
      </c>
      <c r="L8" s="10"/>
      <c r="M8" s="10"/>
      <c r="N8" s="29"/>
      <c r="O8" s="10"/>
      <c r="P8" s="9">
        <f t="shared" si="6"/>
        <v>0</v>
      </c>
      <c r="Q8" s="9">
        <f t="shared" si="7"/>
        <v>0</v>
      </c>
      <c r="R8" s="11" t="e">
        <f t="shared" si="8"/>
        <v>#DIV/0!</v>
      </c>
      <c r="S8" s="9" t="e">
        <f t="shared" si="9"/>
        <v>#DIV/0!</v>
      </c>
      <c r="T8" s="9" t="e">
        <f t="shared" si="10"/>
        <v>#DIV/0!</v>
      </c>
      <c r="U8" s="9" t="e">
        <f t="shared" si="11"/>
        <v>#DIV/0!</v>
      </c>
      <c r="V8" s="12" t="e">
        <f t="shared" si="12"/>
        <v>#DIV/0!</v>
      </c>
      <c r="W8" s="14" t="e">
        <f t="shared" si="13"/>
        <v>#DIV/0!</v>
      </c>
      <c r="X8" s="14" t="e">
        <f t="shared" si="2"/>
        <v>#DIV/0!</v>
      </c>
      <c r="Y8" s="30" t="e">
        <f t="shared" si="3"/>
        <v>#DIV/0!</v>
      </c>
      <c r="Z8" s="14">
        <f t="shared" si="4"/>
        <v>0</v>
      </c>
      <c r="AA8" s="14">
        <f t="shared" si="5"/>
        <v>0</v>
      </c>
      <c r="AB8" s="12" t="e">
        <f t="shared" si="14"/>
        <v>#DIV/0!</v>
      </c>
      <c r="AC8" s="29"/>
      <c r="AD8" s="381">
        <f t="shared" si="15"/>
        <v>0</v>
      </c>
      <c r="AE8" s="29"/>
      <c r="AF8" s="29"/>
      <c r="AG8" s="29"/>
      <c r="AH8" s="29"/>
      <c r="AI8" s="29"/>
      <c r="AJ8" s="381">
        <f t="shared" si="16"/>
        <v>0</v>
      </c>
      <c r="AK8" s="29"/>
      <c r="AL8" s="29"/>
      <c r="AM8" s="29"/>
      <c r="AN8" s="29"/>
    </row>
    <row r="9" spans="1:40" s="31" customFormat="1">
      <c r="A9" s="7">
        <v>5</v>
      </c>
      <c r="B9" s="8"/>
      <c r="C9" s="492"/>
      <c r="D9" s="495"/>
      <c r="E9" s="492"/>
      <c r="F9" s="494"/>
      <c r="G9" s="28">
        <f t="shared" si="0"/>
        <v>0</v>
      </c>
      <c r="H9" s="10"/>
      <c r="I9" s="10"/>
      <c r="J9" s="10"/>
      <c r="K9" s="9">
        <f t="shared" si="1"/>
        <v>0</v>
      </c>
      <c r="L9" s="10"/>
      <c r="M9" s="10"/>
      <c r="N9" s="29"/>
      <c r="O9" s="10"/>
      <c r="P9" s="9">
        <f t="shared" si="6"/>
        <v>0</v>
      </c>
      <c r="Q9" s="9">
        <f t="shared" si="7"/>
        <v>0</v>
      </c>
      <c r="R9" s="11" t="e">
        <f t="shared" si="8"/>
        <v>#DIV/0!</v>
      </c>
      <c r="S9" s="9" t="e">
        <f t="shared" si="9"/>
        <v>#DIV/0!</v>
      </c>
      <c r="T9" s="9" t="e">
        <f t="shared" si="10"/>
        <v>#DIV/0!</v>
      </c>
      <c r="U9" s="9" t="e">
        <f t="shared" si="11"/>
        <v>#DIV/0!</v>
      </c>
      <c r="V9" s="12" t="e">
        <f t="shared" si="12"/>
        <v>#DIV/0!</v>
      </c>
      <c r="W9" s="14" t="e">
        <f t="shared" si="13"/>
        <v>#DIV/0!</v>
      </c>
      <c r="X9" s="14" t="e">
        <f t="shared" si="2"/>
        <v>#DIV/0!</v>
      </c>
      <c r="Y9" s="30" t="e">
        <f t="shared" si="3"/>
        <v>#DIV/0!</v>
      </c>
      <c r="Z9" s="14">
        <f t="shared" si="4"/>
        <v>0</v>
      </c>
      <c r="AA9" s="14">
        <f t="shared" si="5"/>
        <v>0</v>
      </c>
      <c r="AB9" s="12" t="e">
        <f t="shared" si="14"/>
        <v>#DIV/0!</v>
      </c>
      <c r="AC9" s="29"/>
      <c r="AD9" s="381">
        <f t="shared" si="15"/>
        <v>0</v>
      </c>
      <c r="AE9" s="29"/>
      <c r="AF9" s="29"/>
      <c r="AG9" s="29"/>
      <c r="AH9" s="29"/>
      <c r="AI9" s="29"/>
      <c r="AJ9" s="381">
        <f t="shared" si="16"/>
        <v>0</v>
      </c>
      <c r="AK9" s="29"/>
      <c r="AL9" s="29"/>
      <c r="AM9" s="29"/>
      <c r="AN9" s="29"/>
    </row>
    <row r="10" spans="1:40" s="31" customFormat="1">
      <c r="A10" s="7">
        <v>6</v>
      </c>
      <c r="B10" s="8"/>
      <c r="C10" s="27"/>
      <c r="D10" s="27"/>
      <c r="E10" s="27"/>
      <c r="F10" s="27"/>
      <c r="G10" s="28">
        <f t="shared" si="0"/>
        <v>0</v>
      </c>
      <c r="H10" s="29"/>
      <c r="I10" s="29"/>
      <c r="J10" s="29"/>
      <c r="K10" s="9">
        <f t="shared" si="1"/>
        <v>0</v>
      </c>
      <c r="L10" s="29"/>
      <c r="M10" s="29"/>
      <c r="N10" s="29"/>
      <c r="O10" s="10"/>
      <c r="P10" s="9">
        <f t="shared" si="6"/>
        <v>0</v>
      </c>
      <c r="Q10" s="9">
        <f t="shared" si="7"/>
        <v>0</v>
      </c>
      <c r="R10" s="11" t="e">
        <f t="shared" si="8"/>
        <v>#DIV/0!</v>
      </c>
      <c r="S10" s="9" t="e">
        <f t="shared" si="9"/>
        <v>#DIV/0!</v>
      </c>
      <c r="T10" s="9" t="e">
        <f t="shared" si="10"/>
        <v>#DIV/0!</v>
      </c>
      <c r="U10" s="9" t="e">
        <f t="shared" si="11"/>
        <v>#DIV/0!</v>
      </c>
      <c r="V10" s="12" t="e">
        <f t="shared" si="12"/>
        <v>#DIV/0!</v>
      </c>
      <c r="W10" s="14" t="e">
        <f t="shared" si="13"/>
        <v>#DIV/0!</v>
      </c>
      <c r="X10" s="14" t="e">
        <f t="shared" si="2"/>
        <v>#DIV/0!</v>
      </c>
      <c r="Y10" s="30" t="e">
        <f t="shared" si="3"/>
        <v>#DIV/0!</v>
      </c>
      <c r="Z10" s="14">
        <f t="shared" si="4"/>
        <v>0</v>
      </c>
      <c r="AA10" s="14">
        <f t="shared" si="5"/>
        <v>0</v>
      </c>
      <c r="AB10" s="12" t="e">
        <f t="shared" si="14"/>
        <v>#DIV/0!</v>
      </c>
      <c r="AC10" s="29"/>
      <c r="AD10" s="381">
        <f t="shared" si="15"/>
        <v>0</v>
      </c>
      <c r="AE10" s="29"/>
      <c r="AF10" s="29"/>
      <c r="AG10" s="29"/>
      <c r="AH10" s="29"/>
      <c r="AI10" s="29"/>
      <c r="AJ10" s="381">
        <f t="shared" si="16"/>
        <v>0</v>
      </c>
      <c r="AK10" s="29"/>
      <c r="AL10" s="29"/>
      <c r="AM10" s="29"/>
      <c r="AN10" s="29"/>
    </row>
    <row r="11" spans="1:40" s="31" customFormat="1">
      <c r="A11" s="7">
        <v>7</v>
      </c>
      <c r="B11" s="8"/>
      <c r="C11" s="27"/>
      <c r="D11" s="27"/>
      <c r="E11" s="27"/>
      <c r="F11" s="27"/>
      <c r="G11" s="28">
        <f t="shared" si="0"/>
        <v>0</v>
      </c>
      <c r="H11" s="29"/>
      <c r="I11" s="29"/>
      <c r="J11" s="29"/>
      <c r="K11" s="9">
        <f t="shared" si="1"/>
        <v>0</v>
      </c>
      <c r="L11" s="29"/>
      <c r="M11" s="29"/>
      <c r="N11" s="29"/>
      <c r="O11" s="10"/>
      <c r="P11" s="9">
        <f t="shared" si="6"/>
        <v>0</v>
      </c>
      <c r="Q11" s="9">
        <f t="shared" si="7"/>
        <v>0</v>
      </c>
      <c r="R11" s="11" t="e">
        <f t="shared" si="8"/>
        <v>#DIV/0!</v>
      </c>
      <c r="S11" s="9" t="e">
        <f t="shared" si="9"/>
        <v>#DIV/0!</v>
      </c>
      <c r="T11" s="9" t="e">
        <f t="shared" si="10"/>
        <v>#DIV/0!</v>
      </c>
      <c r="U11" s="9" t="e">
        <f t="shared" si="11"/>
        <v>#DIV/0!</v>
      </c>
      <c r="V11" s="12" t="e">
        <f t="shared" si="12"/>
        <v>#DIV/0!</v>
      </c>
      <c r="W11" s="14" t="e">
        <f t="shared" si="13"/>
        <v>#DIV/0!</v>
      </c>
      <c r="X11" s="14" t="e">
        <f t="shared" si="2"/>
        <v>#DIV/0!</v>
      </c>
      <c r="Y11" s="30" t="e">
        <f t="shared" si="3"/>
        <v>#DIV/0!</v>
      </c>
      <c r="Z11" s="14">
        <f t="shared" si="4"/>
        <v>0</v>
      </c>
      <c r="AA11" s="14">
        <f t="shared" si="5"/>
        <v>0</v>
      </c>
      <c r="AB11" s="12" t="e">
        <f t="shared" si="14"/>
        <v>#DIV/0!</v>
      </c>
      <c r="AC11" s="29"/>
      <c r="AD11" s="381">
        <f t="shared" si="15"/>
        <v>0</v>
      </c>
      <c r="AE11" s="29"/>
      <c r="AF11" s="29"/>
      <c r="AG11" s="29"/>
      <c r="AH11" s="29"/>
      <c r="AI11" s="29"/>
      <c r="AJ11" s="381">
        <f t="shared" si="16"/>
        <v>0</v>
      </c>
      <c r="AK11" s="29"/>
      <c r="AL11" s="29"/>
      <c r="AM11" s="29"/>
      <c r="AN11" s="29"/>
    </row>
    <row r="12" spans="1:40" s="31" customFormat="1">
      <c r="A12" s="7">
        <v>8</v>
      </c>
      <c r="B12" s="8"/>
      <c r="C12" s="27"/>
      <c r="D12" s="27"/>
      <c r="E12" s="27"/>
      <c r="F12" s="27"/>
      <c r="G12" s="28">
        <f t="shared" si="0"/>
        <v>0</v>
      </c>
      <c r="H12" s="29"/>
      <c r="I12" s="29"/>
      <c r="J12" s="29"/>
      <c r="K12" s="9">
        <f t="shared" si="1"/>
        <v>0</v>
      </c>
      <c r="L12" s="29"/>
      <c r="M12" s="29"/>
      <c r="N12" s="29"/>
      <c r="O12" s="10"/>
      <c r="P12" s="9">
        <f t="shared" si="6"/>
        <v>0</v>
      </c>
      <c r="Q12" s="9">
        <f t="shared" si="7"/>
        <v>0</v>
      </c>
      <c r="R12" s="11" t="e">
        <f t="shared" si="8"/>
        <v>#DIV/0!</v>
      </c>
      <c r="S12" s="9" t="e">
        <f t="shared" si="9"/>
        <v>#DIV/0!</v>
      </c>
      <c r="T12" s="9" t="e">
        <f t="shared" si="10"/>
        <v>#DIV/0!</v>
      </c>
      <c r="U12" s="9" t="e">
        <f t="shared" si="11"/>
        <v>#DIV/0!</v>
      </c>
      <c r="V12" s="12" t="e">
        <f t="shared" si="12"/>
        <v>#DIV/0!</v>
      </c>
      <c r="W12" s="14" t="e">
        <f t="shared" si="13"/>
        <v>#DIV/0!</v>
      </c>
      <c r="X12" s="14" t="e">
        <f t="shared" si="2"/>
        <v>#DIV/0!</v>
      </c>
      <c r="Y12" s="30" t="e">
        <f t="shared" si="3"/>
        <v>#DIV/0!</v>
      </c>
      <c r="Z12" s="14">
        <f t="shared" si="4"/>
        <v>0</v>
      </c>
      <c r="AA12" s="14">
        <f t="shared" si="5"/>
        <v>0</v>
      </c>
      <c r="AB12" s="12" t="e">
        <f t="shared" si="14"/>
        <v>#DIV/0!</v>
      </c>
      <c r="AC12" s="29"/>
      <c r="AD12" s="381">
        <f t="shared" si="15"/>
        <v>0</v>
      </c>
      <c r="AE12" s="29"/>
      <c r="AF12" s="29"/>
      <c r="AG12" s="29"/>
      <c r="AH12" s="29"/>
      <c r="AI12" s="29"/>
      <c r="AJ12" s="381">
        <f t="shared" si="16"/>
        <v>0</v>
      </c>
      <c r="AK12" s="29"/>
      <c r="AL12" s="29"/>
      <c r="AM12" s="29"/>
      <c r="AN12" s="29"/>
    </row>
    <row r="13" spans="1:40" s="31" customFormat="1">
      <c r="A13" s="7">
        <v>9</v>
      </c>
      <c r="B13" s="8"/>
      <c r="C13" s="27"/>
      <c r="D13" s="27"/>
      <c r="E13" s="27"/>
      <c r="F13" s="27"/>
      <c r="G13" s="28">
        <f t="shared" si="0"/>
        <v>0</v>
      </c>
      <c r="H13" s="29"/>
      <c r="I13" s="29"/>
      <c r="J13" s="29"/>
      <c r="K13" s="9">
        <f t="shared" si="1"/>
        <v>0</v>
      </c>
      <c r="L13" s="29"/>
      <c r="M13" s="29"/>
      <c r="N13" s="29"/>
      <c r="O13" s="10"/>
      <c r="P13" s="9">
        <f t="shared" si="6"/>
        <v>0</v>
      </c>
      <c r="Q13" s="9">
        <f t="shared" si="7"/>
        <v>0</v>
      </c>
      <c r="R13" s="11" t="e">
        <f t="shared" si="8"/>
        <v>#DIV/0!</v>
      </c>
      <c r="S13" s="9" t="e">
        <f t="shared" si="9"/>
        <v>#DIV/0!</v>
      </c>
      <c r="T13" s="9" t="e">
        <f t="shared" si="10"/>
        <v>#DIV/0!</v>
      </c>
      <c r="U13" s="9" t="e">
        <f t="shared" si="11"/>
        <v>#DIV/0!</v>
      </c>
      <c r="V13" s="12" t="e">
        <f t="shared" si="12"/>
        <v>#DIV/0!</v>
      </c>
      <c r="W13" s="14" t="e">
        <f t="shared" si="13"/>
        <v>#DIV/0!</v>
      </c>
      <c r="X13" s="14" t="e">
        <f t="shared" si="2"/>
        <v>#DIV/0!</v>
      </c>
      <c r="Y13" s="30" t="e">
        <f t="shared" si="3"/>
        <v>#DIV/0!</v>
      </c>
      <c r="Z13" s="14">
        <f t="shared" si="4"/>
        <v>0</v>
      </c>
      <c r="AA13" s="14">
        <f t="shared" si="5"/>
        <v>0</v>
      </c>
      <c r="AB13" s="12" t="e">
        <f t="shared" si="14"/>
        <v>#DIV/0!</v>
      </c>
      <c r="AC13" s="29"/>
      <c r="AD13" s="381">
        <f t="shared" si="15"/>
        <v>0</v>
      </c>
      <c r="AE13" s="29"/>
      <c r="AF13" s="29"/>
      <c r="AG13" s="29"/>
      <c r="AH13" s="29"/>
      <c r="AI13" s="29"/>
      <c r="AJ13" s="381">
        <f t="shared" si="16"/>
        <v>0</v>
      </c>
      <c r="AK13" s="29"/>
      <c r="AL13" s="29"/>
      <c r="AM13" s="29"/>
      <c r="AN13" s="29"/>
    </row>
    <row r="14" spans="1:40" s="31" customFormat="1">
      <c r="A14" s="7">
        <v>10</v>
      </c>
      <c r="B14" s="8"/>
      <c r="C14" s="27"/>
      <c r="D14" s="27"/>
      <c r="E14" s="27"/>
      <c r="F14" s="27"/>
      <c r="G14" s="28">
        <f t="shared" si="0"/>
        <v>0</v>
      </c>
      <c r="H14" s="29"/>
      <c r="I14" s="29"/>
      <c r="J14" s="29"/>
      <c r="K14" s="9">
        <f t="shared" si="1"/>
        <v>0</v>
      </c>
      <c r="L14" s="29"/>
      <c r="M14" s="29"/>
      <c r="N14" s="29"/>
      <c r="O14" s="10"/>
      <c r="P14" s="9">
        <f t="shared" si="6"/>
        <v>0</v>
      </c>
      <c r="Q14" s="9">
        <f t="shared" si="7"/>
        <v>0</v>
      </c>
      <c r="R14" s="11" t="e">
        <f t="shared" si="8"/>
        <v>#DIV/0!</v>
      </c>
      <c r="S14" s="9" t="e">
        <f t="shared" si="9"/>
        <v>#DIV/0!</v>
      </c>
      <c r="T14" s="9" t="e">
        <f t="shared" si="10"/>
        <v>#DIV/0!</v>
      </c>
      <c r="U14" s="9" t="e">
        <f t="shared" si="11"/>
        <v>#DIV/0!</v>
      </c>
      <c r="V14" s="12" t="e">
        <f t="shared" si="12"/>
        <v>#DIV/0!</v>
      </c>
      <c r="W14" s="14" t="e">
        <f t="shared" si="13"/>
        <v>#DIV/0!</v>
      </c>
      <c r="X14" s="14" t="e">
        <f t="shared" si="2"/>
        <v>#DIV/0!</v>
      </c>
      <c r="Y14" s="30" t="e">
        <f t="shared" si="3"/>
        <v>#DIV/0!</v>
      </c>
      <c r="Z14" s="14">
        <f t="shared" si="4"/>
        <v>0</v>
      </c>
      <c r="AA14" s="14">
        <f t="shared" si="5"/>
        <v>0</v>
      </c>
      <c r="AB14" s="12" t="e">
        <f t="shared" si="14"/>
        <v>#DIV/0!</v>
      </c>
      <c r="AC14" s="29"/>
      <c r="AD14" s="381">
        <f t="shared" si="15"/>
        <v>0</v>
      </c>
      <c r="AE14" s="29"/>
      <c r="AF14" s="29"/>
      <c r="AG14" s="29"/>
      <c r="AH14" s="29"/>
      <c r="AI14" s="29"/>
      <c r="AJ14" s="381">
        <f t="shared" si="16"/>
        <v>0</v>
      </c>
      <c r="AK14" s="29"/>
      <c r="AL14" s="29"/>
      <c r="AM14" s="29"/>
      <c r="AN14" s="29"/>
    </row>
    <row r="15" spans="1:40" s="31" customFormat="1">
      <c r="A15" s="7">
        <v>11</v>
      </c>
      <c r="B15" s="8"/>
      <c r="C15" s="27"/>
      <c r="D15" s="27"/>
      <c r="E15" s="27"/>
      <c r="F15" s="27"/>
      <c r="G15" s="28">
        <f t="shared" si="0"/>
        <v>0</v>
      </c>
      <c r="H15" s="29"/>
      <c r="I15" s="29"/>
      <c r="J15" s="29"/>
      <c r="K15" s="9">
        <f t="shared" si="1"/>
        <v>0</v>
      </c>
      <c r="L15" s="29"/>
      <c r="M15" s="29"/>
      <c r="N15" s="29"/>
      <c r="O15" s="10"/>
      <c r="P15" s="9">
        <f t="shared" si="6"/>
        <v>0</v>
      </c>
      <c r="Q15" s="9">
        <f t="shared" si="7"/>
        <v>0</v>
      </c>
      <c r="R15" s="11" t="e">
        <f t="shared" si="8"/>
        <v>#DIV/0!</v>
      </c>
      <c r="S15" s="9" t="e">
        <f t="shared" si="9"/>
        <v>#DIV/0!</v>
      </c>
      <c r="T15" s="9" t="e">
        <f t="shared" si="10"/>
        <v>#DIV/0!</v>
      </c>
      <c r="U15" s="9" t="e">
        <f t="shared" si="11"/>
        <v>#DIV/0!</v>
      </c>
      <c r="V15" s="12" t="e">
        <f t="shared" si="12"/>
        <v>#DIV/0!</v>
      </c>
      <c r="W15" s="14" t="e">
        <f t="shared" si="13"/>
        <v>#DIV/0!</v>
      </c>
      <c r="X15" s="14" t="e">
        <f t="shared" si="2"/>
        <v>#DIV/0!</v>
      </c>
      <c r="Y15" s="30" t="e">
        <f t="shared" si="3"/>
        <v>#DIV/0!</v>
      </c>
      <c r="Z15" s="14">
        <f t="shared" si="4"/>
        <v>0</v>
      </c>
      <c r="AA15" s="14">
        <f t="shared" si="5"/>
        <v>0</v>
      </c>
      <c r="AB15" s="12" t="e">
        <f t="shared" si="14"/>
        <v>#DIV/0!</v>
      </c>
      <c r="AC15" s="29"/>
      <c r="AD15" s="381">
        <f t="shared" si="15"/>
        <v>0</v>
      </c>
      <c r="AE15" s="29"/>
      <c r="AF15" s="29"/>
      <c r="AG15" s="29"/>
      <c r="AH15" s="29"/>
      <c r="AI15" s="29"/>
      <c r="AJ15" s="381">
        <f t="shared" si="16"/>
        <v>0</v>
      </c>
      <c r="AK15" s="29"/>
      <c r="AL15" s="29"/>
      <c r="AM15" s="29"/>
      <c r="AN15" s="29"/>
    </row>
    <row r="16" spans="1:40" s="31" customFormat="1">
      <c r="A16" s="7">
        <v>12</v>
      </c>
      <c r="B16" s="8"/>
      <c r="C16" s="27"/>
      <c r="D16" s="27"/>
      <c r="E16" s="27"/>
      <c r="F16" s="27"/>
      <c r="G16" s="28">
        <f t="shared" si="0"/>
        <v>0</v>
      </c>
      <c r="H16" s="29"/>
      <c r="I16" s="29"/>
      <c r="J16" s="29"/>
      <c r="K16" s="9">
        <f t="shared" si="1"/>
        <v>0</v>
      </c>
      <c r="L16" s="29"/>
      <c r="M16" s="29"/>
      <c r="N16" s="29"/>
      <c r="O16" s="10"/>
      <c r="P16" s="9">
        <f t="shared" si="6"/>
        <v>0</v>
      </c>
      <c r="Q16" s="9">
        <f t="shared" si="7"/>
        <v>0</v>
      </c>
      <c r="R16" s="11" t="e">
        <f t="shared" si="8"/>
        <v>#DIV/0!</v>
      </c>
      <c r="S16" s="9" t="e">
        <f t="shared" si="9"/>
        <v>#DIV/0!</v>
      </c>
      <c r="T16" s="9" t="e">
        <f t="shared" si="10"/>
        <v>#DIV/0!</v>
      </c>
      <c r="U16" s="9" t="e">
        <f t="shared" si="11"/>
        <v>#DIV/0!</v>
      </c>
      <c r="V16" s="12" t="e">
        <f t="shared" si="12"/>
        <v>#DIV/0!</v>
      </c>
      <c r="W16" s="14" t="e">
        <f t="shared" si="13"/>
        <v>#DIV/0!</v>
      </c>
      <c r="X16" s="14" t="e">
        <f t="shared" si="2"/>
        <v>#DIV/0!</v>
      </c>
      <c r="Y16" s="30" t="e">
        <f t="shared" si="3"/>
        <v>#DIV/0!</v>
      </c>
      <c r="Z16" s="14">
        <f t="shared" si="4"/>
        <v>0</v>
      </c>
      <c r="AA16" s="14">
        <f t="shared" si="5"/>
        <v>0</v>
      </c>
      <c r="AB16" s="12" t="e">
        <f t="shared" si="14"/>
        <v>#DIV/0!</v>
      </c>
      <c r="AC16" s="29"/>
      <c r="AD16" s="381">
        <f t="shared" si="15"/>
        <v>0</v>
      </c>
      <c r="AE16" s="29"/>
      <c r="AF16" s="29"/>
      <c r="AG16" s="29"/>
      <c r="AH16" s="29"/>
      <c r="AI16" s="29"/>
      <c r="AJ16" s="381">
        <f t="shared" si="16"/>
        <v>0</v>
      </c>
      <c r="AK16" s="29"/>
      <c r="AL16" s="29"/>
      <c r="AM16" s="29"/>
      <c r="AN16" s="29"/>
    </row>
    <row r="17" spans="1:40" s="31" customFormat="1">
      <c r="A17" s="7">
        <v>13</v>
      </c>
      <c r="B17" s="8"/>
      <c r="C17" s="27"/>
      <c r="D17" s="27"/>
      <c r="E17" s="27"/>
      <c r="F17" s="27"/>
      <c r="G17" s="28">
        <f t="shared" si="0"/>
        <v>0</v>
      </c>
      <c r="H17" s="29"/>
      <c r="I17" s="29"/>
      <c r="J17" s="29"/>
      <c r="K17" s="9">
        <f t="shared" si="1"/>
        <v>0</v>
      </c>
      <c r="L17" s="29"/>
      <c r="M17" s="29"/>
      <c r="N17" s="29"/>
      <c r="O17" s="10"/>
      <c r="P17" s="9">
        <f t="shared" si="6"/>
        <v>0</v>
      </c>
      <c r="Q17" s="9">
        <f t="shared" si="7"/>
        <v>0</v>
      </c>
      <c r="R17" s="11" t="e">
        <f t="shared" si="8"/>
        <v>#DIV/0!</v>
      </c>
      <c r="S17" s="9" t="e">
        <f t="shared" si="9"/>
        <v>#DIV/0!</v>
      </c>
      <c r="T17" s="9" t="e">
        <f t="shared" si="10"/>
        <v>#DIV/0!</v>
      </c>
      <c r="U17" s="9" t="e">
        <f t="shared" si="11"/>
        <v>#DIV/0!</v>
      </c>
      <c r="V17" s="12" t="e">
        <f t="shared" si="12"/>
        <v>#DIV/0!</v>
      </c>
      <c r="W17" s="14" t="e">
        <f t="shared" si="13"/>
        <v>#DIV/0!</v>
      </c>
      <c r="X17" s="14" t="e">
        <f t="shared" si="2"/>
        <v>#DIV/0!</v>
      </c>
      <c r="Y17" s="30" t="e">
        <f t="shared" si="3"/>
        <v>#DIV/0!</v>
      </c>
      <c r="Z17" s="14">
        <f t="shared" si="4"/>
        <v>0</v>
      </c>
      <c r="AA17" s="14">
        <f t="shared" si="5"/>
        <v>0</v>
      </c>
      <c r="AB17" s="12" t="e">
        <f t="shared" si="14"/>
        <v>#DIV/0!</v>
      </c>
      <c r="AC17" s="29"/>
      <c r="AD17" s="381">
        <f t="shared" si="15"/>
        <v>0</v>
      </c>
      <c r="AE17" s="29"/>
      <c r="AF17" s="29"/>
      <c r="AG17" s="29"/>
      <c r="AH17" s="29"/>
      <c r="AI17" s="29"/>
      <c r="AJ17" s="381">
        <f t="shared" si="16"/>
        <v>0</v>
      </c>
      <c r="AK17" s="29"/>
      <c r="AL17" s="29"/>
      <c r="AM17" s="29"/>
      <c r="AN17" s="29"/>
    </row>
    <row r="18" spans="1:40" s="31" customFormat="1">
      <c r="A18" s="7">
        <v>14</v>
      </c>
      <c r="B18" s="8"/>
      <c r="C18" s="27"/>
      <c r="D18" s="27"/>
      <c r="E18" s="27"/>
      <c r="F18" s="27"/>
      <c r="G18" s="28">
        <f t="shared" si="0"/>
        <v>0</v>
      </c>
      <c r="H18" s="29"/>
      <c r="I18" s="29"/>
      <c r="J18" s="29"/>
      <c r="K18" s="9">
        <f t="shared" si="1"/>
        <v>0</v>
      </c>
      <c r="L18" s="29"/>
      <c r="M18" s="29"/>
      <c r="N18" s="29"/>
      <c r="O18" s="10"/>
      <c r="P18" s="9">
        <f t="shared" si="6"/>
        <v>0</v>
      </c>
      <c r="Q18" s="9">
        <f t="shared" si="7"/>
        <v>0</v>
      </c>
      <c r="R18" s="11" t="e">
        <f t="shared" si="8"/>
        <v>#DIV/0!</v>
      </c>
      <c r="S18" s="9" t="e">
        <f t="shared" si="9"/>
        <v>#DIV/0!</v>
      </c>
      <c r="T18" s="9" t="e">
        <f t="shared" si="10"/>
        <v>#DIV/0!</v>
      </c>
      <c r="U18" s="9" t="e">
        <f t="shared" si="11"/>
        <v>#DIV/0!</v>
      </c>
      <c r="V18" s="12" t="e">
        <f t="shared" si="12"/>
        <v>#DIV/0!</v>
      </c>
      <c r="W18" s="14" t="e">
        <f t="shared" si="13"/>
        <v>#DIV/0!</v>
      </c>
      <c r="X18" s="14" t="e">
        <f t="shared" si="2"/>
        <v>#DIV/0!</v>
      </c>
      <c r="Y18" s="30" t="e">
        <f t="shared" si="3"/>
        <v>#DIV/0!</v>
      </c>
      <c r="Z18" s="14">
        <f t="shared" si="4"/>
        <v>0</v>
      </c>
      <c r="AA18" s="14">
        <f t="shared" si="5"/>
        <v>0</v>
      </c>
      <c r="AB18" s="12" t="e">
        <f t="shared" si="14"/>
        <v>#DIV/0!</v>
      </c>
      <c r="AC18" s="29"/>
      <c r="AD18" s="381">
        <f t="shared" si="15"/>
        <v>0</v>
      </c>
      <c r="AE18" s="29"/>
      <c r="AF18" s="29"/>
      <c r="AG18" s="29"/>
      <c r="AH18" s="29"/>
      <c r="AI18" s="29"/>
      <c r="AJ18" s="381">
        <f t="shared" si="16"/>
        <v>0</v>
      </c>
      <c r="AK18" s="29"/>
      <c r="AL18" s="29"/>
      <c r="AM18" s="29"/>
      <c r="AN18" s="29"/>
    </row>
    <row r="19" spans="1:40" s="31" customFormat="1">
      <c r="A19" s="7">
        <v>15</v>
      </c>
      <c r="B19" s="8"/>
      <c r="C19" s="27"/>
      <c r="D19" s="27"/>
      <c r="E19" s="27"/>
      <c r="F19" s="27"/>
      <c r="G19" s="28">
        <f t="shared" si="0"/>
        <v>0</v>
      </c>
      <c r="H19" s="29"/>
      <c r="I19" s="29"/>
      <c r="J19" s="29"/>
      <c r="K19" s="9">
        <f t="shared" si="1"/>
        <v>0</v>
      </c>
      <c r="L19" s="29"/>
      <c r="M19" s="29"/>
      <c r="N19" s="29"/>
      <c r="O19" s="10"/>
      <c r="P19" s="9">
        <f t="shared" si="6"/>
        <v>0</v>
      </c>
      <c r="Q19" s="9">
        <f t="shared" si="7"/>
        <v>0</v>
      </c>
      <c r="R19" s="11" t="e">
        <f t="shared" si="8"/>
        <v>#DIV/0!</v>
      </c>
      <c r="S19" s="9" t="e">
        <f t="shared" si="9"/>
        <v>#DIV/0!</v>
      </c>
      <c r="T19" s="9" t="e">
        <f t="shared" si="10"/>
        <v>#DIV/0!</v>
      </c>
      <c r="U19" s="9" t="e">
        <f t="shared" si="11"/>
        <v>#DIV/0!</v>
      </c>
      <c r="V19" s="12" t="e">
        <f t="shared" si="12"/>
        <v>#DIV/0!</v>
      </c>
      <c r="W19" s="14" t="e">
        <f t="shared" si="13"/>
        <v>#DIV/0!</v>
      </c>
      <c r="X19" s="14" t="e">
        <f t="shared" si="2"/>
        <v>#DIV/0!</v>
      </c>
      <c r="Y19" s="30" t="e">
        <f t="shared" si="3"/>
        <v>#DIV/0!</v>
      </c>
      <c r="Z19" s="14">
        <f t="shared" si="4"/>
        <v>0</v>
      </c>
      <c r="AA19" s="14">
        <f t="shared" si="5"/>
        <v>0</v>
      </c>
      <c r="AB19" s="12" t="e">
        <f t="shared" si="14"/>
        <v>#DIV/0!</v>
      </c>
      <c r="AC19" s="29"/>
      <c r="AD19" s="381">
        <f t="shared" si="15"/>
        <v>0</v>
      </c>
      <c r="AE19" s="29"/>
      <c r="AF19" s="29"/>
      <c r="AG19" s="29"/>
      <c r="AH19" s="29"/>
      <c r="AI19" s="29"/>
      <c r="AJ19" s="381">
        <f t="shared" si="16"/>
        <v>0</v>
      </c>
      <c r="AK19" s="29"/>
      <c r="AL19" s="29"/>
      <c r="AM19" s="29"/>
      <c r="AN19" s="29"/>
    </row>
    <row r="20" spans="1:40" s="31" customFormat="1">
      <c r="A20" s="7">
        <v>16</v>
      </c>
      <c r="B20" s="8"/>
      <c r="C20" s="27"/>
      <c r="D20" s="27"/>
      <c r="E20" s="27"/>
      <c r="F20" s="27"/>
      <c r="G20" s="28">
        <f t="shared" si="0"/>
        <v>0</v>
      </c>
      <c r="H20" s="29"/>
      <c r="I20" s="29"/>
      <c r="J20" s="29"/>
      <c r="K20" s="9">
        <f t="shared" si="1"/>
        <v>0</v>
      </c>
      <c r="L20" s="29"/>
      <c r="M20" s="29"/>
      <c r="N20" s="29"/>
      <c r="O20" s="10"/>
      <c r="P20" s="9">
        <f t="shared" si="6"/>
        <v>0</v>
      </c>
      <c r="Q20" s="9">
        <f t="shared" si="7"/>
        <v>0</v>
      </c>
      <c r="R20" s="11" t="e">
        <f t="shared" si="8"/>
        <v>#DIV/0!</v>
      </c>
      <c r="S20" s="9" t="e">
        <f t="shared" si="9"/>
        <v>#DIV/0!</v>
      </c>
      <c r="T20" s="9" t="e">
        <f t="shared" si="10"/>
        <v>#DIV/0!</v>
      </c>
      <c r="U20" s="9" t="e">
        <f t="shared" si="11"/>
        <v>#DIV/0!</v>
      </c>
      <c r="V20" s="12" t="e">
        <f t="shared" si="12"/>
        <v>#DIV/0!</v>
      </c>
      <c r="W20" s="14" t="e">
        <f t="shared" si="13"/>
        <v>#DIV/0!</v>
      </c>
      <c r="X20" s="14" t="e">
        <f t="shared" si="2"/>
        <v>#DIV/0!</v>
      </c>
      <c r="Y20" s="30" t="e">
        <f t="shared" si="3"/>
        <v>#DIV/0!</v>
      </c>
      <c r="Z20" s="14">
        <f t="shared" si="4"/>
        <v>0</v>
      </c>
      <c r="AA20" s="14">
        <f t="shared" si="5"/>
        <v>0</v>
      </c>
      <c r="AB20" s="12" t="e">
        <f t="shared" si="14"/>
        <v>#DIV/0!</v>
      </c>
      <c r="AC20" s="29"/>
      <c r="AD20" s="381">
        <f t="shared" si="15"/>
        <v>0</v>
      </c>
      <c r="AE20" s="29"/>
      <c r="AF20" s="29"/>
      <c r="AG20" s="29"/>
      <c r="AH20" s="29"/>
      <c r="AI20" s="29"/>
      <c r="AJ20" s="381">
        <f t="shared" si="16"/>
        <v>0</v>
      </c>
      <c r="AK20" s="29"/>
      <c r="AL20" s="29"/>
      <c r="AM20" s="29"/>
      <c r="AN20" s="29"/>
    </row>
    <row r="21" spans="1:40" s="31" customFormat="1">
      <c r="A21" s="7">
        <v>17</v>
      </c>
      <c r="B21" s="8"/>
      <c r="C21" s="27"/>
      <c r="D21" s="27"/>
      <c r="E21" s="27"/>
      <c r="F21" s="27"/>
      <c r="G21" s="28">
        <f t="shared" si="0"/>
        <v>0</v>
      </c>
      <c r="H21" s="29"/>
      <c r="I21" s="29"/>
      <c r="J21" s="29"/>
      <c r="K21" s="9">
        <f t="shared" si="1"/>
        <v>0</v>
      </c>
      <c r="L21" s="29"/>
      <c r="M21" s="29"/>
      <c r="N21" s="29"/>
      <c r="O21" s="10"/>
      <c r="P21" s="9">
        <f t="shared" si="6"/>
        <v>0</v>
      </c>
      <c r="Q21" s="9">
        <f t="shared" si="7"/>
        <v>0</v>
      </c>
      <c r="R21" s="11" t="e">
        <f t="shared" si="8"/>
        <v>#DIV/0!</v>
      </c>
      <c r="S21" s="9" t="e">
        <f t="shared" si="9"/>
        <v>#DIV/0!</v>
      </c>
      <c r="T21" s="9" t="e">
        <f t="shared" si="10"/>
        <v>#DIV/0!</v>
      </c>
      <c r="U21" s="9" t="e">
        <f t="shared" si="11"/>
        <v>#DIV/0!</v>
      </c>
      <c r="V21" s="12" t="e">
        <f t="shared" si="12"/>
        <v>#DIV/0!</v>
      </c>
      <c r="W21" s="14" t="e">
        <f t="shared" si="13"/>
        <v>#DIV/0!</v>
      </c>
      <c r="X21" s="14" t="e">
        <f t="shared" si="2"/>
        <v>#DIV/0!</v>
      </c>
      <c r="Y21" s="30" t="e">
        <f t="shared" si="3"/>
        <v>#DIV/0!</v>
      </c>
      <c r="Z21" s="14">
        <f t="shared" si="4"/>
        <v>0</v>
      </c>
      <c r="AA21" s="14">
        <f t="shared" si="5"/>
        <v>0</v>
      </c>
      <c r="AB21" s="12" t="e">
        <f t="shared" si="14"/>
        <v>#DIV/0!</v>
      </c>
      <c r="AC21" s="29"/>
      <c r="AD21" s="381">
        <f t="shared" si="15"/>
        <v>0</v>
      </c>
      <c r="AE21" s="29"/>
      <c r="AF21" s="29"/>
      <c r="AG21" s="29"/>
      <c r="AH21" s="29"/>
      <c r="AI21" s="29"/>
      <c r="AJ21" s="381">
        <f t="shared" si="16"/>
        <v>0</v>
      </c>
      <c r="AK21" s="29"/>
      <c r="AL21" s="29"/>
      <c r="AM21" s="29"/>
      <c r="AN21" s="29"/>
    </row>
    <row r="22" spans="1:40" s="31" customFormat="1">
      <c r="A22" s="7">
        <v>18</v>
      </c>
      <c r="B22" s="8"/>
      <c r="C22" s="27"/>
      <c r="D22" s="27"/>
      <c r="E22" s="27"/>
      <c r="F22" s="27"/>
      <c r="G22" s="28">
        <f t="shared" si="0"/>
        <v>0</v>
      </c>
      <c r="H22" s="29"/>
      <c r="I22" s="29"/>
      <c r="J22" s="29"/>
      <c r="K22" s="9">
        <f t="shared" si="1"/>
        <v>0</v>
      </c>
      <c r="L22" s="29"/>
      <c r="M22" s="29"/>
      <c r="N22" s="29"/>
      <c r="O22" s="10"/>
      <c r="P22" s="9">
        <f t="shared" si="6"/>
        <v>0</v>
      </c>
      <c r="Q22" s="9">
        <f t="shared" si="7"/>
        <v>0</v>
      </c>
      <c r="R22" s="11" t="e">
        <f t="shared" si="8"/>
        <v>#DIV/0!</v>
      </c>
      <c r="S22" s="9" t="e">
        <f t="shared" si="9"/>
        <v>#DIV/0!</v>
      </c>
      <c r="T22" s="9" t="e">
        <f t="shared" si="10"/>
        <v>#DIV/0!</v>
      </c>
      <c r="U22" s="9" t="e">
        <f t="shared" si="11"/>
        <v>#DIV/0!</v>
      </c>
      <c r="V22" s="12" t="e">
        <f t="shared" si="12"/>
        <v>#DIV/0!</v>
      </c>
      <c r="W22" s="14" t="e">
        <f t="shared" si="13"/>
        <v>#DIV/0!</v>
      </c>
      <c r="X22" s="14" t="e">
        <f t="shared" si="2"/>
        <v>#DIV/0!</v>
      </c>
      <c r="Y22" s="30" t="e">
        <f t="shared" si="3"/>
        <v>#DIV/0!</v>
      </c>
      <c r="Z22" s="14">
        <f t="shared" si="4"/>
        <v>0</v>
      </c>
      <c r="AA22" s="14">
        <f t="shared" si="5"/>
        <v>0</v>
      </c>
      <c r="AB22" s="12" t="e">
        <f t="shared" si="14"/>
        <v>#DIV/0!</v>
      </c>
      <c r="AC22" s="29"/>
      <c r="AD22" s="381">
        <f t="shared" si="15"/>
        <v>0</v>
      </c>
      <c r="AE22" s="29"/>
      <c r="AF22" s="29"/>
      <c r="AG22" s="29"/>
      <c r="AH22" s="29"/>
      <c r="AI22" s="29"/>
      <c r="AJ22" s="381">
        <f t="shared" si="16"/>
        <v>0</v>
      </c>
      <c r="AK22" s="29"/>
      <c r="AL22" s="29"/>
      <c r="AM22" s="29"/>
      <c r="AN22" s="29"/>
    </row>
    <row r="23" spans="1:40" s="31" customFormat="1">
      <c r="A23" s="7">
        <v>19</v>
      </c>
      <c r="B23" s="8"/>
      <c r="C23" s="27"/>
      <c r="D23" s="27"/>
      <c r="E23" s="27"/>
      <c r="F23" s="27"/>
      <c r="G23" s="28">
        <f t="shared" si="0"/>
        <v>0</v>
      </c>
      <c r="H23" s="29"/>
      <c r="I23" s="29"/>
      <c r="J23" s="29"/>
      <c r="K23" s="9">
        <f t="shared" si="1"/>
        <v>0</v>
      </c>
      <c r="L23" s="29"/>
      <c r="M23" s="29"/>
      <c r="N23" s="29"/>
      <c r="O23" s="10"/>
      <c r="P23" s="9">
        <f t="shared" si="6"/>
        <v>0</v>
      </c>
      <c r="Q23" s="9">
        <f t="shared" si="7"/>
        <v>0</v>
      </c>
      <c r="R23" s="11" t="e">
        <f t="shared" si="8"/>
        <v>#DIV/0!</v>
      </c>
      <c r="S23" s="9" t="e">
        <f t="shared" si="9"/>
        <v>#DIV/0!</v>
      </c>
      <c r="T23" s="9" t="e">
        <f t="shared" si="10"/>
        <v>#DIV/0!</v>
      </c>
      <c r="U23" s="9" t="e">
        <f t="shared" si="11"/>
        <v>#DIV/0!</v>
      </c>
      <c r="V23" s="12" t="e">
        <f t="shared" si="12"/>
        <v>#DIV/0!</v>
      </c>
      <c r="W23" s="14" t="e">
        <f t="shared" si="13"/>
        <v>#DIV/0!</v>
      </c>
      <c r="X23" s="14" t="e">
        <f t="shared" si="2"/>
        <v>#DIV/0!</v>
      </c>
      <c r="Y23" s="30" t="e">
        <f t="shared" si="3"/>
        <v>#DIV/0!</v>
      </c>
      <c r="Z23" s="14">
        <f t="shared" si="4"/>
        <v>0</v>
      </c>
      <c r="AA23" s="14">
        <f t="shared" si="5"/>
        <v>0</v>
      </c>
      <c r="AB23" s="12" t="e">
        <f t="shared" si="14"/>
        <v>#DIV/0!</v>
      </c>
      <c r="AC23" s="29"/>
      <c r="AD23" s="381">
        <f t="shared" si="15"/>
        <v>0</v>
      </c>
      <c r="AE23" s="29"/>
      <c r="AF23" s="29"/>
      <c r="AG23" s="29"/>
      <c r="AH23" s="29"/>
      <c r="AI23" s="29"/>
      <c r="AJ23" s="381">
        <f t="shared" si="16"/>
        <v>0</v>
      </c>
      <c r="AK23" s="29"/>
      <c r="AL23" s="29"/>
      <c r="AM23" s="29"/>
      <c r="AN23" s="29"/>
    </row>
    <row r="24" spans="1:40" s="31" customFormat="1">
      <c r="A24" s="7">
        <v>20</v>
      </c>
      <c r="B24" s="8"/>
      <c r="C24" s="27"/>
      <c r="D24" s="27"/>
      <c r="E24" s="27"/>
      <c r="F24" s="27"/>
      <c r="G24" s="28">
        <f t="shared" si="0"/>
        <v>0</v>
      </c>
      <c r="H24" s="29"/>
      <c r="I24" s="29"/>
      <c r="J24" s="29"/>
      <c r="K24" s="9">
        <f t="shared" si="1"/>
        <v>0</v>
      </c>
      <c r="L24" s="29"/>
      <c r="M24" s="29"/>
      <c r="N24" s="29"/>
      <c r="O24" s="10"/>
      <c r="P24" s="9">
        <f t="shared" si="6"/>
        <v>0</v>
      </c>
      <c r="Q24" s="9">
        <f t="shared" si="7"/>
        <v>0</v>
      </c>
      <c r="R24" s="11" t="e">
        <f t="shared" si="8"/>
        <v>#DIV/0!</v>
      </c>
      <c r="S24" s="9" t="e">
        <f t="shared" si="9"/>
        <v>#DIV/0!</v>
      </c>
      <c r="T24" s="9" t="e">
        <f t="shared" si="10"/>
        <v>#DIV/0!</v>
      </c>
      <c r="U24" s="9" t="e">
        <f t="shared" si="11"/>
        <v>#DIV/0!</v>
      </c>
      <c r="V24" s="12" t="e">
        <f t="shared" si="12"/>
        <v>#DIV/0!</v>
      </c>
      <c r="W24" s="14" t="e">
        <f t="shared" si="13"/>
        <v>#DIV/0!</v>
      </c>
      <c r="X24" s="14" t="e">
        <f t="shared" si="2"/>
        <v>#DIV/0!</v>
      </c>
      <c r="Y24" s="30" t="e">
        <f t="shared" si="3"/>
        <v>#DIV/0!</v>
      </c>
      <c r="Z24" s="14">
        <f t="shared" si="4"/>
        <v>0</v>
      </c>
      <c r="AA24" s="14">
        <f t="shared" si="5"/>
        <v>0</v>
      </c>
      <c r="AB24" s="12" t="e">
        <f t="shared" si="14"/>
        <v>#DIV/0!</v>
      </c>
      <c r="AC24" s="29"/>
      <c r="AD24" s="381">
        <f t="shared" si="15"/>
        <v>0</v>
      </c>
      <c r="AE24" s="29"/>
      <c r="AF24" s="29"/>
      <c r="AG24" s="29"/>
      <c r="AH24" s="29"/>
      <c r="AI24" s="29"/>
      <c r="AJ24" s="381">
        <f t="shared" si="16"/>
        <v>0</v>
      </c>
      <c r="AK24" s="29"/>
      <c r="AL24" s="29"/>
      <c r="AM24" s="29"/>
      <c r="AN24" s="29"/>
    </row>
    <row r="25" spans="1:40" s="31" customFormat="1">
      <c r="A25" s="7">
        <v>21</v>
      </c>
      <c r="B25" s="8"/>
      <c r="C25" s="27"/>
      <c r="D25" s="27"/>
      <c r="E25" s="27"/>
      <c r="F25" s="27"/>
      <c r="G25" s="28">
        <f t="shared" si="0"/>
        <v>0</v>
      </c>
      <c r="H25" s="29"/>
      <c r="I25" s="29"/>
      <c r="J25" s="29"/>
      <c r="K25" s="9">
        <f t="shared" si="1"/>
        <v>0</v>
      </c>
      <c r="L25" s="29"/>
      <c r="M25" s="29"/>
      <c r="N25" s="29"/>
      <c r="O25" s="10"/>
      <c r="P25" s="9">
        <f t="shared" si="6"/>
        <v>0</v>
      </c>
      <c r="Q25" s="9">
        <f t="shared" si="7"/>
        <v>0</v>
      </c>
      <c r="R25" s="11" t="e">
        <f t="shared" si="8"/>
        <v>#DIV/0!</v>
      </c>
      <c r="S25" s="9" t="e">
        <f t="shared" si="9"/>
        <v>#DIV/0!</v>
      </c>
      <c r="T25" s="9" t="e">
        <f t="shared" si="10"/>
        <v>#DIV/0!</v>
      </c>
      <c r="U25" s="9" t="e">
        <f t="shared" si="11"/>
        <v>#DIV/0!</v>
      </c>
      <c r="V25" s="12" t="e">
        <f t="shared" si="12"/>
        <v>#DIV/0!</v>
      </c>
      <c r="W25" s="14" t="e">
        <f t="shared" si="13"/>
        <v>#DIV/0!</v>
      </c>
      <c r="X25" s="14" t="e">
        <f t="shared" si="2"/>
        <v>#DIV/0!</v>
      </c>
      <c r="Y25" s="30" t="e">
        <f t="shared" si="3"/>
        <v>#DIV/0!</v>
      </c>
      <c r="Z25" s="14">
        <f t="shared" si="4"/>
        <v>0</v>
      </c>
      <c r="AA25" s="14">
        <f t="shared" si="5"/>
        <v>0</v>
      </c>
      <c r="AB25" s="12" t="e">
        <f t="shared" si="14"/>
        <v>#DIV/0!</v>
      </c>
      <c r="AC25" s="29"/>
      <c r="AD25" s="381">
        <f t="shared" si="15"/>
        <v>0</v>
      </c>
      <c r="AE25" s="29"/>
      <c r="AF25" s="29"/>
      <c r="AG25" s="29"/>
      <c r="AH25" s="29"/>
      <c r="AI25" s="29"/>
      <c r="AJ25" s="381">
        <f t="shared" si="16"/>
        <v>0</v>
      </c>
      <c r="AK25" s="29"/>
      <c r="AL25" s="29"/>
      <c r="AM25" s="29"/>
      <c r="AN25" s="29"/>
    </row>
    <row r="26" spans="1:40" s="31" customFormat="1">
      <c r="A26" s="7">
        <v>22</v>
      </c>
      <c r="B26" s="8"/>
      <c r="C26" s="27"/>
      <c r="D26" s="27"/>
      <c r="E26" s="27"/>
      <c r="F26" s="27"/>
      <c r="G26" s="28">
        <f t="shared" si="0"/>
        <v>0</v>
      </c>
      <c r="H26" s="29"/>
      <c r="I26" s="29"/>
      <c r="J26" s="29"/>
      <c r="K26" s="9">
        <f t="shared" si="1"/>
        <v>0</v>
      </c>
      <c r="L26" s="29"/>
      <c r="M26" s="29"/>
      <c r="N26" s="29"/>
      <c r="O26" s="10"/>
      <c r="P26" s="9">
        <f t="shared" si="6"/>
        <v>0</v>
      </c>
      <c r="Q26" s="9">
        <f t="shared" si="7"/>
        <v>0</v>
      </c>
      <c r="R26" s="11" t="e">
        <f t="shared" si="8"/>
        <v>#DIV/0!</v>
      </c>
      <c r="S26" s="9" t="e">
        <f t="shared" si="9"/>
        <v>#DIV/0!</v>
      </c>
      <c r="T26" s="9" t="e">
        <f t="shared" si="10"/>
        <v>#DIV/0!</v>
      </c>
      <c r="U26" s="9" t="e">
        <f t="shared" si="11"/>
        <v>#DIV/0!</v>
      </c>
      <c r="V26" s="12" t="e">
        <f t="shared" si="12"/>
        <v>#DIV/0!</v>
      </c>
      <c r="W26" s="14" t="e">
        <f t="shared" si="13"/>
        <v>#DIV/0!</v>
      </c>
      <c r="X26" s="14" t="e">
        <f t="shared" si="2"/>
        <v>#DIV/0!</v>
      </c>
      <c r="Y26" s="30" t="e">
        <f t="shared" si="3"/>
        <v>#DIV/0!</v>
      </c>
      <c r="Z26" s="14">
        <f t="shared" si="4"/>
        <v>0</v>
      </c>
      <c r="AA26" s="14">
        <f t="shared" si="5"/>
        <v>0</v>
      </c>
      <c r="AB26" s="12" t="e">
        <f t="shared" si="14"/>
        <v>#DIV/0!</v>
      </c>
      <c r="AC26" s="29"/>
      <c r="AD26" s="381">
        <f t="shared" si="15"/>
        <v>0</v>
      </c>
      <c r="AE26" s="29"/>
      <c r="AF26" s="29"/>
      <c r="AG26" s="29"/>
      <c r="AH26" s="29"/>
      <c r="AI26" s="29"/>
      <c r="AJ26" s="381">
        <f t="shared" si="16"/>
        <v>0</v>
      </c>
      <c r="AK26" s="29"/>
      <c r="AL26" s="29"/>
      <c r="AM26" s="29"/>
      <c r="AN26" s="29"/>
    </row>
    <row r="27" spans="1:40" s="31" customFormat="1">
      <c r="A27" s="7">
        <v>23</v>
      </c>
      <c r="B27" s="8"/>
      <c r="C27" s="27"/>
      <c r="D27" s="27"/>
      <c r="E27" s="27"/>
      <c r="F27" s="27"/>
      <c r="G27" s="28">
        <f t="shared" si="0"/>
        <v>0</v>
      </c>
      <c r="H27" s="29"/>
      <c r="I27" s="29"/>
      <c r="J27" s="29"/>
      <c r="K27" s="9">
        <f t="shared" si="1"/>
        <v>0</v>
      </c>
      <c r="L27" s="29"/>
      <c r="M27" s="29"/>
      <c r="N27" s="29"/>
      <c r="O27" s="10"/>
      <c r="P27" s="9">
        <f t="shared" si="6"/>
        <v>0</v>
      </c>
      <c r="Q27" s="9">
        <f t="shared" si="7"/>
        <v>0</v>
      </c>
      <c r="R27" s="11" t="e">
        <f t="shared" si="8"/>
        <v>#DIV/0!</v>
      </c>
      <c r="S27" s="9" t="e">
        <f t="shared" si="9"/>
        <v>#DIV/0!</v>
      </c>
      <c r="T27" s="9" t="e">
        <f t="shared" si="10"/>
        <v>#DIV/0!</v>
      </c>
      <c r="U27" s="9" t="e">
        <f t="shared" si="11"/>
        <v>#DIV/0!</v>
      </c>
      <c r="V27" s="12" t="e">
        <f t="shared" si="12"/>
        <v>#DIV/0!</v>
      </c>
      <c r="W27" s="14" t="e">
        <f t="shared" si="13"/>
        <v>#DIV/0!</v>
      </c>
      <c r="X27" s="14" t="e">
        <f t="shared" si="2"/>
        <v>#DIV/0!</v>
      </c>
      <c r="Y27" s="30" t="e">
        <f t="shared" si="3"/>
        <v>#DIV/0!</v>
      </c>
      <c r="Z27" s="14">
        <f t="shared" si="4"/>
        <v>0</v>
      </c>
      <c r="AA27" s="14">
        <f t="shared" si="5"/>
        <v>0</v>
      </c>
      <c r="AB27" s="12" t="e">
        <f t="shared" si="14"/>
        <v>#DIV/0!</v>
      </c>
      <c r="AC27" s="29"/>
      <c r="AD27" s="381">
        <f t="shared" si="15"/>
        <v>0</v>
      </c>
      <c r="AE27" s="29"/>
      <c r="AF27" s="29"/>
      <c r="AG27" s="29"/>
      <c r="AH27" s="29"/>
      <c r="AI27" s="29"/>
      <c r="AJ27" s="381">
        <f t="shared" si="16"/>
        <v>0</v>
      </c>
      <c r="AK27" s="29"/>
      <c r="AL27" s="29"/>
      <c r="AM27" s="29"/>
      <c r="AN27" s="29"/>
    </row>
    <row r="28" spans="1:40" s="31" customFormat="1">
      <c r="A28" s="7">
        <v>24</v>
      </c>
      <c r="B28" s="8"/>
      <c r="C28" s="27"/>
      <c r="D28" s="27"/>
      <c r="E28" s="27"/>
      <c r="F28" s="27"/>
      <c r="G28" s="28">
        <f t="shared" si="0"/>
        <v>0</v>
      </c>
      <c r="H28" s="29"/>
      <c r="I28" s="29"/>
      <c r="J28" s="29"/>
      <c r="K28" s="9">
        <f>SUM(I28:J28)</f>
        <v>0</v>
      </c>
      <c r="L28" s="29"/>
      <c r="M28" s="29"/>
      <c r="N28" s="29"/>
      <c r="O28" s="10"/>
      <c r="P28" s="9">
        <f t="shared" si="6"/>
        <v>0</v>
      </c>
      <c r="Q28" s="9">
        <f t="shared" si="7"/>
        <v>0</v>
      </c>
      <c r="R28" s="11" t="e">
        <f t="shared" si="8"/>
        <v>#DIV/0!</v>
      </c>
      <c r="S28" s="9" t="e">
        <f t="shared" si="9"/>
        <v>#DIV/0!</v>
      </c>
      <c r="T28" s="9" t="e">
        <f t="shared" si="10"/>
        <v>#DIV/0!</v>
      </c>
      <c r="U28" s="9" t="e">
        <f t="shared" si="11"/>
        <v>#DIV/0!</v>
      </c>
      <c r="V28" s="12" t="e">
        <f t="shared" si="12"/>
        <v>#DIV/0!</v>
      </c>
      <c r="W28" s="14" t="e">
        <f t="shared" si="13"/>
        <v>#DIV/0!</v>
      </c>
      <c r="X28" s="14" t="e">
        <f t="shared" si="2"/>
        <v>#DIV/0!</v>
      </c>
      <c r="Y28" s="30" t="e">
        <f>K28/P28</f>
        <v>#DIV/0!</v>
      </c>
      <c r="Z28" s="14">
        <f t="shared" si="4"/>
        <v>0</v>
      </c>
      <c r="AA28" s="14">
        <f t="shared" si="5"/>
        <v>0</v>
      </c>
      <c r="AB28" s="12" t="e">
        <f t="shared" si="14"/>
        <v>#DIV/0!</v>
      </c>
      <c r="AC28" s="29"/>
      <c r="AD28" s="381">
        <f t="shared" si="15"/>
        <v>0</v>
      </c>
      <c r="AE28" s="29"/>
      <c r="AF28" s="29"/>
      <c r="AG28" s="29"/>
      <c r="AH28" s="29"/>
      <c r="AI28" s="29"/>
      <c r="AJ28" s="381">
        <f t="shared" si="16"/>
        <v>0</v>
      </c>
      <c r="AK28" s="29"/>
      <c r="AL28" s="29"/>
      <c r="AM28" s="29"/>
      <c r="AN28" s="29"/>
    </row>
    <row r="29" spans="1:40" s="31" customFormat="1">
      <c r="A29" s="7">
        <v>25</v>
      </c>
      <c r="B29" s="8"/>
      <c r="C29" s="27"/>
      <c r="D29" s="27"/>
      <c r="E29" s="27"/>
      <c r="F29" s="27"/>
      <c r="G29" s="28">
        <f t="shared" si="0"/>
        <v>0</v>
      </c>
      <c r="H29" s="29"/>
      <c r="I29" s="29"/>
      <c r="J29" s="29"/>
      <c r="K29" s="9">
        <f t="shared" ref="K29:K38" si="17">SUM(I29:J29)</f>
        <v>0</v>
      </c>
      <c r="L29" s="29"/>
      <c r="M29" s="29"/>
      <c r="N29" s="29"/>
      <c r="O29" s="10"/>
      <c r="P29" s="9">
        <f t="shared" ref="P29:P38" si="18">M29+N29</f>
        <v>0</v>
      </c>
      <c r="Q29" s="9">
        <f t="shared" ref="Q29:Q38" si="19">P29-L29</f>
        <v>0</v>
      </c>
      <c r="R29" s="11" t="e">
        <f t="shared" ref="R29:R38" si="20">Q29/P29</f>
        <v>#DIV/0!</v>
      </c>
      <c r="S29" s="9" t="e">
        <f t="shared" ref="S29:S38" si="21">Q29/C29</f>
        <v>#DIV/0!</v>
      </c>
      <c r="T29" s="9" t="e">
        <f t="shared" ref="T29:T38" si="22">L29/H29</f>
        <v>#DIV/0!</v>
      </c>
      <c r="U29" s="9" t="e">
        <f t="shared" ref="U29:U38" si="23">H29/C29</f>
        <v>#DIV/0!</v>
      </c>
      <c r="V29" s="12" t="e">
        <f t="shared" ref="V29:V38" si="24">N29/P29</f>
        <v>#DIV/0!</v>
      </c>
      <c r="W29" s="14" t="e">
        <f t="shared" ref="W29:W38" si="25">I29/P29</f>
        <v>#DIV/0!</v>
      </c>
      <c r="X29" s="14" t="e">
        <f t="shared" ref="X29:X38" si="26">J29/P29</f>
        <v>#DIV/0!</v>
      </c>
      <c r="Y29" s="30" t="e">
        <f t="shared" ref="Y29:Y38" si="27">K29/P29</f>
        <v>#DIV/0!</v>
      </c>
      <c r="Z29" s="14">
        <f t="shared" ref="Z29:Z38" si="28">I29/8760</f>
        <v>0</v>
      </c>
      <c r="AA29" s="14">
        <f t="shared" ref="AA29:AA38" si="29">J29/8760</f>
        <v>0</v>
      </c>
      <c r="AB29" s="12" t="e">
        <f t="shared" ref="AB29:AB38" si="30">(D29+F29)/G29</f>
        <v>#DIV/0!</v>
      </c>
      <c r="AC29" s="29"/>
      <c r="AD29" s="381">
        <f t="shared" si="15"/>
        <v>0</v>
      </c>
      <c r="AE29" s="29"/>
      <c r="AF29" s="29"/>
      <c r="AG29" s="29"/>
      <c r="AH29" s="29"/>
      <c r="AI29" s="29"/>
      <c r="AJ29" s="381">
        <f t="shared" si="16"/>
        <v>0</v>
      </c>
      <c r="AK29" s="29"/>
      <c r="AL29" s="29"/>
      <c r="AM29" s="29"/>
      <c r="AN29" s="29"/>
    </row>
    <row r="30" spans="1:40" s="31" customFormat="1">
      <c r="A30" s="7">
        <v>26</v>
      </c>
      <c r="B30" s="8"/>
      <c r="C30" s="27"/>
      <c r="D30" s="27"/>
      <c r="E30" s="27"/>
      <c r="F30" s="27"/>
      <c r="G30" s="28">
        <f t="shared" si="0"/>
        <v>0</v>
      </c>
      <c r="H30" s="29"/>
      <c r="I30" s="29"/>
      <c r="J30" s="29"/>
      <c r="K30" s="9">
        <f t="shared" si="17"/>
        <v>0</v>
      </c>
      <c r="L30" s="29"/>
      <c r="M30" s="29"/>
      <c r="N30" s="29"/>
      <c r="O30" s="10"/>
      <c r="P30" s="9">
        <f t="shared" si="18"/>
        <v>0</v>
      </c>
      <c r="Q30" s="9">
        <f t="shared" si="19"/>
        <v>0</v>
      </c>
      <c r="R30" s="11" t="e">
        <f t="shared" si="20"/>
        <v>#DIV/0!</v>
      </c>
      <c r="S30" s="9" t="e">
        <f t="shared" si="21"/>
        <v>#DIV/0!</v>
      </c>
      <c r="T30" s="9" t="e">
        <f t="shared" si="22"/>
        <v>#DIV/0!</v>
      </c>
      <c r="U30" s="9" t="e">
        <f t="shared" si="23"/>
        <v>#DIV/0!</v>
      </c>
      <c r="V30" s="12" t="e">
        <f t="shared" si="24"/>
        <v>#DIV/0!</v>
      </c>
      <c r="W30" s="14" t="e">
        <f t="shared" si="25"/>
        <v>#DIV/0!</v>
      </c>
      <c r="X30" s="14" t="e">
        <f t="shared" si="26"/>
        <v>#DIV/0!</v>
      </c>
      <c r="Y30" s="30" t="e">
        <f t="shared" si="27"/>
        <v>#DIV/0!</v>
      </c>
      <c r="Z30" s="14">
        <f t="shared" si="28"/>
        <v>0</v>
      </c>
      <c r="AA30" s="14">
        <f t="shared" si="29"/>
        <v>0</v>
      </c>
      <c r="AB30" s="12" t="e">
        <f t="shared" si="30"/>
        <v>#DIV/0!</v>
      </c>
      <c r="AC30" s="29"/>
      <c r="AD30" s="381">
        <f t="shared" si="15"/>
        <v>0</v>
      </c>
      <c r="AE30" s="29"/>
      <c r="AF30" s="29"/>
      <c r="AG30" s="29"/>
      <c r="AH30" s="29"/>
      <c r="AI30" s="29"/>
      <c r="AJ30" s="381">
        <f t="shared" si="16"/>
        <v>0</v>
      </c>
      <c r="AK30" s="29"/>
      <c r="AL30" s="29"/>
      <c r="AM30" s="29"/>
      <c r="AN30" s="29"/>
    </row>
    <row r="31" spans="1:40" s="31" customFormat="1">
      <c r="A31" s="7">
        <v>27</v>
      </c>
      <c r="B31" s="8"/>
      <c r="C31" s="27"/>
      <c r="D31" s="27"/>
      <c r="E31" s="27"/>
      <c r="F31" s="27"/>
      <c r="G31" s="28">
        <f t="shared" si="0"/>
        <v>0</v>
      </c>
      <c r="H31" s="29"/>
      <c r="I31" s="29"/>
      <c r="J31" s="29"/>
      <c r="K31" s="9">
        <f t="shared" si="17"/>
        <v>0</v>
      </c>
      <c r="L31" s="29"/>
      <c r="M31" s="29"/>
      <c r="N31" s="29"/>
      <c r="O31" s="10"/>
      <c r="P31" s="9">
        <f t="shared" si="18"/>
        <v>0</v>
      </c>
      <c r="Q31" s="9">
        <f t="shared" si="19"/>
        <v>0</v>
      </c>
      <c r="R31" s="11" t="e">
        <f t="shared" si="20"/>
        <v>#DIV/0!</v>
      </c>
      <c r="S31" s="9" t="e">
        <f t="shared" si="21"/>
        <v>#DIV/0!</v>
      </c>
      <c r="T31" s="9" t="e">
        <f t="shared" si="22"/>
        <v>#DIV/0!</v>
      </c>
      <c r="U31" s="9" t="e">
        <f t="shared" si="23"/>
        <v>#DIV/0!</v>
      </c>
      <c r="V31" s="12" t="e">
        <f t="shared" si="24"/>
        <v>#DIV/0!</v>
      </c>
      <c r="W31" s="14" t="e">
        <f t="shared" si="25"/>
        <v>#DIV/0!</v>
      </c>
      <c r="X31" s="14" t="e">
        <f t="shared" si="26"/>
        <v>#DIV/0!</v>
      </c>
      <c r="Y31" s="30" t="e">
        <f t="shared" si="27"/>
        <v>#DIV/0!</v>
      </c>
      <c r="Z31" s="14">
        <f t="shared" si="28"/>
        <v>0</v>
      </c>
      <c r="AA31" s="14">
        <f t="shared" si="29"/>
        <v>0</v>
      </c>
      <c r="AB31" s="12" t="e">
        <f t="shared" si="30"/>
        <v>#DIV/0!</v>
      </c>
      <c r="AC31" s="29"/>
      <c r="AD31" s="381">
        <f t="shared" si="15"/>
        <v>0</v>
      </c>
      <c r="AE31" s="29"/>
      <c r="AF31" s="29"/>
      <c r="AG31" s="29"/>
      <c r="AH31" s="29"/>
      <c r="AI31" s="29"/>
      <c r="AJ31" s="381">
        <f t="shared" si="16"/>
        <v>0</v>
      </c>
      <c r="AK31" s="29"/>
      <c r="AL31" s="29"/>
      <c r="AM31" s="29"/>
      <c r="AN31" s="29"/>
    </row>
    <row r="32" spans="1:40" s="31" customFormat="1">
      <c r="A32" s="7">
        <v>28</v>
      </c>
      <c r="B32" s="8"/>
      <c r="C32" s="27"/>
      <c r="D32" s="27"/>
      <c r="E32" s="27"/>
      <c r="F32" s="27"/>
      <c r="G32" s="28">
        <f t="shared" si="0"/>
        <v>0</v>
      </c>
      <c r="H32" s="29"/>
      <c r="I32" s="29"/>
      <c r="J32" s="29"/>
      <c r="K32" s="9">
        <f t="shared" si="17"/>
        <v>0</v>
      </c>
      <c r="L32" s="29"/>
      <c r="M32" s="29"/>
      <c r="N32" s="29"/>
      <c r="O32" s="10"/>
      <c r="P32" s="9">
        <f t="shared" si="18"/>
        <v>0</v>
      </c>
      <c r="Q32" s="9">
        <f t="shared" si="19"/>
        <v>0</v>
      </c>
      <c r="R32" s="11" t="e">
        <f t="shared" si="20"/>
        <v>#DIV/0!</v>
      </c>
      <c r="S32" s="9" t="e">
        <f t="shared" si="21"/>
        <v>#DIV/0!</v>
      </c>
      <c r="T32" s="9" t="e">
        <f t="shared" si="22"/>
        <v>#DIV/0!</v>
      </c>
      <c r="U32" s="9" t="e">
        <f t="shared" si="23"/>
        <v>#DIV/0!</v>
      </c>
      <c r="V32" s="12" t="e">
        <f t="shared" si="24"/>
        <v>#DIV/0!</v>
      </c>
      <c r="W32" s="14" t="e">
        <f t="shared" si="25"/>
        <v>#DIV/0!</v>
      </c>
      <c r="X32" s="14" t="e">
        <f t="shared" si="26"/>
        <v>#DIV/0!</v>
      </c>
      <c r="Y32" s="30" t="e">
        <f t="shared" si="27"/>
        <v>#DIV/0!</v>
      </c>
      <c r="Z32" s="14">
        <f t="shared" si="28"/>
        <v>0</v>
      </c>
      <c r="AA32" s="14">
        <f t="shared" si="29"/>
        <v>0</v>
      </c>
      <c r="AB32" s="12" t="e">
        <f t="shared" si="30"/>
        <v>#DIV/0!</v>
      </c>
      <c r="AC32" s="29"/>
      <c r="AD32" s="381">
        <f t="shared" si="15"/>
        <v>0</v>
      </c>
      <c r="AE32" s="29"/>
      <c r="AF32" s="29"/>
      <c r="AG32" s="29"/>
      <c r="AH32" s="29"/>
      <c r="AI32" s="29"/>
      <c r="AJ32" s="381">
        <f t="shared" si="16"/>
        <v>0</v>
      </c>
      <c r="AK32" s="29"/>
      <c r="AL32" s="29"/>
      <c r="AM32" s="29"/>
      <c r="AN32" s="29"/>
    </row>
    <row r="33" spans="1:40" s="31" customFormat="1">
      <c r="A33" s="7">
        <v>29</v>
      </c>
      <c r="B33" s="8"/>
      <c r="C33" s="27"/>
      <c r="D33" s="27"/>
      <c r="E33" s="27"/>
      <c r="F33" s="27"/>
      <c r="G33" s="28">
        <f t="shared" si="0"/>
        <v>0</v>
      </c>
      <c r="H33" s="29"/>
      <c r="I33" s="29"/>
      <c r="J33" s="29"/>
      <c r="K33" s="9">
        <f t="shared" si="17"/>
        <v>0</v>
      </c>
      <c r="L33" s="29"/>
      <c r="M33" s="29"/>
      <c r="N33" s="29"/>
      <c r="O33" s="10"/>
      <c r="P33" s="9">
        <f t="shared" si="18"/>
        <v>0</v>
      </c>
      <c r="Q33" s="9">
        <f t="shared" si="19"/>
        <v>0</v>
      </c>
      <c r="R33" s="11" t="e">
        <f t="shared" si="20"/>
        <v>#DIV/0!</v>
      </c>
      <c r="S33" s="9" t="e">
        <f t="shared" si="21"/>
        <v>#DIV/0!</v>
      </c>
      <c r="T33" s="9" t="e">
        <f t="shared" si="22"/>
        <v>#DIV/0!</v>
      </c>
      <c r="U33" s="9" t="e">
        <f t="shared" si="23"/>
        <v>#DIV/0!</v>
      </c>
      <c r="V33" s="12" t="e">
        <f t="shared" si="24"/>
        <v>#DIV/0!</v>
      </c>
      <c r="W33" s="14" t="e">
        <f t="shared" si="25"/>
        <v>#DIV/0!</v>
      </c>
      <c r="X33" s="14" t="e">
        <f t="shared" si="26"/>
        <v>#DIV/0!</v>
      </c>
      <c r="Y33" s="30" t="e">
        <f t="shared" si="27"/>
        <v>#DIV/0!</v>
      </c>
      <c r="Z33" s="14">
        <f t="shared" si="28"/>
        <v>0</v>
      </c>
      <c r="AA33" s="14">
        <f t="shared" si="29"/>
        <v>0</v>
      </c>
      <c r="AB33" s="12" t="e">
        <f t="shared" si="30"/>
        <v>#DIV/0!</v>
      </c>
      <c r="AC33" s="29"/>
      <c r="AD33" s="381">
        <f t="shared" si="15"/>
        <v>0</v>
      </c>
      <c r="AE33" s="29"/>
      <c r="AF33" s="29"/>
      <c r="AG33" s="29"/>
      <c r="AH33" s="29"/>
      <c r="AI33" s="29"/>
      <c r="AJ33" s="381">
        <f t="shared" si="16"/>
        <v>0</v>
      </c>
      <c r="AK33" s="29"/>
      <c r="AL33" s="29"/>
      <c r="AM33" s="29"/>
      <c r="AN33" s="29"/>
    </row>
    <row r="34" spans="1:40" s="31" customFormat="1">
      <c r="A34" s="7">
        <v>30</v>
      </c>
      <c r="B34" s="8"/>
      <c r="C34" s="27"/>
      <c r="D34" s="27"/>
      <c r="E34" s="27"/>
      <c r="F34" s="27"/>
      <c r="G34" s="28">
        <f t="shared" si="0"/>
        <v>0</v>
      </c>
      <c r="H34" s="29"/>
      <c r="I34" s="29"/>
      <c r="J34" s="29"/>
      <c r="K34" s="9">
        <f t="shared" si="17"/>
        <v>0</v>
      </c>
      <c r="L34" s="29"/>
      <c r="M34" s="29"/>
      <c r="N34" s="29"/>
      <c r="O34" s="10"/>
      <c r="P34" s="9">
        <f t="shared" si="18"/>
        <v>0</v>
      </c>
      <c r="Q34" s="9">
        <f t="shared" si="19"/>
        <v>0</v>
      </c>
      <c r="R34" s="11" t="e">
        <f t="shared" si="20"/>
        <v>#DIV/0!</v>
      </c>
      <c r="S34" s="9" t="e">
        <f t="shared" si="21"/>
        <v>#DIV/0!</v>
      </c>
      <c r="T34" s="9" t="e">
        <f t="shared" si="22"/>
        <v>#DIV/0!</v>
      </c>
      <c r="U34" s="9" t="e">
        <f t="shared" si="23"/>
        <v>#DIV/0!</v>
      </c>
      <c r="V34" s="12" t="e">
        <f t="shared" si="24"/>
        <v>#DIV/0!</v>
      </c>
      <c r="W34" s="14" t="e">
        <f t="shared" si="25"/>
        <v>#DIV/0!</v>
      </c>
      <c r="X34" s="14" t="e">
        <f t="shared" si="26"/>
        <v>#DIV/0!</v>
      </c>
      <c r="Y34" s="30" t="e">
        <f t="shared" si="27"/>
        <v>#DIV/0!</v>
      </c>
      <c r="Z34" s="14">
        <f t="shared" si="28"/>
        <v>0</v>
      </c>
      <c r="AA34" s="14">
        <f t="shared" si="29"/>
        <v>0</v>
      </c>
      <c r="AB34" s="12" t="e">
        <f t="shared" si="30"/>
        <v>#DIV/0!</v>
      </c>
      <c r="AC34" s="29"/>
      <c r="AD34" s="381">
        <f t="shared" si="15"/>
        <v>0</v>
      </c>
      <c r="AE34" s="29"/>
      <c r="AF34" s="29"/>
      <c r="AG34" s="29"/>
      <c r="AH34" s="29"/>
      <c r="AI34" s="29"/>
      <c r="AJ34" s="381">
        <f t="shared" si="16"/>
        <v>0</v>
      </c>
      <c r="AK34" s="29"/>
      <c r="AL34" s="29"/>
      <c r="AM34" s="29"/>
      <c r="AN34" s="29"/>
    </row>
    <row r="35" spans="1:40" s="31" customFormat="1" hidden="1" outlineLevel="1">
      <c r="A35" s="7">
        <v>31</v>
      </c>
      <c r="B35" s="8"/>
      <c r="C35" s="27"/>
      <c r="D35" s="27"/>
      <c r="E35" s="27"/>
      <c r="F35" s="27"/>
      <c r="G35" s="28">
        <f t="shared" si="0"/>
        <v>0</v>
      </c>
      <c r="H35" s="29"/>
      <c r="I35" s="29"/>
      <c r="J35" s="29"/>
      <c r="K35" s="9">
        <f t="shared" si="17"/>
        <v>0</v>
      </c>
      <c r="L35" s="29"/>
      <c r="M35" s="29"/>
      <c r="N35" s="29"/>
      <c r="O35" s="10"/>
      <c r="P35" s="9">
        <f t="shared" si="18"/>
        <v>0</v>
      </c>
      <c r="Q35" s="9">
        <f t="shared" si="19"/>
        <v>0</v>
      </c>
      <c r="R35" s="11" t="e">
        <f t="shared" si="20"/>
        <v>#DIV/0!</v>
      </c>
      <c r="S35" s="9" t="e">
        <f t="shared" si="21"/>
        <v>#DIV/0!</v>
      </c>
      <c r="T35" s="9" t="e">
        <f t="shared" si="22"/>
        <v>#DIV/0!</v>
      </c>
      <c r="U35" s="9" t="e">
        <f t="shared" si="23"/>
        <v>#DIV/0!</v>
      </c>
      <c r="V35" s="12" t="e">
        <f t="shared" si="24"/>
        <v>#DIV/0!</v>
      </c>
      <c r="W35" s="14" t="e">
        <f t="shared" si="25"/>
        <v>#DIV/0!</v>
      </c>
      <c r="X35" s="14" t="e">
        <f t="shared" si="26"/>
        <v>#DIV/0!</v>
      </c>
      <c r="Y35" s="30" t="e">
        <f t="shared" si="27"/>
        <v>#DIV/0!</v>
      </c>
      <c r="Z35" s="14">
        <f t="shared" si="28"/>
        <v>0</v>
      </c>
      <c r="AA35" s="14">
        <f t="shared" si="29"/>
        <v>0</v>
      </c>
      <c r="AB35" s="12" t="e">
        <f t="shared" si="30"/>
        <v>#DIV/0!</v>
      </c>
      <c r="AC35" s="29"/>
      <c r="AD35" s="381">
        <f t="shared" si="15"/>
        <v>0</v>
      </c>
      <c r="AE35" s="29"/>
      <c r="AF35" s="29"/>
      <c r="AG35" s="29"/>
      <c r="AH35" s="29"/>
      <c r="AI35" s="29"/>
      <c r="AJ35" s="381">
        <f t="shared" si="16"/>
        <v>0</v>
      </c>
      <c r="AK35" s="29"/>
      <c r="AL35" s="29"/>
      <c r="AM35" s="29"/>
      <c r="AN35" s="29"/>
    </row>
    <row r="36" spans="1:40" s="31" customFormat="1" hidden="1" outlineLevel="1">
      <c r="A36" s="7">
        <v>32</v>
      </c>
      <c r="B36" s="8"/>
      <c r="C36" s="27"/>
      <c r="D36" s="27"/>
      <c r="E36" s="27"/>
      <c r="F36" s="27"/>
      <c r="G36" s="28">
        <f t="shared" si="0"/>
        <v>0</v>
      </c>
      <c r="H36" s="29"/>
      <c r="I36" s="29"/>
      <c r="J36" s="29"/>
      <c r="K36" s="9">
        <f t="shared" si="17"/>
        <v>0</v>
      </c>
      <c r="L36" s="29"/>
      <c r="M36" s="29"/>
      <c r="N36" s="29"/>
      <c r="O36" s="10"/>
      <c r="P36" s="9">
        <f t="shared" si="18"/>
        <v>0</v>
      </c>
      <c r="Q36" s="9">
        <f t="shared" si="19"/>
        <v>0</v>
      </c>
      <c r="R36" s="11" t="e">
        <f t="shared" si="20"/>
        <v>#DIV/0!</v>
      </c>
      <c r="S36" s="9" t="e">
        <f t="shared" si="21"/>
        <v>#DIV/0!</v>
      </c>
      <c r="T36" s="9" t="e">
        <f t="shared" si="22"/>
        <v>#DIV/0!</v>
      </c>
      <c r="U36" s="9" t="e">
        <f t="shared" si="23"/>
        <v>#DIV/0!</v>
      </c>
      <c r="V36" s="12" t="e">
        <f t="shared" si="24"/>
        <v>#DIV/0!</v>
      </c>
      <c r="W36" s="14" t="e">
        <f t="shared" si="25"/>
        <v>#DIV/0!</v>
      </c>
      <c r="X36" s="14" t="e">
        <f t="shared" si="26"/>
        <v>#DIV/0!</v>
      </c>
      <c r="Y36" s="30" t="e">
        <f t="shared" si="27"/>
        <v>#DIV/0!</v>
      </c>
      <c r="Z36" s="14">
        <f t="shared" si="28"/>
        <v>0</v>
      </c>
      <c r="AA36" s="14">
        <f t="shared" si="29"/>
        <v>0</v>
      </c>
      <c r="AB36" s="12" t="e">
        <f t="shared" si="30"/>
        <v>#DIV/0!</v>
      </c>
      <c r="AC36" s="29"/>
      <c r="AD36" s="381">
        <f t="shared" si="15"/>
        <v>0</v>
      </c>
      <c r="AE36" s="29"/>
      <c r="AF36" s="29"/>
      <c r="AG36" s="29"/>
      <c r="AH36" s="29"/>
      <c r="AI36" s="29"/>
      <c r="AJ36" s="381">
        <f t="shared" si="16"/>
        <v>0</v>
      </c>
      <c r="AK36" s="29"/>
      <c r="AL36" s="29"/>
      <c r="AM36" s="29"/>
      <c r="AN36" s="29"/>
    </row>
    <row r="37" spans="1:40" s="31" customFormat="1" hidden="1" outlineLevel="1">
      <c r="A37" s="7">
        <v>33</v>
      </c>
      <c r="B37" s="8"/>
      <c r="C37" s="27"/>
      <c r="D37" s="27"/>
      <c r="E37" s="27"/>
      <c r="F37" s="27"/>
      <c r="G37" s="28">
        <f t="shared" si="0"/>
        <v>0</v>
      </c>
      <c r="H37" s="29"/>
      <c r="I37" s="29"/>
      <c r="J37" s="29"/>
      <c r="K37" s="9">
        <f t="shared" si="17"/>
        <v>0</v>
      </c>
      <c r="L37" s="29"/>
      <c r="M37" s="29"/>
      <c r="N37" s="29"/>
      <c r="O37" s="10"/>
      <c r="P37" s="9">
        <f t="shared" si="18"/>
        <v>0</v>
      </c>
      <c r="Q37" s="9">
        <f t="shared" si="19"/>
        <v>0</v>
      </c>
      <c r="R37" s="11" t="e">
        <f t="shared" si="20"/>
        <v>#DIV/0!</v>
      </c>
      <c r="S37" s="9" t="e">
        <f t="shared" si="21"/>
        <v>#DIV/0!</v>
      </c>
      <c r="T37" s="9" t="e">
        <f t="shared" si="22"/>
        <v>#DIV/0!</v>
      </c>
      <c r="U37" s="9" t="e">
        <f t="shared" si="23"/>
        <v>#DIV/0!</v>
      </c>
      <c r="V37" s="12" t="e">
        <f t="shared" si="24"/>
        <v>#DIV/0!</v>
      </c>
      <c r="W37" s="14" t="e">
        <f t="shared" si="25"/>
        <v>#DIV/0!</v>
      </c>
      <c r="X37" s="14" t="e">
        <f t="shared" si="26"/>
        <v>#DIV/0!</v>
      </c>
      <c r="Y37" s="30" t="e">
        <f t="shared" si="27"/>
        <v>#DIV/0!</v>
      </c>
      <c r="Z37" s="14">
        <f t="shared" si="28"/>
        <v>0</v>
      </c>
      <c r="AA37" s="14">
        <f t="shared" si="29"/>
        <v>0</v>
      </c>
      <c r="AB37" s="12" t="e">
        <f t="shared" si="30"/>
        <v>#DIV/0!</v>
      </c>
      <c r="AC37" s="29"/>
      <c r="AD37" s="381">
        <f t="shared" si="15"/>
        <v>0</v>
      </c>
      <c r="AE37" s="29"/>
      <c r="AF37" s="29"/>
      <c r="AG37" s="29"/>
      <c r="AH37" s="29"/>
      <c r="AI37" s="29"/>
      <c r="AJ37" s="381">
        <f t="shared" si="16"/>
        <v>0</v>
      </c>
      <c r="AK37" s="29"/>
      <c r="AL37" s="29"/>
      <c r="AM37" s="29"/>
      <c r="AN37" s="29"/>
    </row>
    <row r="38" spans="1:40" s="31" customFormat="1" hidden="1" outlineLevel="1">
      <c r="A38" s="7">
        <v>34</v>
      </c>
      <c r="B38" s="8"/>
      <c r="C38" s="27"/>
      <c r="D38" s="27"/>
      <c r="E38" s="27"/>
      <c r="F38" s="27"/>
      <c r="G38" s="28">
        <f t="shared" si="0"/>
        <v>0</v>
      </c>
      <c r="H38" s="29"/>
      <c r="I38" s="29"/>
      <c r="J38" s="29"/>
      <c r="K38" s="9">
        <f t="shared" si="17"/>
        <v>0</v>
      </c>
      <c r="L38" s="29"/>
      <c r="M38" s="29"/>
      <c r="N38" s="29"/>
      <c r="O38" s="10"/>
      <c r="P38" s="9">
        <f t="shared" si="18"/>
        <v>0</v>
      </c>
      <c r="Q38" s="9">
        <f t="shared" si="19"/>
        <v>0</v>
      </c>
      <c r="R38" s="11" t="e">
        <f t="shared" si="20"/>
        <v>#DIV/0!</v>
      </c>
      <c r="S38" s="9" t="e">
        <f t="shared" si="21"/>
        <v>#DIV/0!</v>
      </c>
      <c r="T38" s="9" t="e">
        <f t="shared" si="22"/>
        <v>#DIV/0!</v>
      </c>
      <c r="U38" s="9" t="e">
        <f t="shared" si="23"/>
        <v>#DIV/0!</v>
      </c>
      <c r="V38" s="12" t="e">
        <f t="shared" si="24"/>
        <v>#DIV/0!</v>
      </c>
      <c r="W38" s="14" t="e">
        <f t="shared" si="25"/>
        <v>#DIV/0!</v>
      </c>
      <c r="X38" s="14" t="e">
        <f t="shared" si="26"/>
        <v>#DIV/0!</v>
      </c>
      <c r="Y38" s="30" t="e">
        <f t="shared" si="27"/>
        <v>#DIV/0!</v>
      </c>
      <c r="Z38" s="14">
        <f t="shared" si="28"/>
        <v>0</v>
      </c>
      <c r="AA38" s="14">
        <f t="shared" si="29"/>
        <v>0</v>
      </c>
      <c r="AB38" s="12" t="e">
        <f t="shared" si="30"/>
        <v>#DIV/0!</v>
      </c>
      <c r="AC38" s="29"/>
      <c r="AD38" s="381">
        <f t="shared" si="15"/>
        <v>0</v>
      </c>
      <c r="AE38" s="29"/>
      <c r="AF38" s="29"/>
      <c r="AG38" s="29"/>
      <c r="AH38" s="29"/>
      <c r="AI38" s="29"/>
      <c r="AJ38" s="381">
        <f t="shared" si="16"/>
        <v>0</v>
      </c>
      <c r="AK38" s="29"/>
      <c r="AL38" s="29"/>
      <c r="AM38" s="29"/>
      <c r="AN38" s="29"/>
    </row>
    <row r="39" spans="1:40" s="31" customFormat="1" hidden="1" outlineLevel="1">
      <c r="A39" s="7">
        <v>35</v>
      </c>
      <c r="B39" s="8"/>
      <c r="C39" s="27"/>
      <c r="D39" s="27"/>
      <c r="E39" s="27"/>
      <c r="F39" s="27"/>
      <c r="G39" s="28">
        <f t="shared" ref="G39:G64" si="31">C39+E39</f>
        <v>0</v>
      </c>
      <c r="H39" s="29"/>
      <c r="I39" s="29"/>
      <c r="J39" s="29"/>
      <c r="K39" s="9">
        <f t="shared" ref="K39:K64" si="32">SUM(I39:J39)</f>
        <v>0</v>
      </c>
      <c r="L39" s="29"/>
      <c r="M39" s="29"/>
      <c r="N39" s="29"/>
      <c r="O39" s="10"/>
      <c r="P39" s="9">
        <f t="shared" ref="P39:P64" si="33">M39+N39</f>
        <v>0</v>
      </c>
      <c r="Q39" s="9">
        <f t="shared" ref="Q39:Q64" si="34">P39-L39</f>
        <v>0</v>
      </c>
      <c r="R39" s="11" t="e">
        <f t="shared" ref="R39:R64" si="35">Q39/P39</f>
        <v>#DIV/0!</v>
      </c>
      <c r="S39" s="9" t="e">
        <f t="shared" ref="S39:S64" si="36">Q39/C39</f>
        <v>#DIV/0!</v>
      </c>
      <c r="T39" s="9" t="e">
        <f t="shared" ref="T39:T64" si="37">L39/H39</f>
        <v>#DIV/0!</v>
      </c>
      <c r="U39" s="9" t="e">
        <f t="shared" ref="U39:U64" si="38">H39/C39</f>
        <v>#DIV/0!</v>
      </c>
      <c r="V39" s="12" t="e">
        <f t="shared" ref="V39:V64" si="39">N39/P39</f>
        <v>#DIV/0!</v>
      </c>
      <c r="W39" s="14" t="e">
        <f t="shared" ref="W39:W64" si="40">I39/P39</f>
        <v>#DIV/0!</v>
      </c>
      <c r="X39" s="14" t="e">
        <f t="shared" ref="X39:X64" si="41">J39/P39</f>
        <v>#DIV/0!</v>
      </c>
      <c r="Y39" s="30" t="e">
        <f t="shared" ref="Y39:Y64" si="42">K39/P39</f>
        <v>#DIV/0!</v>
      </c>
      <c r="Z39" s="14">
        <f t="shared" ref="Z39:Z64" si="43">I39/8760</f>
        <v>0</v>
      </c>
      <c r="AA39" s="14">
        <f t="shared" ref="AA39:AA64" si="44">J39/8760</f>
        <v>0</v>
      </c>
      <c r="AB39" s="12" t="e">
        <f t="shared" ref="AB39:AB64" si="45">(D39+F39)/G39</f>
        <v>#DIV/0!</v>
      </c>
      <c r="AC39" s="29"/>
      <c r="AD39" s="381">
        <f t="shared" ref="AD39:AD64" si="46">AE39+AF39+AG39+AH39</f>
        <v>0</v>
      </c>
      <c r="AE39" s="29"/>
      <c r="AF39" s="29"/>
      <c r="AG39" s="29"/>
      <c r="AH39" s="29"/>
      <c r="AI39" s="29"/>
      <c r="AJ39" s="381">
        <f t="shared" ref="AJ39:AJ64" si="47">AK39+AL39+AM39</f>
        <v>0</v>
      </c>
      <c r="AK39" s="29"/>
      <c r="AL39" s="29"/>
      <c r="AM39" s="29"/>
      <c r="AN39" s="29"/>
    </row>
    <row r="40" spans="1:40" s="31" customFormat="1" hidden="1" outlineLevel="1">
      <c r="A40" s="7">
        <v>36</v>
      </c>
      <c r="B40" s="8"/>
      <c r="C40" s="27"/>
      <c r="D40" s="27"/>
      <c r="E40" s="27"/>
      <c r="F40" s="27"/>
      <c r="G40" s="28">
        <f t="shared" si="31"/>
        <v>0</v>
      </c>
      <c r="H40" s="29"/>
      <c r="I40" s="29"/>
      <c r="J40" s="29"/>
      <c r="K40" s="9">
        <f t="shared" si="32"/>
        <v>0</v>
      </c>
      <c r="L40" s="29"/>
      <c r="M40" s="29"/>
      <c r="N40" s="29"/>
      <c r="O40" s="10"/>
      <c r="P40" s="9">
        <f t="shared" si="33"/>
        <v>0</v>
      </c>
      <c r="Q40" s="9">
        <f t="shared" si="34"/>
        <v>0</v>
      </c>
      <c r="R40" s="11" t="e">
        <f t="shared" si="35"/>
        <v>#DIV/0!</v>
      </c>
      <c r="S40" s="9" t="e">
        <f t="shared" si="36"/>
        <v>#DIV/0!</v>
      </c>
      <c r="T40" s="9" t="e">
        <f t="shared" si="37"/>
        <v>#DIV/0!</v>
      </c>
      <c r="U40" s="9" t="e">
        <f t="shared" si="38"/>
        <v>#DIV/0!</v>
      </c>
      <c r="V40" s="12" t="e">
        <f t="shared" si="39"/>
        <v>#DIV/0!</v>
      </c>
      <c r="W40" s="14" t="e">
        <f t="shared" si="40"/>
        <v>#DIV/0!</v>
      </c>
      <c r="X40" s="14" t="e">
        <f t="shared" si="41"/>
        <v>#DIV/0!</v>
      </c>
      <c r="Y40" s="30" t="e">
        <f t="shared" si="42"/>
        <v>#DIV/0!</v>
      </c>
      <c r="Z40" s="14">
        <f t="shared" si="43"/>
        <v>0</v>
      </c>
      <c r="AA40" s="14">
        <f t="shared" si="44"/>
        <v>0</v>
      </c>
      <c r="AB40" s="12" t="e">
        <f t="shared" si="45"/>
        <v>#DIV/0!</v>
      </c>
      <c r="AC40" s="29"/>
      <c r="AD40" s="381">
        <f t="shared" si="46"/>
        <v>0</v>
      </c>
      <c r="AE40" s="29"/>
      <c r="AF40" s="29"/>
      <c r="AG40" s="29"/>
      <c r="AH40" s="29"/>
      <c r="AI40" s="29"/>
      <c r="AJ40" s="381">
        <f t="shared" si="47"/>
        <v>0</v>
      </c>
      <c r="AK40" s="29"/>
      <c r="AL40" s="29"/>
      <c r="AM40" s="29"/>
      <c r="AN40" s="29"/>
    </row>
    <row r="41" spans="1:40" s="31" customFormat="1" hidden="1" outlineLevel="1">
      <c r="A41" s="7">
        <v>37</v>
      </c>
      <c r="B41" s="8"/>
      <c r="C41" s="27"/>
      <c r="D41" s="27"/>
      <c r="E41" s="27"/>
      <c r="F41" s="27"/>
      <c r="G41" s="28">
        <f t="shared" si="31"/>
        <v>0</v>
      </c>
      <c r="H41" s="29"/>
      <c r="I41" s="29"/>
      <c r="J41" s="29"/>
      <c r="K41" s="9">
        <f t="shared" si="32"/>
        <v>0</v>
      </c>
      <c r="L41" s="29"/>
      <c r="M41" s="29"/>
      <c r="N41" s="29"/>
      <c r="O41" s="10"/>
      <c r="P41" s="9">
        <f t="shared" si="33"/>
        <v>0</v>
      </c>
      <c r="Q41" s="9">
        <f t="shared" si="34"/>
        <v>0</v>
      </c>
      <c r="R41" s="11" t="e">
        <f t="shared" si="35"/>
        <v>#DIV/0!</v>
      </c>
      <c r="S41" s="9" t="e">
        <f t="shared" si="36"/>
        <v>#DIV/0!</v>
      </c>
      <c r="T41" s="9" t="e">
        <f t="shared" si="37"/>
        <v>#DIV/0!</v>
      </c>
      <c r="U41" s="9" t="e">
        <f t="shared" si="38"/>
        <v>#DIV/0!</v>
      </c>
      <c r="V41" s="12" t="e">
        <f t="shared" si="39"/>
        <v>#DIV/0!</v>
      </c>
      <c r="W41" s="14" t="e">
        <f t="shared" si="40"/>
        <v>#DIV/0!</v>
      </c>
      <c r="X41" s="14" t="e">
        <f t="shared" si="41"/>
        <v>#DIV/0!</v>
      </c>
      <c r="Y41" s="30" t="e">
        <f t="shared" si="42"/>
        <v>#DIV/0!</v>
      </c>
      <c r="Z41" s="14">
        <f t="shared" si="43"/>
        <v>0</v>
      </c>
      <c r="AA41" s="14">
        <f t="shared" si="44"/>
        <v>0</v>
      </c>
      <c r="AB41" s="12" t="e">
        <f t="shared" si="45"/>
        <v>#DIV/0!</v>
      </c>
      <c r="AC41" s="29"/>
      <c r="AD41" s="381">
        <f t="shared" si="46"/>
        <v>0</v>
      </c>
      <c r="AE41" s="29"/>
      <c r="AF41" s="29"/>
      <c r="AG41" s="29"/>
      <c r="AH41" s="29"/>
      <c r="AI41" s="29"/>
      <c r="AJ41" s="381">
        <f t="shared" si="47"/>
        <v>0</v>
      </c>
      <c r="AK41" s="29"/>
      <c r="AL41" s="29"/>
      <c r="AM41" s="29"/>
      <c r="AN41" s="29"/>
    </row>
    <row r="42" spans="1:40" s="31" customFormat="1" hidden="1" outlineLevel="1">
      <c r="A42" s="7">
        <v>38</v>
      </c>
      <c r="B42" s="8"/>
      <c r="C42" s="27"/>
      <c r="D42" s="27"/>
      <c r="E42" s="27"/>
      <c r="F42" s="27"/>
      <c r="G42" s="28">
        <f t="shared" si="31"/>
        <v>0</v>
      </c>
      <c r="H42" s="29"/>
      <c r="I42" s="29"/>
      <c r="J42" s="29"/>
      <c r="K42" s="9">
        <f t="shared" si="32"/>
        <v>0</v>
      </c>
      <c r="L42" s="29"/>
      <c r="M42" s="29"/>
      <c r="N42" s="29"/>
      <c r="O42" s="10"/>
      <c r="P42" s="9">
        <f t="shared" si="33"/>
        <v>0</v>
      </c>
      <c r="Q42" s="9">
        <f t="shared" si="34"/>
        <v>0</v>
      </c>
      <c r="R42" s="11" t="e">
        <f t="shared" si="35"/>
        <v>#DIV/0!</v>
      </c>
      <c r="S42" s="9" t="e">
        <f t="shared" si="36"/>
        <v>#DIV/0!</v>
      </c>
      <c r="T42" s="9" t="e">
        <f t="shared" si="37"/>
        <v>#DIV/0!</v>
      </c>
      <c r="U42" s="9" t="e">
        <f t="shared" si="38"/>
        <v>#DIV/0!</v>
      </c>
      <c r="V42" s="12" t="e">
        <f t="shared" si="39"/>
        <v>#DIV/0!</v>
      </c>
      <c r="W42" s="14" t="e">
        <f t="shared" si="40"/>
        <v>#DIV/0!</v>
      </c>
      <c r="X42" s="14" t="e">
        <f t="shared" si="41"/>
        <v>#DIV/0!</v>
      </c>
      <c r="Y42" s="30" t="e">
        <f t="shared" si="42"/>
        <v>#DIV/0!</v>
      </c>
      <c r="Z42" s="14">
        <f t="shared" si="43"/>
        <v>0</v>
      </c>
      <c r="AA42" s="14">
        <f t="shared" si="44"/>
        <v>0</v>
      </c>
      <c r="AB42" s="12" t="e">
        <f t="shared" si="45"/>
        <v>#DIV/0!</v>
      </c>
      <c r="AC42" s="29"/>
      <c r="AD42" s="381">
        <f t="shared" si="46"/>
        <v>0</v>
      </c>
      <c r="AE42" s="29"/>
      <c r="AF42" s="29"/>
      <c r="AG42" s="29"/>
      <c r="AH42" s="29"/>
      <c r="AI42" s="29"/>
      <c r="AJ42" s="381">
        <f t="shared" si="47"/>
        <v>0</v>
      </c>
      <c r="AK42" s="29"/>
      <c r="AL42" s="29"/>
      <c r="AM42" s="29"/>
      <c r="AN42" s="29"/>
    </row>
    <row r="43" spans="1:40" s="31" customFormat="1" hidden="1" outlineLevel="1">
      <c r="A43" s="7">
        <v>39</v>
      </c>
      <c r="B43" s="8"/>
      <c r="C43" s="27"/>
      <c r="D43" s="27"/>
      <c r="E43" s="27"/>
      <c r="F43" s="27"/>
      <c r="G43" s="28">
        <f t="shared" si="31"/>
        <v>0</v>
      </c>
      <c r="H43" s="29"/>
      <c r="I43" s="29"/>
      <c r="J43" s="29"/>
      <c r="K43" s="9">
        <f t="shared" si="32"/>
        <v>0</v>
      </c>
      <c r="L43" s="29"/>
      <c r="M43" s="29"/>
      <c r="N43" s="29"/>
      <c r="O43" s="10"/>
      <c r="P43" s="9">
        <f t="shared" si="33"/>
        <v>0</v>
      </c>
      <c r="Q43" s="9">
        <f t="shared" si="34"/>
        <v>0</v>
      </c>
      <c r="R43" s="11" t="e">
        <f t="shared" si="35"/>
        <v>#DIV/0!</v>
      </c>
      <c r="S43" s="9" t="e">
        <f t="shared" si="36"/>
        <v>#DIV/0!</v>
      </c>
      <c r="T43" s="9" t="e">
        <f t="shared" si="37"/>
        <v>#DIV/0!</v>
      </c>
      <c r="U43" s="9" t="e">
        <f t="shared" si="38"/>
        <v>#DIV/0!</v>
      </c>
      <c r="V43" s="12" t="e">
        <f t="shared" si="39"/>
        <v>#DIV/0!</v>
      </c>
      <c r="W43" s="14" t="e">
        <f t="shared" si="40"/>
        <v>#DIV/0!</v>
      </c>
      <c r="X43" s="14" t="e">
        <f t="shared" si="41"/>
        <v>#DIV/0!</v>
      </c>
      <c r="Y43" s="30" t="e">
        <f t="shared" si="42"/>
        <v>#DIV/0!</v>
      </c>
      <c r="Z43" s="14">
        <f t="shared" si="43"/>
        <v>0</v>
      </c>
      <c r="AA43" s="14">
        <f t="shared" si="44"/>
        <v>0</v>
      </c>
      <c r="AB43" s="12" t="e">
        <f t="shared" si="45"/>
        <v>#DIV/0!</v>
      </c>
      <c r="AC43" s="29"/>
      <c r="AD43" s="381">
        <f t="shared" si="46"/>
        <v>0</v>
      </c>
      <c r="AE43" s="29"/>
      <c r="AF43" s="29"/>
      <c r="AG43" s="29"/>
      <c r="AH43" s="29"/>
      <c r="AI43" s="29"/>
      <c r="AJ43" s="381">
        <f t="shared" si="47"/>
        <v>0</v>
      </c>
      <c r="AK43" s="29"/>
      <c r="AL43" s="29"/>
      <c r="AM43" s="29"/>
      <c r="AN43" s="29"/>
    </row>
    <row r="44" spans="1:40" s="31" customFormat="1" hidden="1" outlineLevel="1">
      <c r="A44" s="7">
        <v>40</v>
      </c>
      <c r="B44" s="8"/>
      <c r="C44" s="27"/>
      <c r="D44" s="27"/>
      <c r="E44" s="27"/>
      <c r="F44" s="27"/>
      <c r="G44" s="28">
        <f t="shared" si="31"/>
        <v>0</v>
      </c>
      <c r="H44" s="29"/>
      <c r="I44" s="29"/>
      <c r="J44" s="29"/>
      <c r="K44" s="9">
        <f t="shared" si="32"/>
        <v>0</v>
      </c>
      <c r="L44" s="29"/>
      <c r="M44" s="29"/>
      <c r="N44" s="29"/>
      <c r="O44" s="10"/>
      <c r="P44" s="9">
        <f t="shared" si="33"/>
        <v>0</v>
      </c>
      <c r="Q44" s="9">
        <f t="shared" si="34"/>
        <v>0</v>
      </c>
      <c r="R44" s="11" t="e">
        <f t="shared" si="35"/>
        <v>#DIV/0!</v>
      </c>
      <c r="S44" s="9" t="e">
        <f t="shared" si="36"/>
        <v>#DIV/0!</v>
      </c>
      <c r="T44" s="9" t="e">
        <f t="shared" si="37"/>
        <v>#DIV/0!</v>
      </c>
      <c r="U44" s="9" t="e">
        <f t="shared" si="38"/>
        <v>#DIV/0!</v>
      </c>
      <c r="V44" s="12" t="e">
        <f t="shared" si="39"/>
        <v>#DIV/0!</v>
      </c>
      <c r="W44" s="14" t="e">
        <f t="shared" si="40"/>
        <v>#DIV/0!</v>
      </c>
      <c r="X44" s="14" t="e">
        <f t="shared" si="41"/>
        <v>#DIV/0!</v>
      </c>
      <c r="Y44" s="30" t="e">
        <f t="shared" si="42"/>
        <v>#DIV/0!</v>
      </c>
      <c r="Z44" s="14">
        <f t="shared" si="43"/>
        <v>0</v>
      </c>
      <c r="AA44" s="14">
        <f t="shared" si="44"/>
        <v>0</v>
      </c>
      <c r="AB44" s="12" t="e">
        <f t="shared" si="45"/>
        <v>#DIV/0!</v>
      </c>
      <c r="AC44" s="29"/>
      <c r="AD44" s="381">
        <f t="shared" si="46"/>
        <v>0</v>
      </c>
      <c r="AE44" s="29"/>
      <c r="AF44" s="29"/>
      <c r="AG44" s="29"/>
      <c r="AH44" s="29"/>
      <c r="AI44" s="29"/>
      <c r="AJ44" s="381">
        <f t="shared" si="47"/>
        <v>0</v>
      </c>
      <c r="AK44" s="29"/>
      <c r="AL44" s="29"/>
      <c r="AM44" s="29"/>
      <c r="AN44" s="29"/>
    </row>
    <row r="45" spans="1:40" s="31" customFormat="1" hidden="1" outlineLevel="1">
      <c r="A45" s="7">
        <v>41</v>
      </c>
      <c r="B45" s="8"/>
      <c r="C45" s="27"/>
      <c r="D45" s="27"/>
      <c r="E45" s="27"/>
      <c r="F45" s="27"/>
      <c r="G45" s="28">
        <f t="shared" si="31"/>
        <v>0</v>
      </c>
      <c r="H45" s="29"/>
      <c r="I45" s="29"/>
      <c r="J45" s="29"/>
      <c r="K45" s="9">
        <f t="shared" si="32"/>
        <v>0</v>
      </c>
      <c r="L45" s="29"/>
      <c r="M45" s="29"/>
      <c r="N45" s="29"/>
      <c r="O45" s="10"/>
      <c r="P45" s="9">
        <f t="shared" si="33"/>
        <v>0</v>
      </c>
      <c r="Q45" s="9">
        <f t="shared" si="34"/>
        <v>0</v>
      </c>
      <c r="R45" s="11" t="e">
        <f t="shared" si="35"/>
        <v>#DIV/0!</v>
      </c>
      <c r="S45" s="9" t="e">
        <f t="shared" si="36"/>
        <v>#DIV/0!</v>
      </c>
      <c r="T45" s="9" t="e">
        <f t="shared" si="37"/>
        <v>#DIV/0!</v>
      </c>
      <c r="U45" s="9" t="e">
        <f t="shared" si="38"/>
        <v>#DIV/0!</v>
      </c>
      <c r="V45" s="12" t="e">
        <f t="shared" si="39"/>
        <v>#DIV/0!</v>
      </c>
      <c r="W45" s="14" t="e">
        <f t="shared" si="40"/>
        <v>#DIV/0!</v>
      </c>
      <c r="X45" s="14" t="e">
        <f t="shared" si="41"/>
        <v>#DIV/0!</v>
      </c>
      <c r="Y45" s="30" t="e">
        <f t="shared" si="42"/>
        <v>#DIV/0!</v>
      </c>
      <c r="Z45" s="14">
        <f t="shared" si="43"/>
        <v>0</v>
      </c>
      <c r="AA45" s="14">
        <f t="shared" si="44"/>
        <v>0</v>
      </c>
      <c r="AB45" s="12" t="e">
        <f t="shared" si="45"/>
        <v>#DIV/0!</v>
      </c>
      <c r="AC45" s="29"/>
      <c r="AD45" s="381">
        <f t="shared" si="46"/>
        <v>0</v>
      </c>
      <c r="AE45" s="29"/>
      <c r="AF45" s="29"/>
      <c r="AG45" s="29"/>
      <c r="AH45" s="29"/>
      <c r="AI45" s="29"/>
      <c r="AJ45" s="381">
        <f t="shared" si="47"/>
        <v>0</v>
      </c>
      <c r="AK45" s="29"/>
      <c r="AL45" s="29"/>
      <c r="AM45" s="29"/>
      <c r="AN45" s="29"/>
    </row>
    <row r="46" spans="1:40" s="31" customFormat="1" hidden="1" outlineLevel="1">
      <c r="A46" s="7">
        <v>42</v>
      </c>
      <c r="B46" s="8"/>
      <c r="C46" s="27"/>
      <c r="D46" s="27"/>
      <c r="E46" s="27"/>
      <c r="F46" s="27"/>
      <c r="G46" s="28">
        <f t="shared" si="31"/>
        <v>0</v>
      </c>
      <c r="H46" s="29"/>
      <c r="I46" s="29"/>
      <c r="J46" s="29"/>
      <c r="K46" s="9">
        <f t="shared" si="32"/>
        <v>0</v>
      </c>
      <c r="L46" s="29"/>
      <c r="M46" s="29"/>
      <c r="N46" s="29"/>
      <c r="O46" s="10"/>
      <c r="P46" s="9">
        <f t="shared" si="33"/>
        <v>0</v>
      </c>
      <c r="Q46" s="9">
        <f t="shared" si="34"/>
        <v>0</v>
      </c>
      <c r="R46" s="11" t="e">
        <f t="shared" si="35"/>
        <v>#DIV/0!</v>
      </c>
      <c r="S46" s="9" t="e">
        <f t="shared" si="36"/>
        <v>#DIV/0!</v>
      </c>
      <c r="T46" s="9" t="e">
        <f t="shared" si="37"/>
        <v>#DIV/0!</v>
      </c>
      <c r="U46" s="9" t="e">
        <f t="shared" si="38"/>
        <v>#DIV/0!</v>
      </c>
      <c r="V46" s="12" t="e">
        <f t="shared" si="39"/>
        <v>#DIV/0!</v>
      </c>
      <c r="W46" s="14" t="e">
        <f t="shared" si="40"/>
        <v>#DIV/0!</v>
      </c>
      <c r="X46" s="14" t="e">
        <f t="shared" si="41"/>
        <v>#DIV/0!</v>
      </c>
      <c r="Y46" s="30" t="e">
        <f t="shared" si="42"/>
        <v>#DIV/0!</v>
      </c>
      <c r="Z46" s="14">
        <f t="shared" si="43"/>
        <v>0</v>
      </c>
      <c r="AA46" s="14">
        <f t="shared" si="44"/>
        <v>0</v>
      </c>
      <c r="AB46" s="12" t="e">
        <f t="shared" si="45"/>
        <v>#DIV/0!</v>
      </c>
      <c r="AC46" s="29"/>
      <c r="AD46" s="381">
        <f t="shared" si="46"/>
        <v>0</v>
      </c>
      <c r="AE46" s="29"/>
      <c r="AF46" s="29"/>
      <c r="AG46" s="29"/>
      <c r="AH46" s="29"/>
      <c r="AI46" s="29"/>
      <c r="AJ46" s="381">
        <f t="shared" si="47"/>
        <v>0</v>
      </c>
      <c r="AK46" s="29"/>
      <c r="AL46" s="29"/>
      <c r="AM46" s="29"/>
      <c r="AN46" s="29"/>
    </row>
    <row r="47" spans="1:40" s="31" customFormat="1" hidden="1" outlineLevel="1">
      <c r="A47" s="7">
        <v>43</v>
      </c>
      <c r="B47" s="8"/>
      <c r="C47" s="27"/>
      <c r="D47" s="27"/>
      <c r="E47" s="27"/>
      <c r="F47" s="27"/>
      <c r="G47" s="28">
        <f t="shared" si="31"/>
        <v>0</v>
      </c>
      <c r="H47" s="29"/>
      <c r="I47" s="29"/>
      <c r="J47" s="29"/>
      <c r="K47" s="9">
        <f t="shared" si="32"/>
        <v>0</v>
      </c>
      <c r="L47" s="29"/>
      <c r="M47" s="29"/>
      <c r="N47" s="29"/>
      <c r="O47" s="10"/>
      <c r="P47" s="9">
        <f t="shared" si="33"/>
        <v>0</v>
      </c>
      <c r="Q47" s="9">
        <f t="shared" si="34"/>
        <v>0</v>
      </c>
      <c r="R47" s="11" t="e">
        <f t="shared" si="35"/>
        <v>#DIV/0!</v>
      </c>
      <c r="S47" s="9" t="e">
        <f t="shared" si="36"/>
        <v>#DIV/0!</v>
      </c>
      <c r="T47" s="9" t="e">
        <f t="shared" si="37"/>
        <v>#DIV/0!</v>
      </c>
      <c r="U47" s="9" t="e">
        <f t="shared" si="38"/>
        <v>#DIV/0!</v>
      </c>
      <c r="V47" s="12" t="e">
        <f t="shared" si="39"/>
        <v>#DIV/0!</v>
      </c>
      <c r="W47" s="14" t="e">
        <f t="shared" si="40"/>
        <v>#DIV/0!</v>
      </c>
      <c r="X47" s="14" t="e">
        <f t="shared" si="41"/>
        <v>#DIV/0!</v>
      </c>
      <c r="Y47" s="30" t="e">
        <f t="shared" si="42"/>
        <v>#DIV/0!</v>
      </c>
      <c r="Z47" s="14">
        <f t="shared" si="43"/>
        <v>0</v>
      </c>
      <c r="AA47" s="14">
        <f t="shared" si="44"/>
        <v>0</v>
      </c>
      <c r="AB47" s="12" t="e">
        <f t="shared" si="45"/>
        <v>#DIV/0!</v>
      </c>
      <c r="AC47" s="29"/>
      <c r="AD47" s="381">
        <f t="shared" si="46"/>
        <v>0</v>
      </c>
      <c r="AE47" s="29"/>
      <c r="AF47" s="29"/>
      <c r="AG47" s="29"/>
      <c r="AH47" s="29"/>
      <c r="AI47" s="29"/>
      <c r="AJ47" s="381">
        <f t="shared" si="47"/>
        <v>0</v>
      </c>
      <c r="AK47" s="29"/>
      <c r="AL47" s="29"/>
      <c r="AM47" s="29"/>
      <c r="AN47" s="29"/>
    </row>
    <row r="48" spans="1:40" s="31" customFormat="1" hidden="1" outlineLevel="1">
      <c r="A48" s="7">
        <v>44</v>
      </c>
      <c r="B48" s="8"/>
      <c r="C48" s="27"/>
      <c r="D48" s="27"/>
      <c r="E48" s="27"/>
      <c r="F48" s="27"/>
      <c r="G48" s="28">
        <f t="shared" si="31"/>
        <v>0</v>
      </c>
      <c r="H48" s="29"/>
      <c r="I48" s="29"/>
      <c r="J48" s="29"/>
      <c r="K48" s="9">
        <f t="shared" si="32"/>
        <v>0</v>
      </c>
      <c r="L48" s="29"/>
      <c r="M48" s="29"/>
      <c r="N48" s="29"/>
      <c r="O48" s="10"/>
      <c r="P48" s="9">
        <f t="shared" si="33"/>
        <v>0</v>
      </c>
      <c r="Q48" s="9">
        <f t="shared" si="34"/>
        <v>0</v>
      </c>
      <c r="R48" s="11" t="e">
        <f t="shared" si="35"/>
        <v>#DIV/0!</v>
      </c>
      <c r="S48" s="9" t="e">
        <f t="shared" si="36"/>
        <v>#DIV/0!</v>
      </c>
      <c r="T48" s="9" t="e">
        <f t="shared" si="37"/>
        <v>#DIV/0!</v>
      </c>
      <c r="U48" s="9" t="e">
        <f t="shared" si="38"/>
        <v>#DIV/0!</v>
      </c>
      <c r="V48" s="12" t="e">
        <f t="shared" si="39"/>
        <v>#DIV/0!</v>
      </c>
      <c r="W48" s="14" t="e">
        <f t="shared" si="40"/>
        <v>#DIV/0!</v>
      </c>
      <c r="X48" s="14" t="e">
        <f t="shared" si="41"/>
        <v>#DIV/0!</v>
      </c>
      <c r="Y48" s="30" t="e">
        <f t="shared" si="42"/>
        <v>#DIV/0!</v>
      </c>
      <c r="Z48" s="14">
        <f t="shared" si="43"/>
        <v>0</v>
      </c>
      <c r="AA48" s="14">
        <f t="shared" si="44"/>
        <v>0</v>
      </c>
      <c r="AB48" s="12" t="e">
        <f t="shared" si="45"/>
        <v>#DIV/0!</v>
      </c>
      <c r="AC48" s="29"/>
      <c r="AD48" s="381">
        <f t="shared" si="46"/>
        <v>0</v>
      </c>
      <c r="AE48" s="29"/>
      <c r="AF48" s="29"/>
      <c r="AG48" s="29"/>
      <c r="AH48" s="29"/>
      <c r="AI48" s="29"/>
      <c r="AJ48" s="381">
        <f t="shared" si="47"/>
        <v>0</v>
      </c>
      <c r="AK48" s="29"/>
      <c r="AL48" s="29"/>
      <c r="AM48" s="29"/>
      <c r="AN48" s="29"/>
    </row>
    <row r="49" spans="1:40" s="31" customFormat="1" hidden="1" outlineLevel="1">
      <c r="A49" s="7">
        <v>45</v>
      </c>
      <c r="B49" s="8"/>
      <c r="C49" s="27"/>
      <c r="D49" s="27"/>
      <c r="E49" s="27"/>
      <c r="F49" s="27"/>
      <c r="G49" s="28">
        <f t="shared" si="31"/>
        <v>0</v>
      </c>
      <c r="H49" s="29"/>
      <c r="I49" s="29"/>
      <c r="J49" s="29"/>
      <c r="K49" s="9">
        <f t="shared" si="32"/>
        <v>0</v>
      </c>
      <c r="L49" s="29"/>
      <c r="M49" s="29"/>
      <c r="N49" s="29"/>
      <c r="O49" s="10"/>
      <c r="P49" s="9">
        <f t="shared" si="33"/>
        <v>0</v>
      </c>
      <c r="Q49" s="9">
        <f t="shared" si="34"/>
        <v>0</v>
      </c>
      <c r="R49" s="11" t="e">
        <f t="shared" si="35"/>
        <v>#DIV/0!</v>
      </c>
      <c r="S49" s="9" t="e">
        <f t="shared" si="36"/>
        <v>#DIV/0!</v>
      </c>
      <c r="T49" s="9" t="e">
        <f t="shared" si="37"/>
        <v>#DIV/0!</v>
      </c>
      <c r="U49" s="9" t="e">
        <f t="shared" si="38"/>
        <v>#DIV/0!</v>
      </c>
      <c r="V49" s="12" t="e">
        <f t="shared" si="39"/>
        <v>#DIV/0!</v>
      </c>
      <c r="W49" s="14" t="e">
        <f t="shared" si="40"/>
        <v>#DIV/0!</v>
      </c>
      <c r="X49" s="14" t="e">
        <f t="shared" si="41"/>
        <v>#DIV/0!</v>
      </c>
      <c r="Y49" s="30" t="e">
        <f t="shared" si="42"/>
        <v>#DIV/0!</v>
      </c>
      <c r="Z49" s="14">
        <f t="shared" si="43"/>
        <v>0</v>
      </c>
      <c r="AA49" s="14">
        <f t="shared" si="44"/>
        <v>0</v>
      </c>
      <c r="AB49" s="12" t="e">
        <f t="shared" si="45"/>
        <v>#DIV/0!</v>
      </c>
      <c r="AC49" s="29"/>
      <c r="AD49" s="381">
        <f t="shared" si="46"/>
        <v>0</v>
      </c>
      <c r="AE49" s="29"/>
      <c r="AF49" s="29"/>
      <c r="AG49" s="29"/>
      <c r="AH49" s="29"/>
      <c r="AI49" s="29"/>
      <c r="AJ49" s="381">
        <f t="shared" si="47"/>
        <v>0</v>
      </c>
      <c r="AK49" s="29"/>
      <c r="AL49" s="29"/>
      <c r="AM49" s="29"/>
      <c r="AN49" s="29"/>
    </row>
    <row r="50" spans="1:40" s="31" customFormat="1" hidden="1" outlineLevel="1">
      <c r="A50" s="7">
        <v>46</v>
      </c>
      <c r="B50" s="8"/>
      <c r="C50" s="27"/>
      <c r="D50" s="27"/>
      <c r="E50" s="27"/>
      <c r="F50" s="27"/>
      <c r="G50" s="28">
        <f t="shared" si="31"/>
        <v>0</v>
      </c>
      <c r="H50" s="29"/>
      <c r="I50" s="29"/>
      <c r="J50" s="29"/>
      <c r="K50" s="9">
        <f t="shared" si="32"/>
        <v>0</v>
      </c>
      <c r="L50" s="29"/>
      <c r="M50" s="29"/>
      <c r="N50" s="29"/>
      <c r="O50" s="10"/>
      <c r="P50" s="9">
        <f t="shared" si="33"/>
        <v>0</v>
      </c>
      <c r="Q50" s="9">
        <f t="shared" si="34"/>
        <v>0</v>
      </c>
      <c r="R50" s="11" t="e">
        <f t="shared" si="35"/>
        <v>#DIV/0!</v>
      </c>
      <c r="S50" s="9" t="e">
        <f t="shared" si="36"/>
        <v>#DIV/0!</v>
      </c>
      <c r="T50" s="9" t="e">
        <f t="shared" si="37"/>
        <v>#DIV/0!</v>
      </c>
      <c r="U50" s="9" t="e">
        <f t="shared" si="38"/>
        <v>#DIV/0!</v>
      </c>
      <c r="V50" s="12" t="e">
        <f t="shared" si="39"/>
        <v>#DIV/0!</v>
      </c>
      <c r="W50" s="14" t="e">
        <f t="shared" si="40"/>
        <v>#DIV/0!</v>
      </c>
      <c r="X50" s="14" t="e">
        <f t="shared" si="41"/>
        <v>#DIV/0!</v>
      </c>
      <c r="Y50" s="30" t="e">
        <f t="shared" si="42"/>
        <v>#DIV/0!</v>
      </c>
      <c r="Z50" s="14">
        <f t="shared" si="43"/>
        <v>0</v>
      </c>
      <c r="AA50" s="14">
        <f t="shared" si="44"/>
        <v>0</v>
      </c>
      <c r="AB50" s="12" t="e">
        <f t="shared" si="45"/>
        <v>#DIV/0!</v>
      </c>
      <c r="AC50" s="29"/>
      <c r="AD50" s="381">
        <f t="shared" si="46"/>
        <v>0</v>
      </c>
      <c r="AE50" s="29"/>
      <c r="AF50" s="29"/>
      <c r="AG50" s="29"/>
      <c r="AH50" s="29"/>
      <c r="AI50" s="29"/>
      <c r="AJ50" s="381">
        <f t="shared" si="47"/>
        <v>0</v>
      </c>
      <c r="AK50" s="29"/>
      <c r="AL50" s="29"/>
      <c r="AM50" s="29"/>
      <c r="AN50" s="29"/>
    </row>
    <row r="51" spans="1:40" s="31" customFormat="1" hidden="1" outlineLevel="1">
      <c r="A51" s="7">
        <v>47</v>
      </c>
      <c r="B51" s="8"/>
      <c r="C51" s="27"/>
      <c r="D51" s="27"/>
      <c r="E51" s="27"/>
      <c r="F51" s="27"/>
      <c r="G51" s="28">
        <f t="shared" si="31"/>
        <v>0</v>
      </c>
      <c r="H51" s="29"/>
      <c r="I51" s="29"/>
      <c r="J51" s="29"/>
      <c r="K51" s="9">
        <f t="shared" si="32"/>
        <v>0</v>
      </c>
      <c r="L51" s="29"/>
      <c r="M51" s="29"/>
      <c r="N51" s="29"/>
      <c r="O51" s="10"/>
      <c r="P51" s="9">
        <f t="shared" si="33"/>
        <v>0</v>
      </c>
      <c r="Q51" s="9">
        <f t="shared" si="34"/>
        <v>0</v>
      </c>
      <c r="R51" s="11" t="e">
        <f t="shared" si="35"/>
        <v>#DIV/0!</v>
      </c>
      <c r="S51" s="9" t="e">
        <f t="shared" si="36"/>
        <v>#DIV/0!</v>
      </c>
      <c r="T51" s="9" t="e">
        <f t="shared" si="37"/>
        <v>#DIV/0!</v>
      </c>
      <c r="U51" s="9" t="e">
        <f t="shared" si="38"/>
        <v>#DIV/0!</v>
      </c>
      <c r="V51" s="12" t="e">
        <f t="shared" si="39"/>
        <v>#DIV/0!</v>
      </c>
      <c r="W51" s="14" t="e">
        <f t="shared" si="40"/>
        <v>#DIV/0!</v>
      </c>
      <c r="X51" s="14" t="e">
        <f t="shared" si="41"/>
        <v>#DIV/0!</v>
      </c>
      <c r="Y51" s="30" t="e">
        <f t="shared" si="42"/>
        <v>#DIV/0!</v>
      </c>
      <c r="Z51" s="14">
        <f t="shared" si="43"/>
        <v>0</v>
      </c>
      <c r="AA51" s="14">
        <f t="shared" si="44"/>
        <v>0</v>
      </c>
      <c r="AB51" s="12" t="e">
        <f t="shared" si="45"/>
        <v>#DIV/0!</v>
      </c>
      <c r="AC51" s="29"/>
      <c r="AD51" s="381">
        <f t="shared" si="46"/>
        <v>0</v>
      </c>
      <c r="AE51" s="29"/>
      <c r="AF51" s="29"/>
      <c r="AG51" s="29"/>
      <c r="AH51" s="29"/>
      <c r="AI51" s="29"/>
      <c r="AJ51" s="381">
        <f t="shared" si="47"/>
        <v>0</v>
      </c>
      <c r="AK51" s="29"/>
      <c r="AL51" s="29"/>
      <c r="AM51" s="29"/>
      <c r="AN51" s="29"/>
    </row>
    <row r="52" spans="1:40" s="31" customFormat="1" hidden="1" outlineLevel="1">
      <c r="A52" s="7">
        <v>48</v>
      </c>
      <c r="B52" s="8"/>
      <c r="C52" s="27"/>
      <c r="D52" s="27"/>
      <c r="E52" s="27"/>
      <c r="F52" s="27"/>
      <c r="G52" s="28">
        <f t="shared" si="31"/>
        <v>0</v>
      </c>
      <c r="H52" s="29"/>
      <c r="I52" s="29"/>
      <c r="J52" s="29"/>
      <c r="K52" s="9">
        <f t="shared" si="32"/>
        <v>0</v>
      </c>
      <c r="L52" s="29"/>
      <c r="M52" s="29"/>
      <c r="N52" s="29"/>
      <c r="O52" s="10"/>
      <c r="P52" s="9">
        <f t="shared" si="33"/>
        <v>0</v>
      </c>
      <c r="Q52" s="9">
        <f t="shared" si="34"/>
        <v>0</v>
      </c>
      <c r="R52" s="11" t="e">
        <f t="shared" si="35"/>
        <v>#DIV/0!</v>
      </c>
      <c r="S52" s="9" t="e">
        <f t="shared" si="36"/>
        <v>#DIV/0!</v>
      </c>
      <c r="T52" s="9" t="e">
        <f t="shared" si="37"/>
        <v>#DIV/0!</v>
      </c>
      <c r="U52" s="9" t="e">
        <f t="shared" si="38"/>
        <v>#DIV/0!</v>
      </c>
      <c r="V52" s="12" t="e">
        <f t="shared" si="39"/>
        <v>#DIV/0!</v>
      </c>
      <c r="W52" s="14" t="e">
        <f t="shared" si="40"/>
        <v>#DIV/0!</v>
      </c>
      <c r="X52" s="14" t="e">
        <f t="shared" si="41"/>
        <v>#DIV/0!</v>
      </c>
      <c r="Y52" s="30" t="e">
        <f t="shared" si="42"/>
        <v>#DIV/0!</v>
      </c>
      <c r="Z52" s="14">
        <f t="shared" si="43"/>
        <v>0</v>
      </c>
      <c r="AA52" s="14">
        <f t="shared" si="44"/>
        <v>0</v>
      </c>
      <c r="AB52" s="12" t="e">
        <f t="shared" si="45"/>
        <v>#DIV/0!</v>
      </c>
      <c r="AC52" s="29"/>
      <c r="AD52" s="381">
        <f t="shared" si="46"/>
        <v>0</v>
      </c>
      <c r="AE52" s="29"/>
      <c r="AF52" s="29"/>
      <c r="AG52" s="29"/>
      <c r="AH52" s="29"/>
      <c r="AI52" s="29"/>
      <c r="AJ52" s="381">
        <f t="shared" si="47"/>
        <v>0</v>
      </c>
      <c r="AK52" s="29"/>
      <c r="AL52" s="29"/>
      <c r="AM52" s="29"/>
      <c r="AN52" s="29"/>
    </row>
    <row r="53" spans="1:40" s="31" customFormat="1" hidden="1" outlineLevel="1">
      <c r="A53" s="7">
        <v>49</v>
      </c>
      <c r="B53" s="8"/>
      <c r="C53" s="27"/>
      <c r="D53" s="27"/>
      <c r="E53" s="27"/>
      <c r="F53" s="27"/>
      <c r="G53" s="28">
        <f t="shared" si="31"/>
        <v>0</v>
      </c>
      <c r="H53" s="29"/>
      <c r="I53" s="29"/>
      <c r="J53" s="29"/>
      <c r="K53" s="9">
        <f t="shared" si="32"/>
        <v>0</v>
      </c>
      <c r="L53" s="29"/>
      <c r="M53" s="29"/>
      <c r="N53" s="29"/>
      <c r="O53" s="10"/>
      <c r="P53" s="9">
        <f t="shared" si="33"/>
        <v>0</v>
      </c>
      <c r="Q53" s="9">
        <f t="shared" si="34"/>
        <v>0</v>
      </c>
      <c r="R53" s="11" t="e">
        <f t="shared" si="35"/>
        <v>#DIV/0!</v>
      </c>
      <c r="S53" s="9" t="e">
        <f t="shared" si="36"/>
        <v>#DIV/0!</v>
      </c>
      <c r="T53" s="9" t="e">
        <f t="shared" si="37"/>
        <v>#DIV/0!</v>
      </c>
      <c r="U53" s="9" t="e">
        <f t="shared" si="38"/>
        <v>#DIV/0!</v>
      </c>
      <c r="V53" s="12" t="e">
        <f t="shared" si="39"/>
        <v>#DIV/0!</v>
      </c>
      <c r="W53" s="14" t="e">
        <f t="shared" si="40"/>
        <v>#DIV/0!</v>
      </c>
      <c r="X53" s="14" t="e">
        <f t="shared" si="41"/>
        <v>#DIV/0!</v>
      </c>
      <c r="Y53" s="30" t="e">
        <f t="shared" si="42"/>
        <v>#DIV/0!</v>
      </c>
      <c r="Z53" s="14">
        <f t="shared" si="43"/>
        <v>0</v>
      </c>
      <c r="AA53" s="14">
        <f t="shared" si="44"/>
        <v>0</v>
      </c>
      <c r="AB53" s="12" t="e">
        <f t="shared" si="45"/>
        <v>#DIV/0!</v>
      </c>
      <c r="AC53" s="29"/>
      <c r="AD53" s="381">
        <f t="shared" si="46"/>
        <v>0</v>
      </c>
      <c r="AE53" s="29"/>
      <c r="AF53" s="29"/>
      <c r="AG53" s="29"/>
      <c r="AH53" s="29"/>
      <c r="AI53" s="29"/>
      <c r="AJ53" s="381">
        <f t="shared" si="47"/>
        <v>0</v>
      </c>
      <c r="AK53" s="29"/>
      <c r="AL53" s="29"/>
      <c r="AM53" s="29"/>
      <c r="AN53" s="29"/>
    </row>
    <row r="54" spans="1:40" s="31" customFormat="1" hidden="1" outlineLevel="1">
      <c r="A54" s="7">
        <v>50</v>
      </c>
      <c r="B54" s="8"/>
      <c r="C54" s="27"/>
      <c r="D54" s="27"/>
      <c r="E54" s="27"/>
      <c r="F54" s="27"/>
      <c r="G54" s="28">
        <f t="shared" si="31"/>
        <v>0</v>
      </c>
      <c r="H54" s="29"/>
      <c r="I54" s="29"/>
      <c r="J54" s="29"/>
      <c r="K54" s="9">
        <f t="shared" si="32"/>
        <v>0</v>
      </c>
      <c r="L54" s="29"/>
      <c r="M54" s="29"/>
      <c r="N54" s="29"/>
      <c r="O54" s="10"/>
      <c r="P54" s="9">
        <f t="shared" si="33"/>
        <v>0</v>
      </c>
      <c r="Q54" s="9">
        <f t="shared" si="34"/>
        <v>0</v>
      </c>
      <c r="R54" s="11" t="e">
        <f t="shared" si="35"/>
        <v>#DIV/0!</v>
      </c>
      <c r="S54" s="9" t="e">
        <f t="shared" si="36"/>
        <v>#DIV/0!</v>
      </c>
      <c r="T54" s="9" t="e">
        <f t="shared" si="37"/>
        <v>#DIV/0!</v>
      </c>
      <c r="U54" s="9" t="e">
        <f t="shared" si="38"/>
        <v>#DIV/0!</v>
      </c>
      <c r="V54" s="12" t="e">
        <f t="shared" si="39"/>
        <v>#DIV/0!</v>
      </c>
      <c r="W54" s="14" t="e">
        <f t="shared" si="40"/>
        <v>#DIV/0!</v>
      </c>
      <c r="X54" s="14" t="e">
        <f t="shared" si="41"/>
        <v>#DIV/0!</v>
      </c>
      <c r="Y54" s="30" t="e">
        <f t="shared" si="42"/>
        <v>#DIV/0!</v>
      </c>
      <c r="Z54" s="14">
        <f t="shared" si="43"/>
        <v>0</v>
      </c>
      <c r="AA54" s="14">
        <f t="shared" si="44"/>
        <v>0</v>
      </c>
      <c r="AB54" s="12" t="e">
        <f t="shared" si="45"/>
        <v>#DIV/0!</v>
      </c>
      <c r="AC54" s="29"/>
      <c r="AD54" s="381">
        <f t="shared" si="46"/>
        <v>0</v>
      </c>
      <c r="AE54" s="29"/>
      <c r="AF54" s="29"/>
      <c r="AG54" s="29"/>
      <c r="AH54" s="29"/>
      <c r="AI54" s="29"/>
      <c r="AJ54" s="381">
        <f t="shared" si="47"/>
        <v>0</v>
      </c>
      <c r="AK54" s="29"/>
      <c r="AL54" s="29"/>
      <c r="AM54" s="29"/>
      <c r="AN54" s="29"/>
    </row>
    <row r="55" spans="1:40" s="31" customFormat="1" hidden="1" outlineLevel="1">
      <c r="A55" s="7">
        <v>51</v>
      </c>
      <c r="B55" s="8"/>
      <c r="C55" s="27"/>
      <c r="D55" s="27"/>
      <c r="E55" s="27"/>
      <c r="F55" s="27"/>
      <c r="G55" s="28">
        <f t="shared" si="31"/>
        <v>0</v>
      </c>
      <c r="H55" s="29"/>
      <c r="I55" s="29"/>
      <c r="J55" s="29"/>
      <c r="K55" s="9">
        <f t="shared" si="32"/>
        <v>0</v>
      </c>
      <c r="L55" s="29"/>
      <c r="M55" s="29"/>
      <c r="N55" s="29"/>
      <c r="O55" s="10"/>
      <c r="P55" s="9">
        <f t="shared" si="33"/>
        <v>0</v>
      </c>
      <c r="Q55" s="9">
        <f t="shared" si="34"/>
        <v>0</v>
      </c>
      <c r="R55" s="11" t="e">
        <f t="shared" si="35"/>
        <v>#DIV/0!</v>
      </c>
      <c r="S55" s="9" t="e">
        <f t="shared" si="36"/>
        <v>#DIV/0!</v>
      </c>
      <c r="T55" s="9" t="e">
        <f t="shared" si="37"/>
        <v>#DIV/0!</v>
      </c>
      <c r="U55" s="9" t="e">
        <f t="shared" si="38"/>
        <v>#DIV/0!</v>
      </c>
      <c r="V55" s="12" t="e">
        <f t="shared" si="39"/>
        <v>#DIV/0!</v>
      </c>
      <c r="W55" s="14" t="e">
        <f t="shared" si="40"/>
        <v>#DIV/0!</v>
      </c>
      <c r="X55" s="14" t="e">
        <f t="shared" si="41"/>
        <v>#DIV/0!</v>
      </c>
      <c r="Y55" s="30" t="e">
        <f t="shared" si="42"/>
        <v>#DIV/0!</v>
      </c>
      <c r="Z55" s="14">
        <f t="shared" si="43"/>
        <v>0</v>
      </c>
      <c r="AA55" s="14">
        <f t="shared" si="44"/>
        <v>0</v>
      </c>
      <c r="AB55" s="12" t="e">
        <f t="shared" si="45"/>
        <v>#DIV/0!</v>
      </c>
      <c r="AC55" s="29"/>
      <c r="AD55" s="381">
        <f t="shared" si="46"/>
        <v>0</v>
      </c>
      <c r="AE55" s="29"/>
      <c r="AF55" s="29"/>
      <c r="AG55" s="29"/>
      <c r="AH55" s="29"/>
      <c r="AI55" s="29"/>
      <c r="AJ55" s="381">
        <f t="shared" si="47"/>
        <v>0</v>
      </c>
      <c r="AK55" s="29"/>
      <c r="AL55" s="29"/>
      <c r="AM55" s="29"/>
      <c r="AN55" s="29"/>
    </row>
    <row r="56" spans="1:40" s="31" customFormat="1" hidden="1" outlineLevel="1">
      <c r="A56" s="7">
        <v>52</v>
      </c>
      <c r="B56" s="8"/>
      <c r="C56" s="27"/>
      <c r="D56" s="27"/>
      <c r="E56" s="27"/>
      <c r="F56" s="27"/>
      <c r="G56" s="28">
        <f t="shared" si="31"/>
        <v>0</v>
      </c>
      <c r="H56" s="29"/>
      <c r="I56" s="29"/>
      <c r="J56" s="29"/>
      <c r="K56" s="9">
        <f t="shared" si="32"/>
        <v>0</v>
      </c>
      <c r="L56" s="29"/>
      <c r="M56" s="29"/>
      <c r="N56" s="29"/>
      <c r="O56" s="10"/>
      <c r="P56" s="9">
        <f t="shared" si="33"/>
        <v>0</v>
      </c>
      <c r="Q56" s="9">
        <f t="shared" si="34"/>
        <v>0</v>
      </c>
      <c r="R56" s="11" t="e">
        <f t="shared" si="35"/>
        <v>#DIV/0!</v>
      </c>
      <c r="S56" s="9" t="e">
        <f t="shared" si="36"/>
        <v>#DIV/0!</v>
      </c>
      <c r="T56" s="9" t="e">
        <f t="shared" si="37"/>
        <v>#DIV/0!</v>
      </c>
      <c r="U56" s="9" t="e">
        <f t="shared" si="38"/>
        <v>#DIV/0!</v>
      </c>
      <c r="V56" s="12" t="e">
        <f t="shared" si="39"/>
        <v>#DIV/0!</v>
      </c>
      <c r="W56" s="14" t="e">
        <f t="shared" si="40"/>
        <v>#DIV/0!</v>
      </c>
      <c r="X56" s="14" t="e">
        <f t="shared" si="41"/>
        <v>#DIV/0!</v>
      </c>
      <c r="Y56" s="30" t="e">
        <f t="shared" si="42"/>
        <v>#DIV/0!</v>
      </c>
      <c r="Z56" s="14">
        <f t="shared" si="43"/>
        <v>0</v>
      </c>
      <c r="AA56" s="14">
        <f t="shared" si="44"/>
        <v>0</v>
      </c>
      <c r="AB56" s="12" t="e">
        <f t="shared" si="45"/>
        <v>#DIV/0!</v>
      </c>
      <c r="AC56" s="29"/>
      <c r="AD56" s="381">
        <f t="shared" si="46"/>
        <v>0</v>
      </c>
      <c r="AE56" s="29"/>
      <c r="AF56" s="29"/>
      <c r="AG56" s="29"/>
      <c r="AH56" s="29"/>
      <c r="AI56" s="29"/>
      <c r="AJ56" s="381">
        <f t="shared" si="47"/>
        <v>0</v>
      </c>
      <c r="AK56" s="29"/>
      <c r="AL56" s="29"/>
      <c r="AM56" s="29"/>
      <c r="AN56" s="29"/>
    </row>
    <row r="57" spans="1:40" s="31" customFormat="1" hidden="1" outlineLevel="1">
      <c r="A57" s="7">
        <v>53</v>
      </c>
      <c r="B57" s="8"/>
      <c r="C57" s="27"/>
      <c r="D57" s="27"/>
      <c r="E57" s="27"/>
      <c r="F57" s="27"/>
      <c r="G57" s="28">
        <f t="shared" si="31"/>
        <v>0</v>
      </c>
      <c r="H57" s="29"/>
      <c r="I57" s="29"/>
      <c r="J57" s="29"/>
      <c r="K57" s="9">
        <f t="shared" si="32"/>
        <v>0</v>
      </c>
      <c r="L57" s="29"/>
      <c r="M57" s="29"/>
      <c r="N57" s="29"/>
      <c r="O57" s="10"/>
      <c r="P57" s="9">
        <f t="shared" si="33"/>
        <v>0</v>
      </c>
      <c r="Q57" s="9">
        <f t="shared" si="34"/>
        <v>0</v>
      </c>
      <c r="R57" s="11" t="e">
        <f t="shared" si="35"/>
        <v>#DIV/0!</v>
      </c>
      <c r="S57" s="9" t="e">
        <f t="shared" si="36"/>
        <v>#DIV/0!</v>
      </c>
      <c r="T57" s="9" t="e">
        <f t="shared" si="37"/>
        <v>#DIV/0!</v>
      </c>
      <c r="U57" s="9" t="e">
        <f t="shared" si="38"/>
        <v>#DIV/0!</v>
      </c>
      <c r="V57" s="12" t="e">
        <f t="shared" si="39"/>
        <v>#DIV/0!</v>
      </c>
      <c r="W57" s="14" t="e">
        <f t="shared" si="40"/>
        <v>#DIV/0!</v>
      </c>
      <c r="X57" s="14" t="e">
        <f t="shared" si="41"/>
        <v>#DIV/0!</v>
      </c>
      <c r="Y57" s="30" t="e">
        <f t="shared" si="42"/>
        <v>#DIV/0!</v>
      </c>
      <c r="Z57" s="14">
        <f t="shared" si="43"/>
        <v>0</v>
      </c>
      <c r="AA57" s="14">
        <f t="shared" si="44"/>
        <v>0</v>
      </c>
      <c r="AB57" s="12" t="e">
        <f t="shared" si="45"/>
        <v>#DIV/0!</v>
      </c>
      <c r="AC57" s="29"/>
      <c r="AD57" s="381">
        <f t="shared" si="46"/>
        <v>0</v>
      </c>
      <c r="AE57" s="29"/>
      <c r="AF57" s="29"/>
      <c r="AG57" s="29"/>
      <c r="AH57" s="29"/>
      <c r="AI57" s="29"/>
      <c r="AJ57" s="381">
        <f t="shared" si="47"/>
        <v>0</v>
      </c>
      <c r="AK57" s="29"/>
      <c r="AL57" s="29"/>
      <c r="AM57" s="29"/>
      <c r="AN57" s="29"/>
    </row>
    <row r="58" spans="1:40" s="31" customFormat="1" hidden="1" outlineLevel="1">
      <c r="A58" s="7">
        <v>54</v>
      </c>
      <c r="B58" s="8"/>
      <c r="C58" s="27"/>
      <c r="D58" s="27"/>
      <c r="E58" s="27"/>
      <c r="F58" s="27"/>
      <c r="G58" s="28">
        <f t="shared" si="31"/>
        <v>0</v>
      </c>
      <c r="H58" s="29"/>
      <c r="I58" s="29"/>
      <c r="J58" s="29"/>
      <c r="K58" s="9">
        <f t="shared" si="32"/>
        <v>0</v>
      </c>
      <c r="L58" s="29"/>
      <c r="M58" s="29"/>
      <c r="N58" s="29"/>
      <c r="O58" s="10"/>
      <c r="P58" s="9">
        <f t="shared" si="33"/>
        <v>0</v>
      </c>
      <c r="Q58" s="9">
        <f t="shared" si="34"/>
        <v>0</v>
      </c>
      <c r="R58" s="11" t="e">
        <f t="shared" si="35"/>
        <v>#DIV/0!</v>
      </c>
      <c r="S58" s="9" t="e">
        <f t="shared" si="36"/>
        <v>#DIV/0!</v>
      </c>
      <c r="T58" s="9" t="e">
        <f t="shared" si="37"/>
        <v>#DIV/0!</v>
      </c>
      <c r="U58" s="9" t="e">
        <f t="shared" si="38"/>
        <v>#DIV/0!</v>
      </c>
      <c r="V58" s="12" t="e">
        <f t="shared" si="39"/>
        <v>#DIV/0!</v>
      </c>
      <c r="W58" s="14" t="e">
        <f t="shared" si="40"/>
        <v>#DIV/0!</v>
      </c>
      <c r="X58" s="14" t="e">
        <f t="shared" si="41"/>
        <v>#DIV/0!</v>
      </c>
      <c r="Y58" s="30" t="e">
        <f t="shared" si="42"/>
        <v>#DIV/0!</v>
      </c>
      <c r="Z58" s="14">
        <f t="shared" si="43"/>
        <v>0</v>
      </c>
      <c r="AA58" s="14">
        <f t="shared" si="44"/>
        <v>0</v>
      </c>
      <c r="AB58" s="12" t="e">
        <f t="shared" si="45"/>
        <v>#DIV/0!</v>
      </c>
      <c r="AC58" s="29"/>
      <c r="AD58" s="381">
        <f t="shared" si="46"/>
        <v>0</v>
      </c>
      <c r="AE58" s="29"/>
      <c r="AF58" s="29"/>
      <c r="AG58" s="29"/>
      <c r="AH58" s="29"/>
      <c r="AI58" s="29"/>
      <c r="AJ58" s="381">
        <f t="shared" si="47"/>
        <v>0</v>
      </c>
      <c r="AK58" s="29"/>
      <c r="AL58" s="29"/>
      <c r="AM58" s="29"/>
      <c r="AN58" s="29"/>
    </row>
    <row r="59" spans="1:40" s="31" customFormat="1" hidden="1" outlineLevel="1">
      <c r="A59" s="7">
        <v>55</v>
      </c>
      <c r="B59" s="8"/>
      <c r="C59" s="27"/>
      <c r="D59" s="27"/>
      <c r="E59" s="27"/>
      <c r="F59" s="27"/>
      <c r="G59" s="28">
        <f t="shared" si="31"/>
        <v>0</v>
      </c>
      <c r="H59" s="29"/>
      <c r="I59" s="29"/>
      <c r="J59" s="29"/>
      <c r="K59" s="9">
        <f t="shared" si="32"/>
        <v>0</v>
      </c>
      <c r="L59" s="29"/>
      <c r="M59" s="29"/>
      <c r="N59" s="29"/>
      <c r="O59" s="10"/>
      <c r="P59" s="9">
        <f t="shared" si="33"/>
        <v>0</v>
      </c>
      <c r="Q59" s="9">
        <f t="shared" si="34"/>
        <v>0</v>
      </c>
      <c r="R59" s="11" t="e">
        <f t="shared" si="35"/>
        <v>#DIV/0!</v>
      </c>
      <c r="S59" s="9" t="e">
        <f t="shared" si="36"/>
        <v>#DIV/0!</v>
      </c>
      <c r="T59" s="9" t="e">
        <f t="shared" si="37"/>
        <v>#DIV/0!</v>
      </c>
      <c r="U59" s="9" t="e">
        <f t="shared" si="38"/>
        <v>#DIV/0!</v>
      </c>
      <c r="V59" s="12" t="e">
        <f t="shared" si="39"/>
        <v>#DIV/0!</v>
      </c>
      <c r="W59" s="14" t="e">
        <f t="shared" si="40"/>
        <v>#DIV/0!</v>
      </c>
      <c r="X59" s="14" t="e">
        <f t="shared" si="41"/>
        <v>#DIV/0!</v>
      </c>
      <c r="Y59" s="30" t="e">
        <f t="shared" si="42"/>
        <v>#DIV/0!</v>
      </c>
      <c r="Z59" s="14">
        <f t="shared" si="43"/>
        <v>0</v>
      </c>
      <c r="AA59" s="14">
        <f t="shared" si="44"/>
        <v>0</v>
      </c>
      <c r="AB59" s="12" t="e">
        <f t="shared" si="45"/>
        <v>#DIV/0!</v>
      </c>
      <c r="AC59" s="29"/>
      <c r="AD59" s="381">
        <f t="shared" si="46"/>
        <v>0</v>
      </c>
      <c r="AE59" s="29"/>
      <c r="AF59" s="29"/>
      <c r="AG59" s="29"/>
      <c r="AH59" s="29"/>
      <c r="AI59" s="29"/>
      <c r="AJ59" s="381">
        <f t="shared" si="47"/>
        <v>0</v>
      </c>
      <c r="AK59" s="29"/>
      <c r="AL59" s="29"/>
      <c r="AM59" s="29"/>
      <c r="AN59" s="29"/>
    </row>
    <row r="60" spans="1:40" s="31" customFormat="1" hidden="1" outlineLevel="1">
      <c r="A60" s="7">
        <v>56</v>
      </c>
      <c r="B60" s="8"/>
      <c r="C60" s="27"/>
      <c r="D60" s="27"/>
      <c r="E60" s="27"/>
      <c r="F60" s="27"/>
      <c r="G60" s="28">
        <f t="shared" si="31"/>
        <v>0</v>
      </c>
      <c r="H60" s="29"/>
      <c r="I60" s="29"/>
      <c r="J60" s="29"/>
      <c r="K60" s="9">
        <f t="shared" si="32"/>
        <v>0</v>
      </c>
      <c r="L60" s="29"/>
      <c r="M60" s="29"/>
      <c r="N60" s="29"/>
      <c r="O60" s="10"/>
      <c r="P60" s="9">
        <f t="shared" si="33"/>
        <v>0</v>
      </c>
      <c r="Q60" s="9">
        <f t="shared" si="34"/>
        <v>0</v>
      </c>
      <c r="R60" s="11" t="e">
        <f t="shared" si="35"/>
        <v>#DIV/0!</v>
      </c>
      <c r="S60" s="9" t="e">
        <f t="shared" si="36"/>
        <v>#DIV/0!</v>
      </c>
      <c r="T60" s="9" t="e">
        <f t="shared" si="37"/>
        <v>#DIV/0!</v>
      </c>
      <c r="U60" s="9" t="e">
        <f t="shared" si="38"/>
        <v>#DIV/0!</v>
      </c>
      <c r="V60" s="12" t="e">
        <f t="shared" si="39"/>
        <v>#DIV/0!</v>
      </c>
      <c r="W60" s="14" t="e">
        <f t="shared" si="40"/>
        <v>#DIV/0!</v>
      </c>
      <c r="X60" s="14" t="e">
        <f t="shared" si="41"/>
        <v>#DIV/0!</v>
      </c>
      <c r="Y60" s="30" t="e">
        <f t="shared" si="42"/>
        <v>#DIV/0!</v>
      </c>
      <c r="Z60" s="14">
        <f t="shared" si="43"/>
        <v>0</v>
      </c>
      <c r="AA60" s="14">
        <f t="shared" si="44"/>
        <v>0</v>
      </c>
      <c r="AB60" s="12" t="e">
        <f t="shared" si="45"/>
        <v>#DIV/0!</v>
      </c>
      <c r="AC60" s="29"/>
      <c r="AD60" s="381">
        <f t="shared" si="46"/>
        <v>0</v>
      </c>
      <c r="AE60" s="29"/>
      <c r="AF60" s="29"/>
      <c r="AG60" s="29"/>
      <c r="AH60" s="29"/>
      <c r="AI60" s="29"/>
      <c r="AJ60" s="381">
        <f t="shared" si="47"/>
        <v>0</v>
      </c>
      <c r="AK60" s="29"/>
      <c r="AL60" s="29"/>
      <c r="AM60" s="29"/>
      <c r="AN60" s="29"/>
    </row>
    <row r="61" spans="1:40" s="31" customFormat="1" hidden="1" outlineLevel="1">
      <c r="A61" s="7">
        <v>57</v>
      </c>
      <c r="B61" s="8"/>
      <c r="C61" s="27"/>
      <c r="D61" s="27"/>
      <c r="E61" s="27"/>
      <c r="F61" s="27"/>
      <c r="G61" s="28">
        <f t="shared" si="31"/>
        <v>0</v>
      </c>
      <c r="H61" s="29"/>
      <c r="I61" s="29"/>
      <c r="J61" s="29"/>
      <c r="K61" s="9">
        <f t="shared" si="32"/>
        <v>0</v>
      </c>
      <c r="L61" s="29"/>
      <c r="M61" s="29"/>
      <c r="N61" s="29"/>
      <c r="O61" s="10"/>
      <c r="P61" s="9">
        <f t="shared" si="33"/>
        <v>0</v>
      </c>
      <c r="Q61" s="9">
        <f t="shared" si="34"/>
        <v>0</v>
      </c>
      <c r="R61" s="11" t="e">
        <f t="shared" si="35"/>
        <v>#DIV/0!</v>
      </c>
      <c r="S61" s="9" t="e">
        <f t="shared" si="36"/>
        <v>#DIV/0!</v>
      </c>
      <c r="T61" s="9" t="e">
        <f t="shared" si="37"/>
        <v>#DIV/0!</v>
      </c>
      <c r="U61" s="9" t="e">
        <f t="shared" si="38"/>
        <v>#DIV/0!</v>
      </c>
      <c r="V61" s="12" t="e">
        <f t="shared" si="39"/>
        <v>#DIV/0!</v>
      </c>
      <c r="W61" s="14" t="e">
        <f t="shared" si="40"/>
        <v>#DIV/0!</v>
      </c>
      <c r="X61" s="14" t="e">
        <f t="shared" si="41"/>
        <v>#DIV/0!</v>
      </c>
      <c r="Y61" s="30" t="e">
        <f t="shared" si="42"/>
        <v>#DIV/0!</v>
      </c>
      <c r="Z61" s="14">
        <f t="shared" si="43"/>
        <v>0</v>
      </c>
      <c r="AA61" s="14">
        <f t="shared" si="44"/>
        <v>0</v>
      </c>
      <c r="AB61" s="12" t="e">
        <f t="shared" si="45"/>
        <v>#DIV/0!</v>
      </c>
      <c r="AC61" s="29"/>
      <c r="AD61" s="381">
        <f t="shared" si="46"/>
        <v>0</v>
      </c>
      <c r="AE61" s="29"/>
      <c r="AF61" s="29"/>
      <c r="AG61" s="29"/>
      <c r="AH61" s="29"/>
      <c r="AI61" s="29"/>
      <c r="AJ61" s="381">
        <f t="shared" si="47"/>
        <v>0</v>
      </c>
      <c r="AK61" s="29"/>
      <c r="AL61" s="29"/>
      <c r="AM61" s="29"/>
      <c r="AN61" s="29"/>
    </row>
    <row r="62" spans="1:40" s="31" customFormat="1" hidden="1" outlineLevel="1">
      <c r="A62" s="7">
        <v>58</v>
      </c>
      <c r="B62" s="8"/>
      <c r="C62" s="27"/>
      <c r="D62" s="27"/>
      <c r="E62" s="27"/>
      <c r="F62" s="27"/>
      <c r="G62" s="28">
        <f t="shared" si="31"/>
        <v>0</v>
      </c>
      <c r="H62" s="29"/>
      <c r="I62" s="29"/>
      <c r="J62" s="29"/>
      <c r="K62" s="9">
        <f t="shared" si="32"/>
        <v>0</v>
      </c>
      <c r="L62" s="29"/>
      <c r="M62" s="29"/>
      <c r="N62" s="29"/>
      <c r="O62" s="10"/>
      <c r="P62" s="9">
        <f t="shared" si="33"/>
        <v>0</v>
      </c>
      <c r="Q62" s="9">
        <f t="shared" si="34"/>
        <v>0</v>
      </c>
      <c r="R62" s="11" t="e">
        <f t="shared" si="35"/>
        <v>#DIV/0!</v>
      </c>
      <c r="S62" s="9" t="e">
        <f t="shared" si="36"/>
        <v>#DIV/0!</v>
      </c>
      <c r="T62" s="9" t="e">
        <f t="shared" si="37"/>
        <v>#DIV/0!</v>
      </c>
      <c r="U62" s="9" t="e">
        <f t="shared" si="38"/>
        <v>#DIV/0!</v>
      </c>
      <c r="V62" s="12" t="e">
        <f t="shared" si="39"/>
        <v>#DIV/0!</v>
      </c>
      <c r="W62" s="14" t="e">
        <f t="shared" si="40"/>
        <v>#DIV/0!</v>
      </c>
      <c r="X62" s="14" t="e">
        <f t="shared" si="41"/>
        <v>#DIV/0!</v>
      </c>
      <c r="Y62" s="30" t="e">
        <f t="shared" si="42"/>
        <v>#DIV/0!</v>
      </c>
      <c r="Z62" s="14">
        <f t="shared" si="43"/>
        <v>0</v>
      </c>
      <c r="AA62" s="14">
        <f t="shared" si="44"/>
        <v>0</v>
      </c>
      <c r="AB62" s="12" t="e">
        <f t="shared" si="45"/>
        <v>#DIV/0!</v>
      </c>
      <c r="AC62" s="29"/>
      <c r="AD62" s="381">
        <f t="shared" si="46"/>
        <v>0</v>
      </c>
      <c r="AE62" s="29"/>
      <c r="AF62" s="29"/>
      <c r="AG62" s="29"/>
      <c r="AH62" s="29"/>
      <c r="AI62" s="29"/>
      <c r="AJ62" s="381">
        <f t="shared" si="47"/>
        <v>0</v>
      </c>
      <c r="AK62" s="29"/>
      <c r="AL62" s="29"/>
      <c r="AM62" s="29"/>
      <c r="AN62" s="29"/>
    </row>
    <row r="63" spans="1:40" s="31" customFormat="1" hidden="1" outlineLevel="1">
      <c r="A63" s="7">
        <v>59</v>
      </c>
      <c r="B63" s="8"/>
      <c r="C63" s="27"/>
      <c r="D63" s="27"/>
      <c r="E63" s="27"/>
      <c r="F63" s="27"/>
      <c r="G63" s="28">
        <f t="shared" si="31"/>
        <v>0</v>
      </c>
      <c r="H63" s="29"/>
      <c r="I63" s="29"/>
      <c r="J63" s="29"/>
      <c r="K63" s="9">
        <f t="shared" si="32"/>
        <v>0</v>
      </c>
      <c r="L63" s="29"/>
      <c r="M63" s="29"/>
      <c r="N63" s="29"/>
      <c r="O63" s="10"/>
      <c r="P63" s="9">
        <f t="shared" si="33"/>
        <v>0</v>
      </c>
      <c r="Q63" s="9">
        <f t="shared" si="34"/>
        <v>0</v>
      </c>
      <c r="R63" s="11" t="e">
        <f t="shared" si="35"/>
        <v>#DIV/0!</v>
      </c>
      <c r="S63" s="9" t="e">
        <f t="shared" si="36"/>
        <v>#DIV/0!</v>
      </c>
      <c r="T63" s="9" t="e">
        <f t="shared" si="37"/>
        <v>#DIV/0!</v>
      </c>
      <c r="U63" s="9" t="e">
        <f t="shared" si="38"/>
        <v>#DIV/0!</v>
      </c>
      <c r="V63" s="12" t="e">
        <f t="shared" si="39"/>
        <v>#DIV/0!</v>
      </c>
      <c r="W63" s="14" t="e">
        <f t="shared" si="40"/>
        <v>#DIV/0!</v>
      </c>
      <c r="X63" s="14" t="e">
        <f t="shared" si="41"/>
        <v>#DIV/0!</v>
      </c>
      <c r="Y63" s="30" t="e">
        <f t="shared" si="42"/>
        <v>#DIV/0!</v>
      </c>
      <c r="Z63" s="14">
        <f t="shared" si="43"/>
        <v>0</v>
      </c>
      <c r="AA63" s="14">
        <f t="shared" si="44"/>
        <v>0</v>
      </c>
      <c r="AB63" s="12" t="e">
        <f t="shared" si="45"/>
        <v>#DIV/0!</v>
      </c>
      <c r="AC63" s="29"/>
      <c r="AD63" s="381">
        <f t="shared" si="46"/>
        <v>0</v>
      </c>
      <c r="AE63" s="29"/>
      <c r="AF63" s="29"/>
      <c r="AG63" s="29"/>
      <c r="AH63" s="29"/>
      <c r="AI63" s="29"/>
      <c r="AJ63" s="381">
        <f t="shared" si="47"/>
        <v>0</v>
      </c>
      <c r="AK63" s="29"/>
      <c r="AL63" s="29"/>
      <c r="AM63" s="29"/>
      <c r="AN63" s="29"/>
    </row>
    <row r="64" spans="1:40" s="31" customFormat="1" hidden="1" outlineLevel="1">
      <c r="A64" s="7">
        <v>60</v>
      </c>
      <c r="B64" s="8"/>
      <c r="C64" s="27"/>
      <c r="D64" s="27"/>
      <c r="E64" s="27"/>
      <c r="F64" s="27"/>
      <c r="G64" s="28">
        <f t="shared" si="31"/>
        <v>0</v>
      </c>
      <c r="H64" s="29"/>
      <c r="I64" s="29"/>
      <c r="J64" s="29"/>
      <c r="K64" s="9">
        <f t="shared" si="32"/>
        <v>0</v>
      </c>
      <c r="L64" s="29"/>
      <c r="M64" s="29"/>
      <c r="N64" s="29"/>
      <c r="O64" s="10"/>
      <c r="P64" s="9">
        <f t="shared" si="33"/>
        <v>0</v>
      </c>
      <c r="Q64" s="9">
        <f t="shared" si="34"/>
        <v>0</v>
      </c>
      <c r="R64" s="11" t="e">
        <f t="shared" si="35"/>
        <v>#DIV/0!</v>
      </c>
      <c r="S64" s="9" t="e">
        <f t="shared" si="36"/>
        <v>#DIV/0!</v>
      </c>
      <c r="T64" s="9" t="e">
        <f t="shared" si="37"/>
        <v>#DIV/0!</v>
      </c>
      <c r="U64" s="9" t="e">
        <f t="shared" si="38"/>
        <v>#DIV/0!</v>
      </c>
      <c r="V64" s="12" t="e">
        <f t="shared" si="39"/>
        <v>#DIV/0!</v>
      </c>
      <c r="W64" s="14" t="e">
        <f t="shared" si="40"/>
        <v>#DIV/0!</v>
      </c>
      <c r="X64" s="14" t="e">
        <f t="shared" si="41"/>
        <v>#DIV/0!</v>
      </c>
      <c r="Y64" s="30" t="e">
        <f t="shared" si="42"/>
        <v>#DIV/0!</v>
      </c>
      <c r="Z64" s="14">
        <f t="shared" si="43"/>
        <v>0</v>
      </c>
      <c r="AA64" s="14">
        <f t="shared" si="44"/>
        <v>0</v>
      </c>
      <c r="AB64" s="12" t="e">
        <f t="shared" si="45"/>
        <v>#DIV/0!</v>
      </c>
      <c r="AC64" s="29"/>
      <c r="AD64" s="381">
        <f t="shared" si="46"/>
        <v>0</v>
      </c>
      <c r="AE64" s="29"/>
      <c r="AF64" s="29"/>
      <c r="AG64" s="29"/>
      <c r="AH64" s="29"/>
      <c r="AI64" s="29"/>
      <c r="AJ64" s="381">
        <f t="shared" si="47"/>
        <v>0</v>
      </c>
      <c r="AK64" s="29"/>
      <c r="AL64" s="29"/>
      <c r="AM64" s="29"/>
      <c r="AN64" s="29"/>
    </row>
    <row r="65" spans="1:40" s="34" customFormat="1" collapsed="1">
      <c r="A65" s="16"/>
      <c r="B65" s="16" t="s">
        <v>7</v>
      </c>
      <c r="C65" s="32">
        <f t="shared" ref="C65:N65" si="48">SUM(C5:C64)</f>
        <v>0</v>
      </c>
      <c r="D65" s="32">
        <f t="shared" si="48"/>
        <v>0</v>
      </c>
      <c r="E65" s="32">
        <f t="shared" si="48"/>
        <v>0</v>
      </c>
      <c r="F65" s="32">
        <f t="shared" si="48"/>
        <v>0</v>
      </c>
      <c r="G65" s="32">
        <f t="shared" si="48"/>
        <v>0</v>
      </c>
      <c r="H65" s="17">
        <f t="shared" si="48"/>
        <v>0</v>
      </c>
      <c r="I65" s="17">
        <f t="shared" si="48"/>
        <v>0</v>
      </c>
      <c r="J65" s="17">
        <f t="shared" si="48"/>
        <v>0</v>
      </c>
      <c r="K65" s="17">
        <f t="shared" si="48"/>
        <v>0</v>
      </c>
      <c r="L65" s="17">
        <f t="shared" si="48"/>
        <v>0</v>
      </c>
      <c r="M65" s="17">
        <f t="shared" si="48"/>
        <v>0</v>
      </c>
      <c r="N65" s="17">
        <f t="shared" si="48"/>
        <v>0</v>
      </c>
      <c r="O65" s="17"/>
      <c r="P65" s="17">
        <f t="shared" si="6"/>
        <v>0</v>
      </c>
      <c r="Q65" s="17">
        <f t="shared" si="7"/>
        <v>0</v>
      </c>
      <c r="R65" s="18" t="e">
        <f t="shared" si="8"/>
        <v>#DIV/0!</v>
      </c>
      <c r="S65" s="17" t="e">
        <f t="shared" si="9"/>
        <v>#DIV/0!</v>
      </c>
      <c r="T65" s="17" t="e">
        <f t="shared" si="10"/>
        <v>#DIV/0!</v>
      </c>
      <c r="U65" s="17" t="e">
        <f t="shared" si="11"/>
        <v>#DIV/0!</v>
      </c>
      <c r="V65" s="19" t="e">
        <f t="shared" si="12"/>
        <v>#DIV/0!</v>
      </c>
      <c r="W65" s="21" t="e">
        <f t="shared" si="13"/>
        <v>#DIV/0!</v>
      </c>
      <c r="X65" s="21" t="e">
        <f t="shared" si="2"/>
        <v>#DIV/0!</v>
      </c>
      <c r="Y65" s="33" t="e">
        <f t="shared" si="3"/>
        <v>#DIV/0!</v>
      </c>
      <c r="Z65" s="21">
        <f t="shared" si="4"/>
        <v>0</v>
      </c>
      <c r="AA65" s="21">
        <f t="shared" si="5"/>
        <v>0</v>
      </c>
      <c r="AB65" s="19" t="e">
        <f>(D65+F65)/G65</f>
        <v>#DIV/0!</v>
      </c>
      <c r="AC65" s="17">
        <f t="shared" ref="AC65:AM65" si="49">SUM(AC5:AC64)</f>
        <v>0</v>
      </c>
      <c r="AD65" s="17">
        <f t="shared" ref="AD65" si="50">SUM(AD5:AD64)</f>
        <v>0</v>
      </c>
      <c r="AE65" s="17">
        <f t="shared" si="49"/>
        <v>0</v>
      </c>
      <c r="AF65" s="17">
        <f t="shared" si="49"/>
        <v>0</v>
      </c>
      <c r="AG65" s="17">
        <f t="shared" si="49"/>
        <v>0</v>
      </c>
      <c r="AH65" s="17">
        <f t="shared" si="49"/>
        <v>0</v>
      </c>
      <c r="AI65" s="17">
        <f t="shared" si="49"/>
        <v>0</v>
      </c>
      <c r="AJ65" s="17">
        <f t="shared" si="49"/>
        <v>0</v>
      </c>
      <c r="AK65" s="17">
        <f t="shared" si="49"/>
        <v>0</v>
      </c>
      <c r="AL65" s="17">
        <f t="shared" si="49"/>
        <v>0</v>
      </c>
      <c r="AM65" s="17">
        <f t="shared" si="49"/>
        <v>0</v>
      </c>
      <c r="AN65" s="17">
        <f t="shared" ref="AN65" si="51">SUM(AN5:AN64)</f>
        <v>0</v>
      </c>
    </row>
    <row r="67" spans="1:40">
      <c r="B67" s="867" t="s">
        <v>877</v>
      </c>
    </row>
    <row r="68" spans="1:40" ht="90" customHeight="1"/>
  </sheetData>
  <sheetProtection algorithmName="SHA-512" hashValue="7TsfGFO00iBO00JhSpG5g1BSv09EcUdzY7Xh7WND+Y0/MMEkn55waTIpzUrtUWWFWGjMx7IFwAtYxQASxk7wJQ==" saltValue="maTs/wKqiVbp+vSwk4HMlw==" spinCount="100000" sheet="1" formatCells="0" formatColumns="0" formatRows="0"/>
  <mergeCells count="4">
    <mergeCell ref="A2:H2"/>
    <mergeCell ref="AD3:AI3"/>
    <mergeCell ref="AJ3:AN3"/>
    <mergeCell ref="AB3:AC3"/>
  </mergeCells>
  <pageMargins left="0" right="0" top="0" bottom="0" header="0.51180555555555496" footer="0.51180555555555496"/>
  <pageSetup paperSize="9" scale="70" firstPageNumber="0" orientation="landscape" horizontalDpi="300" verticalDpi="300"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Lapa27">
    <tabColor rgb="FFE6B9B8"/>
  </sheetPr>
  <dimension ref="A1:AMK76"/>
  <sheetViews>
    <sheetView zoomScaleNormal="100" workbookViewId="0">
      <pane xSplit="1" ySplit="6" topLeftCell="B7" activePane="bottomRight" state="frozen"/>
      <selection activeCell="J13" sqref="J13"/>
      <selection pane="topRight" activeCell="J13" sqref="J13"/>
      <selection pane="bottomLeft" activeCell="J13" sqref="J13"/>
      <selection pane="bottomRight" activeCell="C12" sqref="C12"/>
    </sheetView>
  </sheetViews>
  <sheetFormatPr defaultRowHeight="14.4"/>
  <cols>
    <col min="1" max="1" width="37" style="304" customWidth="1"/>
    <col min="2" max="2" width="6.5546875" style="305" customWidth="1"/>
    <col min="3" max="3" width="9.33203125" style="305" customWidth="1"/>
    <col min="4" max="4" width="6.6640625" style="305" customWidth="1"/>
    <col min="5" max="5" width="9.33203125" style="305" customWidth="1"/>
    <col min="6" max="6" width="6.44140625" style="305" customWidth="1"/>
    <col min="7" max="7" width="9.33203125" style="305" customWidth="1"/>
    <col min="8" max="8" width="6.5546875" style="306" customWidth="1"/>
    <col min="9" max="9" width="9.33203125" style="306" customWidth="1"/>
    <col min="10" max="10" width="5.5546875" style="306" customWidth="1"/>
    <col min="11" max="11" width="9.33203125" style="306" customWidth="1"/>
    <col min="12" max="12" width="4.88671875" style="306" customWidth="1"/>
    <col min="13" max="13" width="9.33203125" style="306" customWidth="1"/>
    <col min="14" max="14" width="5.6640625" style="305" customWidth="1"/>
    <col min="15" max="15" width="9.33203125" style="306" customWidth="1"/>
    <col min="16" max="16" width="4.6640625" style="306" customWidth="1"/>
    <col min="17" max="17" width="9.33203125" style="306" customWidth="1"/>
    <col min="18" max="18" width="5.33203125" style="306" customWidth="1"/>
    <col min="19" max="19" width="9.33203125" style="306" customWidth="1"/>
    <col min="20" max="20" width="5" style="306" customWidth="1"/>
    <col min="21" max="21" width="9.33203125" style="306" customWidth="1"/>
    <col min="22" max="22" width="4.6640625" style="306" customWidth="1"/>
    <col min="23" max="23" width="9.33203125" style="306" customWidth="1"/>
    <col min="24" max="24" width="4.88671875" style="306" customWidth="1"/>
    <col min="25" max="25" width="9.33203125" style="306" customWidth="1"/>
    <col min="26" max="26" width="6.88671875" style="307" customWidth="1"/>
    <col min="27" max="27" width="10.44140625" style="307" customWidth="1"/>
    <col min="28" max="28" width="8.44140625" style="306" customWidth="1"/>
    <col min="29" max="29" width="9.33203125" style="306" customWidth="1"/>
    <col min="30" max="30" width="11" style="307" customWidth="1"/>
    <col min="31" max="31" width="11" style="304" customWidth="1"/>
    <col min="32" max="1025" width="9.109375" style="304" customWidth="1"/>
  </cols>
  <sheetData>
    <row r="1" spans="1:30" ht="15.6">
      <c r="AD1" s="308"/>
    </row>
    <row r="2" spans="1:30" ht="35.25" customHeight="1">
      <c r="A2" s="487" t="s">
        <v>249</v>
      </c>
      <c r="B2" s="309"/>
      <c r="C2" s="309"/>
      <c r="D2" s="309"/>
      <c r="E2" s="309"/>
      <c r="AB2" s="310"/>
    </row>
    <row r="3" spans="1:30" ht="35.25" customHeight="1">
      <c r="A3" s="311"/>
      <c r="B3" s="309"/>
      <c r="C3" s="309"/>
      <c r="D3" s="309"/>
      <c r="E3" s="309"/>
      <c r="AB3" s="310"/>
    </row>
    <row r="4" spans="1:30" ht="7.5" customHeight="1"/>
    <row r="5" spans="1:30" s="304" customFormat="1">
      <c r="A5" s="312"/>
      <c r="B5" s="1023" t="s">
        <v>250</v>
      </c>
      <c r="C5" s="1023"/>
      <c r="D5" s="1023" t="s">
        <v>251</v>
      </c>
      <c r="E5" s="1023"/>
      <c r="F5" s="1023" t="s">
        <v>252</v>
      </c>
      <c r="G5" s="1023"/>
      <c r="H5" s="1023" t="s">
        <v>253</v>
      </c>
      <c r="I5" s="1023"/>
      <c r="J5" s="1023" t="s">
        <v>254</v>
      </c>
      <c r="K5" s="1023"/>
      <c r="L5" s="1023" t="s">
        <v>255</v>
      </c>
      <c r="M5" s="1023"/>
      <c r="N5" s="1023" t="s">
        <v>256</v>
      </c>
      <c r="O5" s="1023"/>
      <c r="P5" s="1023" t="s">
        <v>257</v>
      </c>
      <c r="Q5" s="1023"/>
      <c r="R5" s="1023" t="s">
        <v>258</v>
      </c>
      <c r="S5" s="1023"/>
      <c r="T5" s="1023" t="s">
        <v>259</v>
      </c>
      <c r="U5" s="1023"/>
      <c r="V5" s="1023" t="s">
        <v>260</v>
      </c>
      <c r="W5" s="1023"/>
      <c r="X5" s="1023" t="s">
        <v>261</v>
      </c>
      <c r="Y5" s="1023"/>
      <c r="Z5" s="1024" t="s">
        <v>759</v>
      </c>
      <c r="AA5" s="1024"/>
      <c r="AB5" s="1025" t="s">
        <v>262</v>
      </c>
      <c r="AC5" s="1025"/>
      <c r="AD5" s="1025"/>
    </row>
    <row r="6" spans="1:30" s="321" customFormat="1" ht="12">
      <c r="A6" s="313"/>
      <c r="B6" s="314" t="s">
        <v>263</v>
      </c>
      <c r="C6" s="315" t="s">
        <v>514</v>
      </c>
      <c r="D6" s="314" t="s">
        <v>263</v>
      </c>
      <c r="E6" s="315" t="s">
        <v>514</v>
      </c>
      <c r="F6" s="314" t="s">
        <v>263</v>
      </c>
      <c r="G6" s="315" t="s">
        <v>514</v>
      </c>
      <c r="H6" s="314" t="s">
        <v>263</v>
      </c>
      <c r="I6" s="315" t="s">
        <v>514</v>
      </c>
      <c r="J6" s="314" t="s">
        <v>263</v>
      </c>
      <c r="K6" s="315" t="s">
        <v>514</v>
      </c>
      <c r="L6" s="314" t="s">
        <v>263</v>
      </c>
      <c r="M6" s="315" t="s">
        <v>514</v>
      </c>
      <c r="N6" s="314" t="s">
        <v>263</v>
      </c>
      <c r="O6" s="315" t="s">
        <v>514</v>
      </c>
      <c r="P6" s="314" t="s">
        <v>263</v>
      </c>
      <c r="Q6" s="315" t="s">
        <v>514</v>
      </c>
      <c r="R6" s="314" t="s">
        <v>263</v>
      </c>
      <c r="S6" s="315" t="s">
        <v>514</v>
      </c>
      <c r="T6" s="314" t="s">
        <v>263</v>
      </c>
      <c r="U6" s="315" t="s">
        <v>514</v>
      </c>
      <c r="V6" s="314" t="s">
        <v>263</v>
      </c>
      <c r="W6" s="315" t="s">
        <v>514</v>
      </c>
      <c r="X6" s="314" t="s">
        <v>263</v>
      </c>
      <c r="Y6" s="315" t="s">
        <v>514</v>
      </c>
      <c r="Z6" s="316" t="s">
        <v>263</v>
      </c>
      <c r="AA6" s="317" t="s">
        <v>514</v>
      </c>
      <c r="AB6" s="318" t="s">
        <v>263</v>
      </c>
      <c r="AC6" s="319" t="s">
        <v>264</v>
      </c>
      <c r="AD6" s="320" t="s">
        <v>514</v>
      </c>
    </row>
    <row r="7" spans="1:30">
      <c r="A7" s="322" t="s">
        <v>516</v>
      </c>
      <c r="B7" s="323"/>
      <c r="C7" s="323"/>
      <c r="D7" s="323"/>
      <c r="E7" s="323"/>
      <c r="F7" s="323"/>
      <c r="G7" s="323"/>
      <c r="H7" s="323"/>
      <c r="I7" s="323"/>
      <c r="J7" s="323"/>
      <c r="K7" s="323"/>
      <c r="L7" s="323"/>
      <c r="M7" s="323"/>
      <c r="N7" s="323"/>
      <c r="O7" s="323"/>
      <c r="P7" s="323"/>
      <c r="Q7" s="323"/>
      <c r="R7" s="323"/>
      <c r="S7" s="323"/>
      <c r="T7" s="323"/>
      <c r="U7" s="323"/>
      <c r="V7" s="323"/>
      <c r="W7" s="323"/>
      <c r="X7" s="323"/>
      <c r="Y7" s="324"/>
      <c r="Z7" s="325"/>
      <c r="AA7" s="325"/>
      <c r="AB7" s="323"/>
      <c r="AC7" s="323"/>
      <c r="AD7" s="326"/>
    </row>
    <row r="8" spans="1:30">
      <c r="A8" s="327" t="s">
        <v>265</v>
      </c>
      <c r="B8" s="1019"/>
      <c r="C8" s="328"/>
      <c r="D8" s="1019"/>
      <c r="E8" s="328"/>
      <c r="F8" s="1019"/>
      <c r="G8" s="328"/>
      <c r="H8" s="1019"/>
      <c r="I8" s="328"/>
      <c r="J8" s="1019"/>
      <c r="K8" s="328"/>
      <c r="L8" s="1019"/>
      <c r="M8" s="328"/>
      <c r="N8" s="1019"/>
      <c r="O8" s="328"/>
      <c r="P8" s="1019"/>
      <c r="Q8" s="328"/>
      <c r="R8" s="1019"/>
      <c r="S8" s="328"/>
      <c r="T8" s="1019"/>
      <c r="U8" s="328"/>
      <c r="V8" s="1019"/>
      <c r="W8" s="328"/>
      <c r="X8" s="1019"/>
      <c r="Y8" s="328"/>
      <c r="Z8" s="1020">
        <f>B8+D8+F8+H8+J8+L8+N8+P8+R8+T8+V8+X8</f>
        <v>0</v>
      </c>
      <c r="AA8" s="329">
        <f>C8+E8+G8+I8+K8+M8+O8+Q8+S8+U8+W8+Y8</f>
        <v>0</v>
      </c>
      <c r="AB8" s="1019"/>
      <c r="AC8" s="328"/>
      <c r="AD8" s="330">
        <f>AB8*AC8</f>
        <v>0</v>
      </c>
    </row>
    <row r="9" spans="1:30">
      <c r="A9" s="331" t="s">
        <v>266</v>
      </c>
      <c r="B9" s="1019"/>
      <c r="C9" s="328"/>
      <c r="D9" s="1019"/>
      <c r="E9" s="328"/>
      <c r="F9" s="1019"/>
      <c r="G9" s="328"/>
      <c r="H9" s="1019"/>
      <c r="I9" s="328"/>
      <c r="J9" s="1019"/>
      <c r="K9" s="328"/>
      <c r="L9" s="1019"/>
      <c r="M9" s="328"/>
      <c r="N9" s="1019"/>
      <c r="O9" s="328"/>
      <c r="P9" s="1019"/>
      <c r="Q9" s="328"/>
      <c r="R9" s="1019"/>
      <c r="S9" s="328"/>
      <c r="T9" s="1019"/>
      <c r="U9" s="328"/>
      <c r="V9" s="1019"/>
      <c r="W9" s="328"/>
      <c r="X9" s="1019"/>
      <c r="Y9" s="328"/>
      <c r="Z9" s="1020"/>
      <c r="AA9" s="329">
        <f>C9+E9+G9+I9+K9+M9+O9+Q9+S9+U9+W9+Y9</f>
        <v>0</v>
      </c>
      <c r="AB9" s="1019"/>
      <c r="AC9" s="328"/>
      <c r="AD9" s="330">
        <f>AB9*AC9</f>
        <v>0</v>
      </c>
    </row>
    <row r="10" spans="1:30">
      <c r="A10" s="332" t="s">
        <v>517</v>
      </c>
      <c r="B10" s="1019"/>
      <c r="C10" s="328"/>
      <c r="D10" s="1019"/>
      <c r="E10" s="328"/>
      <c r="F10" s="1019"/>
      <c r="G10" s="328"/>
      <c r="H10" s="1019"/>
      <c r="I10" s="328"/>
      <c r="J10" s="1019"/>
      <c r="K10" s="328"/>
      <c r="L10" s="1019"/>
      <c r="M10" s="328"/>
      <c r="N10" s="1019"/>
      <c r="O10" s="328"/>
      <c r="P10" s="1019"/>
      <c r="Q10" s="328"/>
      <c r="R10" s="1019"/>
      <c r="S10" s="328"/>
      <c r="T10" s="1019"/>
      <c r="U10" s="328"/>
      <c r="V10" s="1019"/>
      <c r="W10" s="328"/>
      <c r="X10" s="1019"/>
      <c r="Y10" s="328"/>
      <c r="Z10" s="1020"/>
      <c r="AA10" s="329">
        <f>C10+E10+G10+I10+K10+M10+O10+Q10+S10+U10+W10+Y10</f>
        <v>0</v>
      </c>
      <c r="AB10" s="1019"/>
      <c r="AC10" s="328"/>
      <c r="AD10" s="330">
        <f>AB10*AC10</f>
        <v>0</v>
      </c>
    </row>
    <row r="11" spans="1:30">
      <c r="A11" s="332" t="s">
        <v>518</v>
      </c>
      <c r="B11" s="1019"/>
      <c r="C11" s="328"/>
      <c r="D11" s="1019"/>
      <c r="E11" s="328"/>
      <c r="F11" s="1019"/>
      <c r="G11" s="328"/>
      <c r="H11" s="1019"/>
      <c r="I11" s="328"/>
      <c r="J11" s="1019"/>
      <c r="K11" s="328"/>
      <c r="L11" s="1019"/>
      <c r="M11" s="328"/>
      <c r="N11" s="1019"/>
      <c r="O11" s="328"/>
      <c r="P11" s="1019"/>
      <c r="Q11" s="328"/>
      <c r="R11" s="1019"/>
      <c r="S11" s="328"/>
      <c r="T11" s="1019"/>
      <c r="U11" s="328"/>
      <c r="V11" s="1019"/>
      <c r="W11" s="328"/>
      <c r="X11" s="1019"/>
      <c r="Y11" s="328"/>
      <c r="Z11" s="1020"/>
      <c r="AA11" s="329">
        <f>C11+E11+G11+I11+K11+M11+O11+Q11+S11+U11+W11+Y11</f>
        <v>0</v>
      </c>
      <c r="AB11" s="1019"/>
      <c r="AC11" s="333"/>
      <c r="AD11" s="330">
        <f>AB11*AC11</f>
        <v>0</v>
      </c>
    </row>
    <row r="12" spans="1:30">
      <c r="A12" s="332" t="s">
        <v>312</v>
      </c>
      <c r="B12" s="1021"/>
      <c r="C12" s="328"/>
      <c r="D12" s="1021"/>
      <c r="E12" s="328"/>
      <c r="F12" s="1021"/>
      <c r="G12" s="328"/>
      <c r="H12" s="1021"/>
      <c r="I12" s="328"/>
      <c r="J12" s="1021"/>
      <c r="K12" s="328"/>
      <c r="L12" s="1021"/>
      <c r="M12" s="328"/>
      <c r="N12" s="1021"/>
      <c r="O12" s="328"/>
      <c r="P12" s="1021"/>
      <c r="Q12" s="328"/>
      <c r="R12" s="1021"/>
      <c r="S12" s="328"/>
      <c r="T12" s="1021"/>
      <c r="U12" s="328"/>
      <c r="V12" s="1021"/>
      <c r="W12" s="328"/>
      <c r="X12" s="1021"/>
      <c r="Y12" s="328"/>
      <c r="Z12" s="1026"/>
      <c r="AA12" s="329">
        <f>C12+E12+G12+I12+K12+M12+O12+Q12+S12+U12+W12+Y12</f>
        <v>0</v>
      </c>
      <c r="AB12" s="377"/>
      <c r="AC12" s="378"/>
      <c r="AD12" s="337"/>
    </row>
    <row r="13" spans="1:30">
      <c r="A13" s="332" t="s">
        <v>267</v>
      </c>
      <c r="B13" s="1022"/>
      <c r="C13" s="328"/>
      <c r="D13" s="1022"/>
      <c r="E13" s="328"/>
      <c r="F13" s="1022"/>
      <c r="G13" s="328"/>
      <c r="H13" s="1022"/>
      <c r="I13" s="328"/>
      <c r="J13" s="1022"/>
      <c r="K13" s="328"/>
      <c r="L13" s="1022"/>
      <c r="M13" s="328"/>
      <c r="N13" s="1022"/>
      <c r="O13" s="328"/>
      <c r="P13" s="1022"/>
      <c r="Q13" s="328"/>
      <c r="R13" s="1022"/>
      <c r="S13" s="328"/>
      <c r="T13" s="1022"/>
      <c r="U13" s="328"/>
      <c r="V13" s="1022"/>
      <c r="W13" s="328"/>
      <c r="X13" s="1022"/>
      <c r="Y13" s="328"/>
      <c r="Z13" s="1027"/>
      <c r="AA13" s="334">
        <f>C13+E13+G13+I13+K13+M13+O13+Q13+S13+U13+W13+Y13</f>
        <v>0</v>
      </c>
      <c r="AB13" s="335"/>
      <c r="AC13" s="336"/>
      <c r="AD13" s="337">
        <f>AC13</f>
        <v>0</v>
      </c>
    </row>
    <row r="14" spans="1:30">
      <c r="A14" s="338" t="s">
        <v>268</v>
      </c>
      <c r="B14" s="339">
        <f>B8</f>
        <v>0</v>
      </c>
      <c r="C14" s="339">
        <f>SUM(C8:C13)</f>
        <v>0</v>
      </c>
      <c r="D14" s="339">
        <f>D8</f>
        <v>0</v>
      </c>
      <c r="E14" s="339">
        <f>SUM(E8:E13)</f>
        <v>0</v>
      </c>
      <c r="F14" s="339">
        <f>F8</f>
        <v>0</v>
      </c>
      <c r="G14" s="339">
        <f>SUM(G8:G13)</f>
        <v>0</v>
      </c>
      <c r="H14" s="339">
        <f>H8</f>
        <v>0</v>
      </c>
      <c r="I14" s="339">
        <f>SUM(I8:I13)</f>
        <v>0</v>
      </c>
      <c r="J14" s="339">
        <f>J8</f>
        <v>0</v>
      </c>
      <c r="K14" s="339">
        <f>SUM(K8:K13)</f>
        <v>0</v>
      </c>
      <c r="L14" s="339">
        <f>L8</f>
        <v>0</v>
      </c>
      <c r="M14" s="339">
        <f>SUM(M8:M13)</f>
        <v>0</v>
      </c>
      <c r="N14" s="339">
        <f>N8</f>
        <v>0</v>
      </c>
      <c r="O14" s="339">
        <f>SUM(O8:O13)</f>
        <v>0</v>
      </c>
      <c r="P14" s="339">
        <f>P8</f>
        <v>0</v>
      </c>
      <c r="Q14" s="339">
        <f>SUM(Q8:Q13)</f>
        <v>0</v>
      </c>
      <c r="R14" s="339">
        <f>R8</f>
        <v>0</v>
      </c>
      <c r="S14" s="339">
        <f>SUM(S8:S13)</f>
        <v>0</v>
      </c>
      <c r="T14" s="339">
        <f>T8</f>
        <v>0</v>
      </c>
      <c r="U14" s="339">
        <f>SUM(U8:U13)</f>
        <v>0</v>
      </c>
      <c r="V14" s="339">
        <f>V8</f>
        <v>0</v>
      </c>
      <c r="W14" s="339">
        <f>SUM(W8:W13)</f>
        <v>0</v>
      </c>
      <c r="X14" s="339">
        <f>X8</f>
        <v>0</v>
      </c>
      <c r="Y14" s="339">
        <f>SUM(Y8:Y13)</f>
        <v>0</v>
      </c>
      <c r="Z14" s="339">
        <f>Z8</f>
        <v>0</v>
      </c>
      <c r="AA14" s="339">
        <f>SUM(AA8:AA13)</f>
        <v>0</v>
      </c>
      <c r="AB14" s="339">
        <f>AB8</f>
        <v>0</v>
      </c>
      <c r="AC14" s="339"/>
      <c r="AD14" s="340">
        <f>SUM(AD8:AD13)</f>
        <v>0</v>
      </c>
    </row>
    <row r="15" spans="1:30">
      <c r="A15" s="322" t="s">
        <v>515</v>
      </c>
      <c r="B15" s="323"/>
      <c r="C15" s="323"/>
      <c r="D15" s="323"/>
      <c r="E15" s="323"/>
      <c r="F15" s="323"/>
      <c r="G15" s="323"/>
      <c r="H15" s="323"/>
      <c r="I15" s="323"/>
      <c r="J15" s="323"/>
      <c r="K15" s="323"/>
      <c r="L15" s="323"/>
      <c r="M15" s="323"/>
      <c r="N15" s="323"/>
      <c r="O15" s="323"/>
      <c r="P15" s="323"/>
      <c r="Q15" s="323"/>
      <c r="R15" s="323"/>
      <c r="S15" s="323"/>
      <c r="T15" s="323"/>
      <c r="U15" s="323"/>
      <c r="V15" s="323"/>
      <c r="W15" s="323"/>
      <c r="X15" s="323"/>
      <c r="Y15" s="324"/>
      <c r="Z15" s="325"/>
      <c r="AA15" s="325"/>
      <c r="AB15" s="323"/>
      <c r="AC15" s="323"/>
      <c r="AD15" s="326"/>
    </row>
    <row r="16" spans="1:30">
      <c r="A16" s="327" t="s">
        <v>265</v>
      </c>
      <c r="B16" s="1019"/>
      <c r="C16" s="328"/>
      <c r="D16" s="1019"/>
      <c r="E16" s="328"/>
      <c r="F16" s="1019"/>
      <c r="G16" s="328"/>
      <c r="H16" s="1019"/>
      <c r="I16" s="328"/>
      <c r="J16" s="1019"/>
      <c r="K16" s="328"/>
      <c r="L16" s="1019"/>
      <c r="M16" s="328"/>
      <c r="N16" s="1019"/>
      <c r="O16" s="328"/>
      <c r="P16" s="1019"/>
      <c r="Q16" s="328"/>
      <c r="R16" s="1019"/>
      <c r="S16" s="328"/>
      <c r="T16" s="1019"/>
      <c r="U16" s="328"/>
      <c r="V16" s="1019"/>
      <c r="W16" s="328"/>
      <c r="X16" s="1019"/>
      <c r="Y16" s="328"/>
      <c r="Z16" s="1020">
        <f>B16+D16+F16+H16+J16+L16+N16+P16+R16+T16+V16+X16</f>
        <v>0</v>
      </c>
      <c r="AA16" s="329">
        <f>C16+E16+G16+I16+K16+M16+O16+Q16+S16+U16+W16+Y16</f>
        <v>0</v>
      </c>
      <c r="AB16" s="1019"/>
      <c r="AC16" s="328"/>
      <c r="AD16" s="330">
        <f>AB16*AC16</f>
        <v>0</v>
      </c>
    </row>
    <row r="17" spans="1:30" ht="16.5" customHeight="1">
      <c r="A17" s="331" t="s">
        <v>266</v>
      </c>
      <c r="B17" s="1019"/>
      <c r="C17" s="328"/>
      <c r="D17" s="1019"/>
      <c r="E17" s="328"/>
      <c r="F17" s="1019"/>
      <c r="G17" s="328"/>
      <c r="H17" s="1019"/>
      <c r="I17" s="328"/>
      <c r="J17" s="1019"/>
      <c r="K17" s="328"/>
      <c r="L17" s="1019"/>
      <c r="M17" s="328"/>
      <c r="N17" s="1019"/>
      <c r="O17" s="328"/>
      <c r="P17" s="1019"/>
      <c r="Q17" s="328"/>
      <c r="R17" s="1019"/>
      <c r="S17" s="328"/>
      <c r="T17" s="1019"/>
      <c r="U17" s="328"/>
      <c r="V17" s="1019"/>
      <c r="W17" s="328"/>
      <c r="X17" s="1019"/>
      <c r="Y17" s="328"/>
      <c r="Z17" s="1020"/>
      <c r="AA17" s="329">
        <f>C17+E17+G17+I17+K17+M17+O17+Q17+S17+U17+W17+Y17</f>
        <v>0</v>
      </c>
      <c r="AB17" s="1019"/>
      <c r="AC17" s="328"/>
      <c r="AD17" s="330">
        <f>AB17*AC17</f>
        <v>0</v>
      </c>
    </row>
    <row r="18" spans="1:30">
      <c r="A18" s="332" t="s">
        <v>517</v>
      </c>
      <c r="B18" s="1019"/>
      <c r="C18" s="328"/>
      <c r="D18" s="1019"/>
      <c r="E18" s="328"/>
      <c r="F18" s="1019"/>
      <c r="G18" s="328"/>
      <c r="H18" s="1019"/>
      <c r="I18" s="328"/>
      <c r="J18" s="1019"/>
      <c r="K18" s="328"/>
      <c r="L18" s="1019"/>
      <c r="M18" s="328"/>
      <c r="N18" s="1019"/>
      <c r="O18" s="328"/>
      <c r="P18" s="1019"/>
      <c r="Q18" s="328"/>
      <c r="R18" s="1019"/>
      <c r="S18" s="328"/>
      <c r="T18" s="1019"/>
      <c r="U18" s="328"/>
      <c r="V18" s="1019"/>
      <c r="W18" s="328"/>
      <c r="X18" s="1019"/>
      <c r="Y18" s="328"/>
      <c r="Z18" s="1020"/>
      <c r="AA18" s="329">
        <f>C18+E18+G18+I18+K18+M18+O18+Q18+S18+U18+W18+Y18</f>
        <v>0</v>
      </c>
      <c r="AB18" s="1019"/>
      <c r="AC18" s="328"/>
      <c r="AD18" s="330">
        <f>AB18*AC18</f>
        <v>0</v>
      </c>
    </row>
    <row r="19" spans="1:30">
      <c r="A19" s="332" t="s">
        <v>518</v>
      </c>
      <c r="B19" s="1019"/>
      <c r="C19" s="328"/>
      <c r="D19" s="1019"/>
      <c r="E19" s="328"/>
      <c r="F19" s="1019"/>
      <c r="G19" s="328"/>
      <c r="H19" s="1019"/>
      <c r="I19" s="328"/>
      <c r="J19" s="1019"/>
      <c r="K19" s="328"/>
      <c r="L19" s="1019"/>
      <c r="M19" s="328"/>
      <c r="N19" s="1019"/>
      <c r="O19" s="328"/>
      <c r="P19" s="1019"/>
      <c r="Q19" s="328"/>
      <c r="R19" s="1019"/>
      <c r="S19" s="328"/>
      <c r="T19" s="1019"/>
      <c r="U19" s="328"/>
      <c r="V19" s="1019"/>
      <c r="W19" s="328"/>
      <c r="X19" s="1019"/>
      <c r="Y19" s="328"/>
      <c r="Z19" s="1020"/>
      <c r="AA19" s="329">
        <f>C19+E19+G19+I19+K19+M19+O19+Q19+S19+U19+W19+Y19</f>
        <v>0</v>
      </c>
      <c r="AB19" s="1019"/>
      <c r="AC19" s="328"/>
      <c r="AD19" s="330">
        <f>AB19*AC19</f>
        <v>0</v>
      </c>
    </row>
    <row r="20" spans="1:30">
      <c r="A20" s="332" t="s">
        <v>312</v>
      </c>
      <c r="B20" s="1021"/>
      <c r="C20" s="328"/>
      <c r="D20" s="1021"/>
      <c r="E20" s="328"/>
      <c r="F20" s="1021"/>
      <c r="G20" s="328"/>
      <c r="H20" s="1021"/>
      <c r="I20" s="328"/>
      <c r="J20" s="1021"/>
      <c r="K20" s="328"/>
      <c r="L20" s="1021"/>
      <c r="M20" s="328"/>
      <c r="N20" s="1021"/>
      <c r="O20" s="328"/>
      <c r="P20" s="1021"/>
      <c r="Q20" s="328"/>
      <c r="R20" s="1021"/>
      <c r="S20" s="328"/>
      <c r="T20" s="1021"/>
      <c r="U20" s="328"/>
      <c r="V20" s="1021"/>
      <c r="W20" s="328"/>
      <c r="X20" s="1021"/>
      <c r="Y20" s="328"/>
      <c r="Z20" s="1026"/>
      <c r="AA20" s="329">
        <f>C20+E20+G20+I20+K20+M20+O20+Q20+S20+U20+W20+Y20</f>
        <v>0</v>
      </c>
      <c r="AB20" s="377"/>
      <c r="AC20" s="335"/>
      <c r="AD20" s="337"/>
    </row>
    <row r="21" spans="1:30">
      <c r="A21" s="332" t="s">
        <v>267</v>
      </c>
      <c r="B21" s="1022"/>
      <c r="C21" s="328"/>
      <c r="D21" s="1022"/>
      <c r="E21" s="328"/>
      <c r="F21" s="1022"/>
      <c r="G21" s="328"/>
      <c r="H21" s="1022"/>
      <c r="I21" s="328"/>
      <c r="J21" s="1022"/>
      <c r="K21" s="328"/>
      <c r="L21" s="1022"/>
      <c r="M21" s="328"/>
      <c r="N21" s="1022"/>
      <c r="O21" s="328"/>
      <c r="P21" s="1022"/>
      <c r="Q21" s="328"/>
      <c r="R21" s="1022"/>
      <c r="S21" s="328"/>
      <c r="T21" s="1022"/>
      <c r="U21" s="328"/>
      <c r="V21" s="1022"/>
      <c r="W21" s="328"/>
      <c r="X21" s="1022"/>
      <c r="Y21" s="328"/>
      <c r="Z21" s="1027"/>
      <c r="AA21" s="334">
        <f>C21+E21+G21+I21+K21+M21+O21+Q21+S21+U21+W21+Y21</f>
        <v>0</v>
      </c>
      <c r="AB21" s="335"/>
      <c r="AC21" s="335"/>
      <c r="AD21" s="337">
        <f>AC21</f>
        <v>0</v>
      </c>
    </row>
    <row r="22" spans="1:30">
      <c r="A22" s="338" t="s">
        <v>268</v>
      </c>
      <c r="B22" s="339">
        <f>B16</f>
        <v>0</v>
      </c>
      <c r="C22" s="341">
        <f>SUM(C16:C21)</f>
        <v>0</v>
      </c>
      <c r="D22" s="341">
        <f>D16</f>
        <v>0</v>
      </c>
      <c r="E22" s="341">
        <f>SUM(E16:E21)</f>
        <v>0</v>
      </c>
      <c r="F22" s="341">
        <f>SUM(F16)</f>
        <v>0</v>
      </c>
      <c r="G22" s="341">
        <f>SUM(G16:G21)</f>
        <v>0</v>
      </c>
      <c r="H22" s="341">
        <f>SUM(H16)</f>
        <v>0</v>
      </c>
      <c r="I22" s="341">
        <f>SUM(I16:I21)</f>
        <v>0</v>
      </c>
      <c r="J22" s="341">
        <f>SUM(J16)</f>
        <v>0</v>
      </c>
      <c r="K22" s="341">
        <f>SUM(K16:K21)</f>
        <v>0</v>
      </c>
      <c r="L22" s="341">
        <f>SUM(L16)</f>
        <v>0</v>
      </c>
      <c r="M22" s="341">
        <f>SUM(M16:M21)</f>
        <v>0</v>
      </c>
      <c r="N22" s="341">
        <f>SUM(N16)</f>
        <v>0</v>
      </c>
      <c r="O22" s="341">
        <f>SUM(O16:O21)</f>
        <v>0</v>
      </c>
      <c r="P22" s="341">
        <f>SUM(P16)</f>
        <v>0</v>
      </c>
      <c r="Q22" s="341">
        <f>SUM(Q16:Q21)</f>
        <v>0</v>
      </c>
      <c r="R22" s="341">
        <f>SUM(R16)</f>
        <v>0</v>
      </c>
      <c r="S22" s="341">
        <f>SUM(S16:S21)</f>
        <v>0</v>
      </c>
      <c r="T22" s="341">
        <f>SUM(T16)</f>
        <v>0</v>
      </c>
      <c r="U22" s="341">
        <f>SUM(U16:U21)</f>
        <v>0</v>
      </c>
      <c r="V22" s="341">
        <f>SUM(V16)</f>
        <v>0</v>
      </c>
      <c r="W22" s="341">
        <f>SUM(W16:W21)</f>
        <v>0</v>
      </c>
      <c r="X22" s="341">
        <f>SUM(X16)</f>
        <v>0</v>
      </c>
      <c r="Y22" s="341">
        <f>SUM(Y16:Y21)</f>
        <v>0</v>
      </c>
      <c r="Z22" s="341">
        <f>Z16</f>
        <v>0</v>
      </c>
      <c r="AA22" s="341">
        <f>SUM(AA16:AA21)</f>
        <v>0</v>
      </c>
      <c r="AB22" s="341">
        <f>AB16</f>
        <v>0</v>
      </c>
      <c r="AC22" s="341"/>
      <c r="AD22" s="342">
        <f>SUM(AD16:AD21)</f>
        <v>0</v>
      </c>
    </row>
    <row r="23" spans="1:30" ht="18" customHeight="1">
      <c r="A23" s="343" t="s">
        <v>269</v>
      </c>
      <c r="B23" s="339">
        <f>B17</f>
        <v>0</v>
      </c>
      <c r="C23" s="339">
        <f>SUM(C17:C22)</f>
        <v>0</v>
      </c>
      <c r="D23" s="339">
        <f>D17</f>
        <v>0</v>
      </c>
      <c r="E23" s="339">
        <f>SUM(E17:E22)</f>
        <v>0</v>
      </c>
      <c r="F23" s="339">
        <f>F17</f>
        <v>0</v>
      </c>
      <c r="G23" s="339">
        <f>SUM(G17:G22)</f>
        <v>0</v>
      </c>
      <c r="H23" s="339">
        <f>H17</f>
        <v>0</v>
      </c>
      <c r="I23" s="339">
        <f>SUM(I17:I22)</f>
        <v>0</v>
      </c>
      <c r="J23" s="339">
        <f>J17</f>
        <v>0</v>
      </c>
      <c r="K23" s="339">
        <f>SUM(K17:K22)</f>
        <v>0</v>
      </c>
      <c r="L23" s="339">
        <f>L17</f>
        <v>0</v>
      </c>
      <c r="M23" s="339">
        <f>SUM(M17:M22)</f>
        <v>0</v>
      </c>
      <c r="N23" s="339">
        <f>N17</f>
        <v>0</v>
      </c>
      <c r="O23" s="339">
        <f>SUM(O17:O22)</f>
        <v>0</v>
      </c>
      <c r="P23" s="339">
        <f>P17</f>
        <v>0</v>
      </c>
      <c r="Q23" s="339">
        <f>SUM(Q17:Q22)</f>
        <v>0</v>
      </c>
      <c r="R23" s="339">
        <f>R17</f>
        <v>0</v>
      </c>
      <c r="S23" s="339">
        <f>SUM(S17:S22)</f>
        <v>0</v>
      </c>
      <c r="T23" s="339">
        <f>T17</f>
        <v>0</v>
      </c>
      <c r="U23" s="339">
        <f>SUM(U17:U22)</f>
        <v>0</v>
      </c>
      <c r="V23" s="339">
        <f>V17</f>
        <v>0</v>
      </c>
      <c r="W23" s="339">
        <f>SUM(W17:W22)</f>
        <v>0</v>
      </c>
      <c r="X23" s="339">
        <f>X17</f>
        <v>0</v>
      </c>
      <c r="Y23" s="339">
        <f>SUM(Y17:Y22)</f>
        <v>0</v>
      </c>
      <c r="Z23" s="339">
        <f>Z17</f>
        <v>0</v>
      </c>
      <c r="AA23" s="339">
        <f>AA14+AA22</f>
        <v>0</v>
      </c>
      <c r="AB23" s="339">
        <f>AB14+AB22</f>
        <v>0</v>
      </c>
      <c r="AC23" s="339"/>
      <c r="AD23" s="340">
        <f>AD14+AD22</f>
        <v>0</v>
      </c>
    </row>
    <row r="24" spans="1:30">
      <c r="A24" s="322" t="s">
        <v>270</v>
      </c>
      <c r="B24" s="323"/>
      <c r="C24" s="323"/>
      <c r="D24" s="323"/>
      <c r="E24" s="323"/>
      <c r="F24" s="323"/>
      <c r="G24" s="323"/>
      <c r="H24" s="323"/>
      <c r="I24" s="323"/>
      <c r="J24" s="323"/>
      <c r="K24" s="323"/>
      <c r="L24" s="323"/>
      <c r="M24" s="323"/>
      <c r="N24" s="323"/>
      <c r="O24" s="323"/>
      <c r="P24" s="323"/>
      <c r="Q24" s="323"/>
      <c r="R24" s="323"/>
      <c r="S24" s="323"/>
      <c r="T24" s="323"/>
      <c r="U24" s="323"/>
      <c r="V24" s="323"/>
      <c r="W24" s="323"/>
      <c r="X24" s="323"/>
      <c r="Y24" s="324"/>
      <c r="Z24" s="325"/>
      <c r="AA24" s="325"/>
      <c r="AB24" s="344"/>
      <c r="AC24" s="344"/>
      <c r="AD24" s="326"/>
    </row>
    <row r="25" spans="1:30">
      <c r="A25" s="327" t="s">
        <v>265</v>
      </c>
      <c r="B25" s="1019"/>
      <c r="C25" s="328"/>
      <c r="D25" s="1019"/>
      <c r="E25" s="328"/>
      <c r="F25" s="1019"/>
      <c r="G25" s="328"/>
      <c r="H25" s="1019"/>
      <c r="I25" s="328"/>
      <c r="J25" s="1019"/>
      <c r="K25" s="328"/>
      <c r="L25" s="1019"/>
      <c r="M25" s="328"/>
      <c r="N25" s="1019"/>
      <c r="O25" s="328"/>
      <c r="P25" s="1019"/>
      <c r="Q25" s="328"/>
      <c r="R25" s="1019"/>
      <c r="S25" s="328"/>
      <c r="T25" s="1019"/>
      <c r="U25" s="328"/>
      <c r="V25" s="1019"/>
      <c r="W25" s="328"/>
      <c r="X25" s="1019"/>
      <c r="Y25" s="328"/>
      <c r="Z25" s="1020">
        <f>B25+D25+F25+H25+J25+L25+N25+P25+R25+T25+V25+X25</f>
        <v>0</v>
      </c>
      <c r="AA25" s="329">
        <f>C25+E25+G25+I25+K25+M25+O25+Q25+S25+U25+W25+Y25</f>
        <v>0</v>
      </c>
      <c r="AB25" s="1019"/>
      <c r="AC25" s="328"/>
      <c r="AD25" s="330">
        <f>AB25*AC25</f>
        <v>0</v>
      </c>
    </row>
    <row r="26" spans="1:30" ht="16.5" customHeight="1">
      <c r="A26" s="331" t="s">
        <v>266</v>
      </c>
      <c r="B26" s="1019"/>
      <c r="C26" s="328"/>
      <c r="D26" s="1019"/>
      <c r="E26" s="328"/>
      <c r="F26" s="1019"/>
      <c r="G26" s="328"/>
      <c r="H26" s="1019"/>
      <c r="I26" s="328"/>
      <c r="J26" s="1019"/>
      <c r="K26" s="328"/>
      <c r="L26" s="1019"/>
      <c r="M26" s="328"/>
      <c r="N26" s="1019"/>
      <c r="O26" s="328"/>
      <c r="P26" s="1019"/>
      <c r="Q26" s="328"/>
      <c r="R26" s="1019"/>
      <c r="S26" s="328"/>
      <c r="T26" s="1019"/>
      <c r="U26" s="328"/>
      <c r="V26" s="1019"/>
      <c r="W26" s="328"/>
      <c r="X26" s="1019"/>
      <c r="Y26" s="328"/>
      <c r="Z26" s="1020"/>
      <c r="AA26" s="329">
        <f>C26+E26+G26+I26+K26+M26+O26+Q26+S26+U26+W26+Y26</f>
        <v>0</v>
      </c>
      <c r="AB26" s="1019"/>
      <c r="AC26" s="328"/>
      <c r="AD26" s="330">
        <f>AB26*AC26</f>
        <v>0</v>
      </c>
    </row>
    <row r="27" spans="1:30">
      <c r="A27" s="332" t="s">
        <v>517</v>
      </c>
      <c r="B27" s="1019"/>
      <c r="C27" s="328"/>
      <c r="D27" s="1019"/>
      <c r="E27" s="328"/>
      <c r="F27" s="1019"/>
      <c r="G27" s="328"/>
      <c r="H27" s="1019"/>
      <c r="I27" s="328"/>
      <c r="J27" s="1019"/>
      <c r="K27" s="328"/>
      <c r="L27" s="1019"/>
      <c r="M27" s="328"/>
      <c r="N27" s="1019"/>
      <c r="O27" s="328"/>
      <c r="P27" s="1019"/>
      <c r="Q27" s="328"/>
      <c r="R27" s="1019"/>
      <c r="S27" s="328"/>
      <c r="T27" s="1019"/>
      <c r="U27" s="328"/>
      <c r="V27" s="1019"/>
      <c r="W27" s="328"/>
      <c r="X27" s="1019"/>
      <c r="Y27" s="328"/>
      <c r="Z27" s="1020"/>
      <c r="AA27" s="329">
        <f>C27+E27+G27+I27+K27+M27+O27+Q27+S27+U27+W27+Y27</f>
        <v>0</v>
      </c>
      <c r="AB27" s="1019"/>
      <c r="AC27" s="328"/>
      <c r="AD27" s="330">
        <f>AB27*AC27</f>
        <v>0</v>
      </c>
    </row>
    <row r="28" spans="1:30">
      <c r="A28" s="332" t="s">
        <v>518</v>
      </c>
      <c r="B28" s="1019"/>
      <c r="C28" s="328"/>
      <c r="D28" s="1019"/>
      <c r="E28" s="328"/>
      <c r="F28" s="1019"/>
      <c r="G28" s="328"/>
      <c r="H28" s="1019"/>
      <c r="I28" s="328"/>
      <c r="J28" s="1019"/>
      <c r="K28" s="328"/>
      <c r="L28" s="1019"/>
      <c r="M28" s="328"/>
      <c r="N28" s="1019"/>
      <c r="O28" s="328"/>
      <c r="P28" s="1019"/>
      <c r="Q28" s="328"/>
      <c r="R28" s="1019"/>
      <c r="S28" s="328"/>
      <c r="T28" s="1019"/>
      <c r="U28" s="328"/>
      <c r="V28" s="1019"/>
      <c r="W28" s="328"/>
      <c r="X28" s="1019"/>
      <c r="Y28" s="328"/>
      <c r="Z28" s="1020"/>
      <c r="AA28" s="329">
        <f>C28+E28+G28+I28+K28+M28+O28+Q28+S28+U28+W28+Y28</f>
        <v>0</v>
      </c>
      <c r="AB28" s="1019"/>
      <c r="AC28" s="328"/>
      <c r="AD28" s="330">
        <f>AB28*AC28</f>
        <v>0</v>
      </c>
    </row>
    <row r="29" spans="1:30">
      <c r="A29" s="332" t="s">
        <v>312</v>
      </c>
      <c r="B29" s="1021"/>
      <c r="C29" s="328"/>
      <c r="D29" s="1021"/>
      <c r="E29" s="328"/>
      <c r="F29" s="1021"/>
      <c r="G29" s="328"/>
      <c r="H29" s="1021"/>
      <c r="I29" s="328"/>
      <c r="J29" s="1021"/>
      <c r="K29" s="328"/>
      <c r="L29" s="1021"/>
      <c r="M29" s="328"/>
      <c r="N29" s="1021"/>
      <c r="O29" s="328"/>
      <c r="P29" s="1021"/>
      <c r="Q29" s="328"/>
      <c r="R29" s="1021"/>
      <c r="S29" s="328"/>
      <c r="T29" s="1021"/>
      <c r="U29" s="328"/>
      <c r="V29" s="1021"/>
      <c r="W29" s="328"/>
      <c r="X29" s="1021"/>
      <c r="Y29" s="328"/>
      <c r="Z29" s="1026"/>
      <c r="AA29" s="329">
        <f>C29+E29+G29+I29+K29+M29+O29+Q29+S29+U29+W29+Y29</f>
        <v>0</v>
      </c>
      <c r="AB29" s="377"/>
      <c r="AC29" s="335"/>
      <c r="AD29" s="337"/>
    </row>
    <row r="30" spans="1:30">
      <c r="A30" s="332" t="s">
        <v>267</v>
      </c>
      <c r="B30" s="1022"/>
      <c r="C30" s="328"/>
      <c r="D30" s="1022"/>
      <c r="E30" s="328"/>
      <c r="F30" s="1022"/>
      <c r="G30" s="328"/>
      <c r="H30" s="1022"/>
      <c r="I30" s="328"/>
      <c r="J30" s="1022"/>
      <c r="K30" s="328"/>
      <c r="L30" s="1022"/>
      <c r="M30" s="328"/>
      <c r="N30" s="1022"/>
      <c r="O30" s="328"/>
      <c r="P30" s="1022"/>
      <c r="Q30" s="328"/>
      <c r="R30" s="1022"/>
      <c r="S30" s="328"/>
      <c r="T30" s="1022"/>
      <c r="U30" s="328"/>
      <c r="V30" s="1022"/>
      <c r="W30" s="328"/>
      <c r="X30" s="1022"/>
      <c r="Y30" s="328"/>
      <c r="Z30" s="1027"/>
      <c r="AA30" s="334">
        <f>C30+E30+G30+I30+K30+M30+O30+Q30+S30+U30+W30+Y30</f>
        <v>0</v>
      </c>
      <c r="AB30" s="335"/>
      <c r="AC30" s="335"/>
      <c r="AD30" s="337">
        <f>AC30</f>
        <v>0</v>
      </c>
    </row>
    <row r="31" spans="1:30">
      <c r="A31" s="338" t="s">
        <v>268</v>
      </c>
      <c r="B31" s="339">
        <f>B25</f>
        <v>0</v>
      </c>
      <c r="C31" s="339">
        <f>SUM(C25:C30)</f>
        <v>0</v>
      </c>
      <c r="D31" s="339">
        <f>D25</f>
        <v>0</v>
      </c>
      <c r="E31" s="339">
        <f>SUM(E25:E30)</f>
        <v>0</v>
      </c>
      <c r="F31" s="339">
        <f>F25</f>
        <v>0</v>
      </c>
      <c r="G31" s="339">
        <f>SUM(G25:G30)</f>
        <v>0</v>
      </c>
      <c r="H31" s="339">
        <f>H25</f>
        <v>0</v>
      </c>
      <c r="I31" s="339">
        <f>SUM(I25:I30)</f>
        <v>0</v>
      </c>
      <c r="J31" s="339">
        <f>J25</f>
        <v>0</v>
      </c>
      <c r="K31" s="339">
        <f>SUM(K25:K30)</f>
        <v>0</v>
      </c>
      <c r="L31" s="339">
        <f>L25</f>
        <v>0</v>
      </c>
      <c r="M31" s="339">
        <f>SUM(M25:M30)</f>
        <v>0</v>
      </c>
      <c r="N31" s="339">
        <f>N25</f>
        <v>0</v>
      </c>
      <c r="O31" s="339">
        <f>SUM(O25:O30)</f>
        <v>0</v>
      </c>
      <c r="P31" s="339">
        <f>P25</f>
        <v>0</v>
      </c>
      <c r="Q31" s="339">
        <f>SUM(Q25:Q30)</f>
        <v>0</v>
      </c>
      <c r="R31" s="339">
        <f>R25</f>
        <v>0</v>
      </c>
      <c r="S31" s="339">
        <f>SUM(S25:S30)</f>
        <v>0</v>
      </c>
      <c r="T31" s="339">
        <f>T25</f>
        <v>0</v>
      </c>
      <c r="U31" s="339">
        <f>SUM(U25:U30)</f>
        <v>0</v>
      </c>
      <c r="V31" s="339">
        <f>V25</f>
        <v>0</v>
      </c>
      <c r="W31" s="339">
        <f>SUM(W25:W30)</f>
        <v>0</v>
      </c>
      <c r="X31" s="339">
        <f>X25</f>
        <v>0</v>
      </c>
      <c r="Y31" s="339">
        <f>SUM(Y25:Y30)</f>
        <v>0</v>
      </c>
      <c r="Z31" s="339">
        <f>Z25</f>
        <v>0</v>
      </c>
      <c r="AA31" s="341">
        <f>SUM(AA25:AA30)</f>
        <v>0</v>
      </c>
      <c r="AB31" s="339">
        <f>AB25</f>
        <v>0</v>
      </c>
      <c r="AC31" s="341"/>
      <c r="AD31" s="342">
        <f>SUM(AD25:AD30)</f>
        <v>0</v>
      </c>
    </row>
    <row r="32" spans="1:30" ht="18" customHeight="1">
      <c r="A32" s="343" t="s">
        <v>271</v>
      </c>
      <c r="B32" s="341">
        <f t="shared" ref="B32:AB32" si="0">B31</f>
        <v>0</v>
      </c>
      <c r="C32" s="341">
        <f t="shared" si="0"/>
        <v>0</v>
      </c>
      <c r="D32" s="341">
        <f t="shared" si="0"/>
        <v>0</v>
      </c>
      <c r="E32" s="341">
        <f t="shared" si="0"/>
        <v>0</v>
      </c>
      <c r="F32" s="341">
        <f t="shared" si="0"/>
        <v>0</v>
      </c>
      <c r="G32" s="341">
        <f t="shared" si="0"/>
        <v>0</v>
      </c>
      <c r="H32" s="341">
        <f t="shared" si="0"/>
        <v>0</v>
      </c>
      <c r="I32" s="341">
        <f t="shared" si="0"/>
        <v>0</v>
      </c>
      <c r="J32" s="341">
        <f t="shared" si="0"/>
        <v>0</v>
      </c>
      <c r="K32" s="341">
        <f t="shared" si="0"/>
        <v>0</v>
      </c>
      <c r="L32" s="341">
        <f t="shared" si="0"/>
        <v>0</v>
      </c>
      <c r="M32" s="341">
        <f t="shared" si="0"/>
        <v>0</v>
      </c>
      <c r="N32" s="341">
        <f t="shared" si="0"/>
        <v>0</v>
      </c>
      <c r="O32" s="341">
        <f t="shared" si="0"/>
        <v>0</v>
      </c>
      <c r="P32" s="341">
        <f t="shared" si="0"/>
        <v>0</v>
      </c>
      <c r="Q32" s="341">
        <f t="shared" si="0"/>
        <v>0</v>
      </c>
      <c r="R32" s="341">
        <f t="shared" si="0"/>
        <v>0</v>
      </c>
      <c r="S32" s="341">
        <f t="shared" si="0"/>
        <v>0</v>
      </c>
      <c r="T32" s="341">
        <f t="shared" si="0"/>
        <v>0</v>
      </c>
      <c r="U32" s="341">
        <f t="shared" si="0"/>
        <v>0</v>
      </c>
      <c r="V32" s="341">
        <f t="shared" si="0"/>
        <v>0</v>
      </c>
      <c r="W32" s="341">
        <f t="shared" si="0"/>
        <v>0</v>
      </c>
      <c r="X32" s="341">
        <f t="shared" si="0"/>
        <v>0</v>
      </c>
      <c r="Y32" s="341">
        <f t="shared" si="0"/>
        <v>0</v>
      </c>
      <c r="Z32" s="341">
        <f t="shared" si="0"/>
        <v>0</v>
      </c>
      <c r="AA32" s="341">
        <f t="shared" si="0"/>
        <v>0</v>
      </c>
      <c r="AB32" s="341">
        <f t="shared" si="0"/>
        <v>0</v>
      </c>
      <c r="AC32" s="341"/>
      <c r="AD32" s="341">
        <f>AD31</f>
        <v>0</v>
      </c>
    </row>
    <row r="33" spans="1:30" ht="18" customHeight="1">
      <c r="A33" s="343" t="s">
        <v>272</v>
      </c>
      <c r="B33" s="339">
        <f t="shared" ref="B33:AB33" si="1">B23+B32</f>
        <v>0</v>
      </c>
      <c r="C33" s="339">
        <f t="shared" si="1"/>
        <v>0</v>
      </c>
      <c r="D33" s="339">
        <f t="shared" si="1"/>
        <v>0</v>
      </c>
      <c r="E33" s="339">
        <f t="shared" si="1"/>
        <v>0</v>
      </c>
      <c r="F33" s="339">
        <f t="shared" si="1"/>
        <v>0</v>
      </c>
      <c r="G33" s="339">
        <f t="shared" si="1"/>
        <v>0</v>
      </c>
      <c r="H33" s="339">
        <f t="shared" si="1"/>
        <v>0</v>
      </c>
      <c r="I33" s="339">
        <f t="shared" si="1"/>
        <v>0</v>
      </c>
      <c r="J33" s="339">
        <f t="shared" si="1"/>
        <v>0</v>
      </c>
      <c r="K33" s="339">
        <f t="shared" si="1"/>
        <v>0</v>
      </c>
      <c r="L33" s="339">
        <f t="shared" si="1"/>
        <v>0</v>
      </c>
      <c r="M33" s="339">
        <f t="shared" si="1"/>
        <v>0</v>
      </c>
      <c r="N33" s="339">
        <f t="shared" si="1"/>
        <v>0</v>
      </c>
      <c r="O33" s="339">
        <f t="shared" si="1"/>
        <v>0</v>
      </c>
      <c r="P33" s="339">
        <f t="shared" si="1"/>
        <v>0</v>
      </c>
      <c r="Q33" s="339">
        <f t="shared" si="1"/>
        <v>0</v>
      </c>
      <c r="R33" s="339">
        <f t="shared" si="1"/>
        <v>0</v>
      </c>
      <c r="S33" s="339">
        <f t="shared" si="1"/>
        <v>0</v>
      </c>
      <c r="T33" s="339">
        <f t="shared" si="1"/>
        <v>0</v>
      </c>
      <c r="U33" s="339">
        <f t="shared" si="1"/>
        <v>0</v>
      </c>
      <c r="V33" s="339">
        <f t="shared" si="1"/>
        <v>0</v>
      </c>
      <c r="W33" s="339">
        <f t="shared" si="1"/>
        <v>0</v>
      </c>
      <c r="X33" s="339">
        <f t="shared" si="1"/>
        <v>0</v>
      </c>
      <c r="Y33" s="339">
        <f t="shared" si="1"/>
        <v>0</v>
      </c>
      <c r="Z33" s="339">
        <f t="shared" si="1"/>
        <v>0</v>
      </c>
      <c r="AA33" s="339">
        <f t="shared" si="1"/>
        <v>0</v>
      </c>
      <c r="AB33" s="339">
        <f t="shared" si="1"/>
        <v>0</v>
      </c>
      <c r="AC33" s="339"/>
      <c r="AD33" s="339">
        <f>AD23+AD32</f>
        <v>0</v>
      </c>
    </row>
    <row r="34" spans="1:30">
      <c r="A34" s="345" t="s">
        <v>273</v>
      </c>
      <c r="B34" s="323"/>
      <c r="C34" s="323"/>
      <c r="D34" s="323"/>
      <c r="E34" s="323"/>
      <c r="F34" s="323"/>
      <c r="G34" s="323"/>
      <c r="H34" s="323"/>
      <c r="I34" s="323"/>
      <c r="J34" s="323"/>
      <c r="K34" s="323"/>
      <c r="L34" s="323"/>
      <c r="M34" s="323"/>
      <c r="N34" s="323"/>
      <c r="O34" s="323"/>
      <c r="P34" s="323"/>
      <c r="Q34" s="323"/>
      <c r="R34" s="323"/>
      <c r="S34" s="323"/>
      <c r="T34" s="323"/>
      <c r="U34" s="323"/>
      <c r="V34" s="323"/>
      <c r="W34" s="323"/>
      <c r="X34" s="323"/>
      <c r="Y34" s="324"/>
      <c r="Z34" s="325"/>
      <c r="AA34" s="346"/>
      <c r="AB34" s="323"/>
      <c r="AC34" s="323"/>
      <c r="AD34" s="326"/>
    </row>
    <row r="35" spans="1:30">
      <c r="A35" s="327" t="s">
        <v>265</v>
      </c>
      <c r="B35" s="1019"/>
      <c r="C35" s="328"/>
      <c r="D35" s="1019"/>
      <c r="E35" s="328"/>
      <c r="F35" s="1019"/>
      <c r="G35" s="328"/>
      <c r="H35" s="1019"/>
      <c r="I35" s="328"/>
      <c r="J35" s="1019"/>
      <c r="K35" s="328"/>
      <c r="L35" s="1019"/>
      <c r="M35" s="328"/>
      <c r="N35" s="1019"/>
      <c r="O35" s="328"/>
      <c r="P35" s="1019"/>
      <c r="Q35" s="328"/>
      <c r="R35" s="1019"/>
      <c r="S35" s="328"/>
      <c r="T35" s="1019"/>
      <c r="U35" s="328"/>
      <c r="V35" s="1019"/>
      <c r="W35" s="328"/>
      <c r="X35" s="1019"/>
      <c r="Y35" s="328"/>
      <c r="Z35" s="1020">
        <f>B35+D35+F35+H35+J35+L35+N35+P35+R35+T35+V35+X35</f>
        <v>0</v>
      </c>
      <c r="AA35" s="329">
        <f>C35+E35+G35+I35+K35+M35+O35+Q35+S35+U35+W35+Y35</f>
        <v>0</v>
      </c>
      <c r="AB35" s="1019"/>
      <c r="AC35" s="328"/>
      <c r="AD35" s="330">
        <f>AB35*AC35</f>
        <v>0</v>
      </c>
    </row>
    <row r="36" spans="1:30">
      <c r="A36" s="331" t="s">
        <v>266</v>
      </c>
      <c r="B36" s="1019"/>
      <c r="C36" s="328"/>
      <c r="D36" s="1019"/>
      <c r="E36" s="328"/>
      <c r="F36" s="1019"/>
      <c r="G36" s="328"/>
      <c r="H36" s="1019"/>
      <c r="I36" s="328"/>
      <c r="J36" s="1019"/>
      <c r="K36" s="328"/>
      <c r="L36" s="1019"/>
      <c r="M36" s="328"/>
      <c r="N36" s="1019"/>
      <c r="O36" s="328"/>
      <c r="P36" s="1019"/>
      <c r="Q36" s="328"/>
      <c r="R36" s="1019"/>
      <c r="S36" s="328"/>
      <c r="T36" s="1019"/>
      <c r="U36" s="328"/>
      <c r="V36" s="1019"/>
      <c r="W36" s="328"/>
      <c r="X36" s="1019"/>
      <c r="Y36" s="328"/>
      <c r="Z36" s="1020"/>
      <c r="AA36" s="329">
        <f>C36+E36+G36+I36+K36+M36+O36+Q36+S36+U36+W36+Y36</f>
        <v>0</v>
      </c>
      <c r="AB36" s="1019"/>
      <c r="AC36" s="328"/>
      <c r="AD36" s="330">
        <f>AB36*AC36</f>
        <v>0</v>
      </c>
    </row>
    <row r="37" spans="1:30">
      <c r="A37" s="332" t="s">
        <v>517</v>
      </c>
      <c r="B37" s="1019"/>
      <c r="C37" s="328"/>
      <c r="D37" s="1019"/>
      <c r="E37" s="328"/>
      <c r="F37" s="1019"/>
      <c r="G37" s="328"/>
      <c r="H37" s="1019"/>
      <c r="I37" s="328"/>
      <c r="J37" s="1019"/>
      <c r="K37" s="328"/>
      <c r="L37" s="1019"/>
      <c r="M37" s="328"/>
      <c r="N37" s="1019"/>
      <c r="O37" s="328"/>
      <c r="P37" s="1019"/>
      <c r="Q37" s="328"/>
      <c r="R37" s="1019"/>
      <c r="S37" s="328"/>
      <c r="T37" s="1019"/>
      <c r="U37" s="328"/>
      <c r="V37" s="1019"/>
      <c r="W37" s="328"/>
      <c r="X37" s="1019"/>
      <c r="Y37" s="328"/>
      <c r="Z37" s="1020"/>
      <c r="AA37" s="329">
        <f>C37+E37+G37+I37+K37+M37+O37+Q37+S37+U37+W37+Y37</f>
        <v>0</v>
      </c>
      <c r="AB37" s="1019"/>
      <c r="AC37" s="328"/>
      <c r="AD37" s="330">
        <f>AB37*AC37</f>
        <v>0</v>
      </c>
    </row>
    <row r="38" spans="1:30">
      <c r="A38" s="332" t="s">
        <v>518</v>
      </c>
      <c r="B38" s="1019"/>
      <c r="C38" s="328"/>
      <c r="D38" s="1019"/>
      <c r="E38" s="328"/>
      <c r="F38" s="1019"/>
      <c r="G38" s="328"/>
      <c r="H38" s="1019"/>
      <c r="I38" s="328"/>
      <c r="J38" s="1019"/>
      <c r="K38" s="328"/>
      <c r="L38" s="1019"/>
      <c r="M38" s="328"/>
      <c r="N38" s="1019"/>
      <c r="O38" s="328"/>
      <c r="P38" s="1019"/>
      <c r="Q38" s="328"/>
      <c r="R38" s="1019"/>
      <c r="S38" s="328"/>
      <c r="T38" s="1019"/>
      <c r="U38" s="328"/>
      <c r="V38" s="1019"/>
      <c r="W38" s="328"/>
      <c r="X38" s="1019"/>
      <c r="Y38" s="328"/>
      <c r="Z38" s="1020"/>
      <c r="AA38" s="329">
        <f>C38+E38+G38+I38+K38+M38+O38+Q38+S38+U38+W38+Y38</f>
        <v>0</v>
      </c>
      <c r="AB38" s="1019"/>
      <c r="AC38" s="328"/>
      <c r="AD38" s="330">
        <f>AB38*AC38</f>
        <v>0</v>
      </c>
    </row>
    <row r="39" spans="1:30">
      <c r="A39" s="332" t="s">
        <v>312</v>
      </c>
      <c r="B39" s="1021"/>
      <c r="C39" s="328"/>
      <c r="D39" s="1021"/>
      <c r="E39" s="328"/>
      <c r="F39" s="1021"/>
      <c r="G39" s="328"/>
      <c r="H39" s="1021"/>
      <c r="I39" s="328"/>
      <c r="J39" s="1021"/>
      <c r="K39" s="328"/>
      <c r="L39" s="1021"/>
      <c r="M39" s="328"/>
      <c r="N39" s="1021"/>
      <c r="O39" s="328"/>
      <c r="P39" s="1021"/>
      <c r="Q39" s="328"/>
      <c r="R39" s="1021"/>
      <c r="S39" s="328"/>
      <c r="T39" s="1021"/>
      <c r="U39" s="328"/>
      <c r="V39" s="1021"/>
      <c r="W39" s="328"/>
      <c r="X39" s="1021"/>
      <c r="Y39" s="328"/>
      <c r="Z39" s="1026"/>
      <c r="AA39" s="329">
        <f>C39+E39+G39+I39+K39+M39+O39+Q39+S39+U39+W39+Y39</f>
        <v>0</v>
      </c>
      <c r="AB39" s="377"/>
      <c r="AC39" s="335"/>
      <c r="AD39" s="337"/>
    </row>
    <row r="40" spans="1:30">
      <c r="A40" s="332" t="s">
        <v>267</v>
      </c>
      <c r="B40" s="1022"/>
      <c r="C40" s="328"/>
      <c r="D40" s="1022"/>
      <c r="E40" s="328"/>
      <c r="F40" s="1022"/>
      <c r="G40" s="328"/>
      <c r="H40" s="1022"/>
      <c r="I40" s="328"/>
      <c r="J40" s="1022"/>
      <c r="K40" s="328"/>
      <c r="L40" s="1022"/>
      <c r="M40" s="328"/>
      <c r="N40" s="1022"/>
      <c r="O40" s="328"/>
      <c r="P40" s="1022"/>
      <c r="Q40" s="328"/>
      <c r="R40" s="1022"/>
      <c r="S40" s="328"/>
      <c r="T40" s="1022"/>
      <c r="U40" s="328"/>
      <c r="V40" s="1022"/>
      <c r="W40" s="328"/>
      <c r="X40" s="1022"/>
      <c r="Y40" s="328"/>
      <c r="Z40" s="1027"/>
      <c r="AA40" s="334">
        <f>C40+E40+G40+I40+K40+M40+O40+Q40+S40+U40+W40+Y40</f>
        <v>0</v>
      </c>
      <c r="AB40" s="335"/>
      <c r="AC40" s="335"/>
      <c r="AD40" s="337">
        <f>AC40</f>
        <v>0</v>
      </c>
    </row>
    <row r="41" spans="1:30">
      <c r="A41" s="338" t="s">
        <v>268</v>
      </c>
      <c r="B41" s="339">
        <f>B35</f>
        <v>0</v>
      </c>
      <c r="C41" s="339">
        <f>SUM(C35:C40)</f>
        <v>0</v>
      </c>
      <c r="D41" s="339">
        <f>D35</f>
        <v>0</v>
      </c>
      <c r="E41" s="339">
        <f>SUM(E35:E40)</f>
        <v>0</v>
      </c>
      <c r="F41" s="339">
        <f>F35</f>
        <v>0</v>
      </c>
      <c r="G41" s="339">
        <f>SUM(G35:G40)</f>
        <v>0</v>
      </c>
      <c r="H41" s="339">
        <f>H35</f>
        <v>0</v>
      </c>
      <c r="I41" s="339">
        <f>SUM(I35:I40)</f>
        <v>0</v>
      </c>
      <c r="J41" s="339">
        <f>J35</f>
        <v>0</v>
      </c>
      <c r="K41" s="339">
        <f>SUM(K35:K40)</f>
        <v>0</v>
      </c>
      <c r="L41" s="339">
        <f>L35</f>
        <v>0</v>
      </c>
      <c r="M41" s="339">
        <f>SUM(M35:M40)</f>
        <v>0</v>
      </c>
      <c r="N41" s="339">
        <f>N35</f>
        <v>0</v>
      </c>
      <c r="O41" s="339">
        <f>SUM(O35:O40)</f>
        <v>0</v>
      </c>
      <c r="P41" s="339">
        <f>P35</f>
        <v>0</v>
      </c>
      <c r="Q41" s="339">
        <f>SUM(Q35:Q40)</f>
        <v>0</v>
      </c>
      <c r="R41" s="339">
        <f>R35</f>
        <v>0</v>
      </c>
      <c r="S41" s="339">
        <f>SUM(S35:S40)</f>
        <v>0</v>
      </c>
      <c r="T41" s="339">
        <f>T35</f>
        <v>0</v>
      </c>
      <c r="U41" s="339">
        <f>SUM(U35:U40)</f>
        <v>0</v>
      </c>
      <c r="V41" s="339">
        <f>V35</f>
        <v>0</v>
      </c>
      <c r="W41" s="339">
        <f>SUM(W35:W40)</f>
        <v>0</v>
      </c>
      <c r="X41" s="339">
        <f>X35</f>
        <v>0</v>
      </c>
      <c r="Y41" s="339">
        <f>SUM(Y35:Y40)</f>
        <v>0</v>
      </c>
      <c r="Z41" s="339">
        <f>Z35</f>
        <v>0</v>
      </c>
      <c r="AA41" s="341">
        <f>SUM(AA34:AA40)</f>
        <v>0</v>
      </c>
      <c r="AB41" s="339">
        <f>AB35</f>
        <v>0</v>
      </c>
      <c r="AC41" s="341"/>
      <c r="AD41" s="342">
        <f>SUM(AD34:AD40)</f>
        <v>0</v>
      </c>
    </row>
    <row r="42" spans="1:30">
      <c r="A42" s="345" t="s">
        <v>274</v>
      </c>
      <c r="B42" s="323"/>
      <c r="C42" s="323"/>
      <c r="D42" s="323"/>
      <c r="E42" s="323"/>
      <c r="F42" s="323"/>
      <c r="G42" s="323"/>
      <c r="H42" s="323"/>
      <c r="I42" s="323"/>
      <c r="J42" s="323"/>
      <c r="K42" s="323"/>
      <c r="L42" s="323"/>
      <c r="M42" s="323"/>
      <c r="N42" s="323"/>
      <c r="O42" s="323"/>
      <c r="P42" s="323"/>
      <c r="Q42" s="323"/>
      <c r="R42" s="323"/>
      <c r="S42" s="323"/>
      <c r="T42" s="323"/>
      <c r="U42" s="323"/>
      <c r="V42" s="323"/>
      <c r="W42" s="323"/>
      <c r="X42" s="323"/>
      <c r="Y42" s="324"/>
      <c r="Z42" s="325"/>
      <c r="AA42" s="325"/>
      <c r="AB42" s="323"/>
      <c r="AC42" s="323"/>
      <c r="AD42" s="326"/>
    </row>
    <row r="43" spans="1:30" ht="14.25" customHeight="1">
      <c r="A43" s="327" t="s">
        <v>265</v>
      </c>
      <c r="B43" s="1019"/>
      <c r="C43" s="328"/>
      <c r="D43" s="1019"/>
      <c r="E43" s="328"/>
      <c r="F43" s="1019"/>
      <c r="G43" s="328"/>
      <c r="H43" s="1019"/>
      <c r="I43" s="328"/>
      <c r="J43" s="1019"/>
      <c r="K43" s="328"/>
      <c r="L43" s="1019"/>
      <c r="M43" s="328"/>
      <c r="N43" s="1019"/>
      <c r="O43" s="328"/>
      <c r="P43" s="1019"/>
      <c r="Q43" s="328"/>
      <c r="R43" s="1019"/>
      <c r="S43" s="328"/>
      <c r="T43" s="1019"/>
      <c r="U43" s="328"/>
      <c r="V43" s="1019"/>
      <c r="W43" s="328"/>
      <c r="X43" s="1019"/>
      <c r="Y43" s="328"/>
      <c r="Z43" s="1020">
        <f>B43+D43+F43+H43+J43+L43+N43+P43+R43+T43+V43+X43</f>
        <v>0</v>
      </c>
      <c r="AA43" s="329">
        <f>C43+E43+G43+I43+K43+M43+O43+Q43+S43+U43+W43+Y43</f>
        <v>0</v>
      </c>
      <c r="AB43" s="1019"/>
      <c r="AC43" s="328"/>
      <c r="AD43" s="330">
        <f>AB43*AC43</f>
        <v>0</v>
      </c>
    </row>
    <row r="44" spans="1:30">
      <c r="A44" s="331" t="s">
        <v>266</v>
      </c>
      <c r="B44" s="1019"/>
      <c r="C44" s="328"/>
      <c r="D44" s="1019"/>
      <c r="E44" s="328"/>
      <c r="F44" s="1019"/>
      <c r="G44" s="328"/>
      <c r="H44" s="1019"/>
      <c r="I44" s="328"/>
      <c r="J44" s="1019"/>
      <c r="K44" s="328"/>
      <c r="L44" s="1019"/>
      <c r="M44" s="328"/>
      <c r="N44" s="1019"/>
      <c r="O44" s="328"/>
      <c r="P44" s="1019"/>
      <c r="Q44" s="328"/>
      <c r="R44" s="1019"/>
      <c r="S44" s="328"/>
      <c r="T44" s="1019"/>
      <c r="U44" s="328"/>
      <c r="V44" s="1019"/>
      <c r="W44" s="328"/>
      <c r="X44" s="1019"/>
      <c r="Y44" s="328"/>
      <c r="Z44" s="1020"/>
      <c r="AA44" s="329">
        <f>C44+E44+G44+I44+K44+M44+O44+Q44+S44+U44+W44+Y44</f>
        <v>0</v>
      </c>
      <c r="AB44" s="1019"/>
      <c r="AC44" s="328"/>
      <c r="AD44" s="330">
        <f>AB44*AC44</f>
        <v>0</v>
      </c>
    </row>
    <row r="45" spans="1:30">
      <c r="A45" s="332" t="s">
        <v>517</v>
      </c>
      <c r="B45" s="1019"/>
      <c r="C45" s="328"/>
      <c r="D45" s="1019"/>
      <c r="E45" s="328"/>
      <c r="F45" s="1019"/>
      <c r="G45" s="328"/>
      <c r="H45" s="1019"/>
      <c r="I45" s="328"/>
      <c r="J45" s="1019"/>
      <c r="K45" s="328"/>
      <c r="L45" s="1019"/>
      <c r="M45" s="328"/>
      <c r="N45" s="1019"/>
      <c r="O45" s="328"/>
      <c r="P45" s="1019"/>
      <c r="Q45" s="328"/>
      <c r="R45" s="1019"/>
      <c r="S45" s="328"/>
      <c r="T45" s="1019"/>
      <c r="U45" s="328"/>
      <c r="V45" s="1019"/>
      <c r="W45" s="328"/>
      <c r="X45" s="1019"/>
      <c r="Y45" s="328"/>
      <c r="Z45" s="1020"/>
      <c r="AA45" s="329">
        <f>C45+E45+G45+I45+K45+M45+O45+Q45+S45+U45+W45+Y45</f>
        <v>0</v>
      </c>
      <c r="AB45" s="1019"/>
      <c r="AC45" s="328"/>
      <c r="AD45" s="330">
        <f>AB45*AC45</f>
        <v>0</v>
      </c>
    </row>
    <row r="46" spans="1:30">
      <c r="A46" s="332" t="s">
        <v>518</v>
      </c>
      <c r="B46" s="1019"/>
      <c r="C46" s="328"/>
      <c r="D46" s="1019"/>
      <c r="E46" s="328"/>
      <c r="F46" s="1019"/>
      <c r="G46" s="328"/>
      <c r="H46" s="1019"/>
      <c r="I46" s="328"/>
      <c r="J46" s="1019"/>
      <c r="K46" s="328"/>
      <c r="L46" s="1019"/>
      <c r="M46" s="328"/>
      <c r="N46" s="1019"/>
      <c r="O46" s="328"/>
      <c r="P46" s="1019"/>
      <c r="Q46" s="328"/>
      <c r="R46" s="1019"/>
      <c r="S46" s="328"/>
      <c r="T46" s="1019"/>
      <c r="U46" s="328"/>
      <c r="V46" s="1019"/>
      <c r="W46" s="328"/>
      <c r="X46" s="1019"/>
      <c r="Y46" s="328"/>
      <c r="Z46" s="1020"/>
      <c r="AA46" s="329">
        <f>C46+E46+G46+I46+K46+M46+O46+Q46+S46+U46+W46+Y46</f>
        <v>0</v>
      </c>
      <c r="AB46" s="1019"/>
      <c r="AC46" s="328"/>
      <c r="AD46" s="330">
        <f>AB46*AC46</f>
        <v>0</v>
      </c>
    </row>
    <row r="47" spans="1:30">
      <c r="A47" s="332" t="s">
        <v>312</v>
      </c>
      <c r="B47" s="1021"/>
      <c r="C47" s="328"/>
      <c r="D47" s="1021"/>
      <c r="E47" s="328"/>
      <c r="F47" s="1021"/>
      <c r="G47" s="328"/>
      <c r="H47" s="1021"/>
      <c r="I47" s="328"/>
      <c r="J47" s="1021"/>
      <c r="K47" s="328"/>
      <c r="L47" s="1021"/>
      <c r="M47" s="328"/>
      <c r="N47" s="1021"/>
      <c r="O47" s="328"/>
      <c r="P47" s="1021"/>
      <c r="Q47" s="328"/>
      <c r="R47" s="1021"/>
      <c r="S47" s="328"/>
      <c r="T47" s="1021"/>
      <c r="U47" s="328"/>
      <c r="V47" s="1021"/>
      <c r="W47" s="328"/>
      <c r="X47" s="1021"/>
      <c r="Y47" s="328"/>
      <c r="Z47" s="1026"/>
      <c r="AA47" s="329">
        <f>C47+E47+G47+I47+K47+M47+O47+Q47+S47+U47+W47+Y47</f>
        <v>0</v>
      </c>
      <c r="AB47" s="377"/>
      <c r="AC47" s="335"/>
      <c r="AD47" s="337"/>
    </row>
    <row r="48" spans="1:30">
      <c r="A48" s="332" t="s">
        <v>267</v>
      </c>
      <c r="B48" s="1022"/>
      <c r="C48" s="328"/>
      <c r="D48" s="1022"/>
      <c r="E48" s="328"/>
      <c r="F48" s="1022"/>
      <c r="G48" s="328"/>
      <c r="H48" s="1022"/>
      <c r="I48" s="328"/>
      <c r="J48" s="1022"/>
      <c r="K48" s="328"/>
      <c r="L48" s="1022"/>
      <c r="M48" s="328"/>
      <c r="N48" s="1022"/>
      <c r="O48" s="328"/>
      <c r="P48" s="1022"/>
      <c r="Q48" s="328"/>
      <c r="R48" s="1022"/>
      <c r="S48" s="328"/>
      <c r="T48" s="1022"/>
      <c r="U48" s="328"/>
      <c r="V48" s="1022"/>
      <c r="W48" s="328"/>
      <c r="X48" s="1022"/>
      <c r="Y48" s="328"/>
      <c r="Z48" s="1027"/>
      <c r="AA48" s="334">
        <f>C48+E48+G48+I48+K48+M48+O48+Q48+S48+U48+W48+Y48</f>
        <v>0</v>
      </c>
      <c r="AB48" s="335"/>
      <c r="AC48" s="335"/>
      <c r="AD48" s="337">
        <f>AC48</f>
        <v>0</v>
      </c>
    </row>
    <row r="49" spans="1:30">
      <c r="A49" s="338" t="s">
        <v>268</v>
      </c>
      <c r="B49" s="339">
        <f>B43</f>
        <v>0</v>
      </c>
      <c r="C49" s="339">
        <f>SUM(C43:C48)</f>
        <v>0</v>
      </c>
      <c r="D49" s="339">
        <f>D43</f>
        <v>0</v>
      </c>
      <c r="E49" s="339">
        <f>SUM(E43:E48)</f>
        <v>0</v>
      </c>
      <c r="F49" s="339">
        <f>F43</f>
        <v>0</v>
      </c>
      <c r="G49" s="339">
        <f>SUM(G43:G48)</f>
        <v>0</v>
      </c>
      <c r="H49" s="339">
        <f>H43</f>
        <v>0</v>
      </c>
      <c r="I49" s="339">
        <f>SUM(I43:I48)</f>
        <v>0</v>
      </c>
      <c r="J49" s="339">
        <f>J43</f>
        <v>0</v>
      </c>
      <c r="K49" s="339">
        <f>SUM(K43:K48)</f>
        <v>0</v>
      </c>
      <c r="L49" s="339">
        <f>L43</f>
        <v>0</v>
      </c>
      <c r="M49" s="339">
        <f>SUM(M43:M48)</f>
        <v>0</v>
      </c>
      <c r="N49" s="339">
        <f>N43</f>
        <v>0</v>
      </c>
      <c r="O49" s="339">
        <f>SUM(O43:O48)</f>
        <v>0</v>
      </c>
      <c r="P49" s="339">
        <f>P43</f>
        <v>0</v>
      </c>
      <c r="Q49" s="339">
        <f>SUM(Q43:Q48)</f>
        <v>0</v>
      </c>
      <c r="R49" s="339">
        <f>R43</f>
        <v>0</v>
      </c>
      <c r="S49" s="339">
        <f>SUM(S43:S48)</f>
        <v>0</v>
      </c>
      <c r="T49" s="339">
        <f>T43</f>
        <v>0</v>
      </c>
      <c r="U49" s="339">
        <f>SUM(U43:U48)</f>
        <v>0</v>
      </c>
      <c r="V49" s="339">
        <f>V43</f>
        <v>0</v>
      </c>
      <c r="W49" s="339">
        <f>SUM(W43:W48)</f>
        <v>0</v>
      </c>
      <c r="X49" s="339">
        <f>X43</f>
        <v>0</v>
      </c>
      <c r="Y49" s="339">
        <f>SUM(Y43:Y48)</f>
        <v>0</v>
      </c>
      <c r="Z49" s="339">
        <f>Z43</f>
        <v>0</v>
      </c>
      <c r="AA49" s="341">
        <f>SUM(AA43:AA48)</f>
        <v>0</v>
      </c>
      <c r="AB49" s="339">
        <f>AB43</f>
        <v>0</v>
      </c>
      <c r="AC49" s="341"/>
      <c r="AD49" s="342">
        <f>SUM(AD43:AD48)</f>
        <v>0</v>
      </c>
    </row>
    <row r="50" spans="1:30">
      <c r="A50" s="345" t="s">
        <v>275</v>
      </c>
      <c r="B50" s="323"/>
      <c r="C50" s="323"/>
      <c r="D50" s="323"/>
      <c r="E50" s="323"/>
      <c r="F50" s="323"/>
      <c r="G50" s="323"/>
      <c r="H50" s="323"/>
      <c r="I50" s="323"/>
      <c r="J50" s="323"/>
      <c r="K50" s="323"/>
      <c r="L50" s="323"/>
      <c r="M50" s="323"/>
      <c r="N50" s="323"/>
      <c r="O50" s="323"/>
      <c r="P50" s="323"/>
      <c r="Q50" s="323"/>
      <c r="R50" s="323"/>
      <c r="S50" s="323"/>
      <c r="T50" s="323"/>
      <c r="U50" s="323"/>
      <c r="V50" s="323"/>
      <c r="W50" s="323"/>
      <c r="X50" s="323"/>
      <c r="Y50" s="324"/>
      <c r="Z50" s="325"/>
      <c r="AA50" s="347"/>
      <c r="AB50" s="348"/>
      <c r="AC50" s="348"/>
      <c r="AD50" s="326"/>
    </row>
    <row r="51" spans="1:30">
      <c r="A51" s="327" t="s">
        <v>265</v>
      </c>
      <c r="B51" s="1019"/>
      <c r="C51" s="328"/>
      <c r="D51" s="1019"/>
      <c r="E51" s="328"/>
      <c r="F51" s="1019"/>
      <c r="G51" s="328"/>
      <c r="H51" s="1019"/>
      <c r="I51" s="328"/>
      <c r="J51" s="1019"/>
      <c r="K51" s="328"/>
      <c r="L51" s="1019"/>
      <c r="M51" s="328"/>
      <c r="N51" s="1019"/>
      <c r="O51" s="328"/>
      <c r="P51" s="1019"/>
      <c r="Q51" s="328"/>
      <c r="R51" s="1019"/>
      <c r="S51" s="328"/>
      <c r="T51" s="1019"/>
      <c r="U51" s="328"/>
      <c r="V51" s="1019"/>
      <c r="W51" s="328"/>
      <c r="X51" s="1019"/>
      <c r="Y51" s="328"/>
      <c r="Z51" s="1020">
        <f>B51+D51+F51+H51+J51+L51+N51+P51+R51+T51+V51+X51</f>
        <v>0</v>
      </c>
      <c r="AA51" s="329">
        <f>C51+E51+G51+I51+K51+M51+O51+Q51+S51+U51+W51+Y51</f>
        <v>0</v>
      </c>
      <c r="AB51" s="1019"/>
      <c r="AC51" s="349"/>
      <c r="AD51" s="330">
        <f>AB51*AC51</f>
        <v>0</v>
      </c>
    </row>
    <row r="52" spans="1:30">
      <c r="A52" s="331" t="s">
        <v>266</v>
      </c>
      <c r="B52" s="1019"/>
      <c r="C52" s="328"/>
      <c r="D52" s="1019"/>
      <c r="E52" s="328"/>
      <c r="F52" s="1019"/>
      <c r="G52" s="328"/>
      <c r="H52" s="1019"/>
      <c r="I52" s="328"/>
      <c r="J52" s="1019"/>
      <c r="K52" s="328"/>
      <c r="L52" s="1019"/>
      <c r="M52" s="328"/>
      <c r="N52" s="1019"/>
      <c r="O52" s="328"/>
      <c r="P52" s="1019"/>
      <c r="Q52" s="328"/>
      <c r="R52" s="1019"/>
      <c r="S52" s="328"/>
      <c r="T52" s="1019"/>
      <c r="U52" s="328"/>
      <c r="V52" s="1019"/>
      <c r="W52" s="328"/>
      <c r="X52" s="1019"/>
      <c r="Y52" s="328"/>
      <c r="Z52" s="1020"/>
      <c r="AA52" s="329">
        <f>C52+E52+G52+I52+K52+M52+O52+Q52+S52+U52+W52+Y52</f>
        <v>0</v>
      </c>
      <c r="AB52" s="1019"/>
      <c r="AC52" s="349"/>
      <c r="AD52" s="330">
        <f>AB52*AC52</f>
        <v>0</v>
      </c>
    </row>
    <row r="53" spans="1:30">
      <c r="A53" s="332" t="s">
        <v>517</v>
      </c>
      <c r="B53" s="1019"/>
      <c r="C53" s="328"/>
      <c r="D53" s="1019"/>
      <c r="E53" s="328"/>
      <c r="F53" s="1019"/>
      <c r="G53" s="328"/>
      <c r="H53" s="1019"/>
      <c r="I53" s="328"/>
      <c r="J53" s="1019"/>
      <c r="K53" s="328"/>
      <c r="L53" s="1019"/>
      <c r="M53" s="328"/>
      <c r="N53" s="1019"/>
      <c r="O53" s="328"/>
      <c r="P53" s="1019"/>
      <c r="Q53" s="328"/>
      <c r="R53" s="1019"/>
      <c r="S53" s="328"/>
      <c r="T53" s="1019"/>
      <c r="U53" s="328"/>
      <c r="V53" s="1019"/>
      <c r="W53" s="328"/>
      <c r="X53" s="1019"/>
      <c r="Y53" s="328"/>
      <c r="Z53" s="1020"/>
      <c r="AA53" s="329">
        <f>C53+E53+G53+I53+K53+M53+O53+Q53+S53+U53+W53+Y53</f>
        <v>0</v>
      </c>
      <c r="AB53" s="1019"/>
      <c r="AC53" s="349"/>
      <c r="AD53" s="330">
        <f>AB53*AC53</f>
        <v>0</v>
      </c>
    </row>
    <row r="54" spans="1:30">
      <c r="A54" s="332" t="s">
        <v>518</v>
      </c>
      <c r="B54" s="1019"/>
      <c r="C54" s="328"/>
      <c r="D54" s="1019"/>
      <c r="E54" s="328"/>
      <c r="F54" s="1019"/>
      <c r="G54" s="328"/>
      <c r="H54" s="1019"/>
      <c r="I54" s="328"/>
      <c r="J54" s="1019"/>
      <c r="K54" s="328"/>
      <c r="L54" s="1019"/>
      <c r="M54" s="328"/>
      <c r="N54" s="1019"/>
      <c r="O54" s="328"/>
      <c r="P54" s="1019"/>
      <c r="Q54" s="328"/>
      <c r="R54" s="1019"/>
      <c r="S54" s="328"/>
      <c r="T54" s="1019"/>
      <c r="U54" s="328"/>
      <c r="V54" s="1019"/>
      <c r="W54" s="328"/>
      <c r="X54" s="1019"/>
      <c r="Y54" s="328"/>
      <c r="Z54" s="1020"/>
      <c r="AA54" s="329">
        <f>C54+E54+G54+I54+K54+M54+O54+Q54+S54+U54+W54+Y54</f>
        <v>0</v>
      </c>
      <c r="AB54" s="1019"/>
      <c r="AC54" s="349"/>
      <c r="AD54" s="330">
        <f>AB54*AC54</f>
        <v>0</v>
      </c>
    </row>
    <row r="55" spans="1:30">
      <c r="A55" s="332" t="s">
        <v>312</v>
      </c>
      <c r="B55" s="1021"/>
      <c r="C55" s="328"/>
      <c r="D55" s="1021"/>
      <c r="E55" s="328"/>
      <c r="F55" s="1021"/>
      <c r="G55" s="328"/>
      <c r="H55" s="1021"/>
      <c r="I55" s="328"/>
      <c r="J55" s="1021"/>
      <c r="K55" s="328"/>
      <c r="L55" s="1021"/>
      <c r="M55" s="328"/>
      <c r="N55" s="1021"/>
      <c r="O55" s="328"/>
      <c r="P55" s="1021"/>
      <c r="Q55" s="328"/>
      <c r="R55" s="1021"/>
      <c r="S55" s="328"/>
      <c r="T55" s="1021"/>
      <c r="U55" s="328"/>
      <c r="V55" s="1021"/>
      <c r="W55" s="328"/>
      <c r="X55" s="1021"/>
      <c r="Y55" s="328"/>
      <c r="Z55" s="1026"/>
      <c r="AA55" s="329">
        <f>C55+E55+G55+I55+K55+M55+O55+Q55+S55+U55+W55+Y55</f>
        <v>0</v>
      </c>
      <c r="AB55" s="377"/>
      <c r="AC55" s="350"/>
      <c r="AD55" s="337"/>
    </row>
    <row r="56" spans="1:30">
      <c r="A56" s="332" t="s">
        <v>267</v>
      </c>
      <c r="B56" s="1022"/>
      <c r="C56" s="328"/>
      <c r="D56" s="1022"/>
      <c r="E56" s="328"/>
      <c r="F56" s="1022"/>
      <c r="G56" s="328"/>
      <c r="H56" s="1022"/>
      <c r="I56" s="328"/>
      <c r="J56" s="1022"/>
      <c r="K56" s="328"/>
      <c r="L56" s="1022"/>
      <c r="M56" s="328"/>
      <c r="N56" s="1022"/>
      <c r="O56" s="328"/>
      <c r="P56" s="1022"/>
      <c r="Q56" s="328"/>
      <c r="R56" s="1022"/>
      <c r="S56" s="328"/>
      <c r="T56" s="1022"/>
      <c r="U56" s="328"/>
      <c r="V56" s="1022"/>
      <c r="W56" s="328"/>
      <c r="X56" s="1022"/>
      <c r="Y56" s="328"/>
      <c r="Z56" s="1027"/>
      <c r="AA56" s="334">
        <f>C56+E56+G56+I56+K56+M56+O56+Q56+S56+U56+W56+Y56</f>
        <v>0</v>
      </c>
      <c r="AB56" s="350"/>
      <c r="AC56" s="350"/>
      <c r="AD56" s="337">
        <f>AC56</f>
        <v>0</v>
      </c>
    </row>
    <row r="57" spans="1:30" ht="16.5" customHeight="1">
      <c r="A57" s="338" t="s">
        <v>268</v>
      </c>
      <c r="B57" s="339">
        <f>B51</f>
        <v>0</v>
      </c>
      <c r="C57" s="339">
        <f>SUM(C51:C56)</f>
        <v>0</v>
      </c>
      <c r="D57" s="339">
        <f>D51</f>
        <v>0</v>
      </c>
      <c r="E57" s="339">
        <f>SUM(E51:E56)</f>
        <v>0</v>
      </c>
      <c r="F57" s="339">
        <f>F51</f>
        <v>0</v>
      </c>
      <c r="G57" s="339">
        <f>SUM(G51:G56)</f>
        <v>0</v>
      </c>
      <c r="H57" s="339">
        <f>H51</f>
        <v>0</v>
      </c>
      <c r="I57" s="339">
        <f>SUM(I51:I56)</f>
        <v>0</v>
      </c>
      <c r="J57" s="339">
        <f>J51</f>
        <v>0</v>
      </c>
      <c r="K57" s="339">
        <f>SUM(K51:K56)</f>
        <v>0</v>
      </c>
      <c r="L57" s="339">
        <f>L51</f>
        <v>0</v>
      </c>
      <c r="M57" s="339">
        <f>SUM(M51:M56)</f>
        <v>0</v>
      </c>
      <c r="N57" s="339">
        <f>N51</f>
        <v>0</v>
      </c>
      <c r="O57" s="339">
        <f>SUM(O51:O56)</f>
        <v>0</v>
      </c>
      <c r="P57" s="339">
        <f>P51</f>
        <v>0</v>
      </c>
      <c r="Q57" s="339">
        <f>SUM(Q51:Q56)</f>
        <v>0</v>
      </c>
      <c r="R57" s="339">
        <f>R51</f>
        <v>0</v>
      </c>
      <c r="S57" s="339">
        <f>SUM(S51:S56)</f>
        <v>0</v>
      </c>
      <c r="T57" s="339">
        <f>T51</f>
        <v>0</v>
      </c>
      <c r="U57" s="339">
        <f>SUM(U51:U56)</f>
        <v>0</v>
      </c>
      <c r="V57" s="339">
        <f>V51</f>
        <v>0</v>
      </c>
      <c r="W57" s="339">
        <f>SUM(W51:W56)</f>
        <v>0</v>
      </c>
      <c r="X57" s="339">
        <f>X51</f>
        <v>0</v>
      </c>
      <c r="Y57" s="339">
        <f>SUM(Y51:Y56)</f>
        <v>0</v>
      </c>
      <c r="Z57" s="339">
        <f>Z51</f>
        <v>0</v>
      </c>
      <c r="AA57" s="341">
        <f>SUM(AA51:AA56)</f>
        <v>0</v>
      </c>
      <c r="AB57" s="339">
        <f>AB51</f>
        <v>0</v>
      </c>
      <c r="AC57" s="341"/>
      <c r="AD57" s="342">
        <f>SUM(AD51:AD56)</f>
        <v>0</v>
      </c>
    </row>
    <row r="58" spans="1:30" ht="20.25" customHeight="1">
      <c r="A58" s="343" t="s">
        <v>276</v>
      </c>
      <c r="B58" s="339">
        <f t="shared" ref="B58:AB58" si="2">B41+B49+B57</f>
        <v>0</v>
      </c>
      <c r="C58" s="339">
        <f t="shared" si="2"/>
        <v>0</v>
      </c>
      <c r="D58" s="339">
        <f t="shared" si="2"/>
        <v>0</v>
      </c>
      <c r="E58" s="339">
        <f t="shared" si="2"/>
        <v>0</v>
      </c>
      <c r="F58" s="339">
        <f t="shared" si="2"/>
        <v>0</v>
      </c>
      <c r="G58" s="339">
        <f t="shared" si="2"/>
        <v>0</v>
      </c>
      <c r="H58" s="339">
        <f t="shared" si="2"/>
        <v>0</v>
      </c>
      <c r="I58" s="339">
        <f t="shared" si="2"/>
        <v>0</v>
      </c>
      <c r="J58" s="339">
        <f t="shared" si="2"/>
        <v>0</v>
      </c>
      <c r="K58" s="339">
        <f t="shared" si="2"/>
        <v>0</v>
      </c>
      <c r="L58" s="339">
        <f t="shared" si="2"/>
        <v>0</v>
      </c>
      <c r="M58" s="339">
        <f t="shared" si="2"/>
        <v>0</v>
      </c>
      <c r="N58" s="339">
        <f t="shared" si="2"/>
        <v>0</v>
      </c>
      <c r="O58" s="339">
        <f t="shared" si="2"/>
        <v>0</v>
      </c>
      <c r="P58" s="339">
        <f t="shared" si="2"/>
        <v>0</v>
      </c>
      <c r="Q58" s="339">
        <f t="shared" si="2"/>
        <v>0</v>
      </c>
      <c r="R58" s="339">
        <f t="shared" si="2"/>
        <v>0</v>
      </c>
      <c r="S58" s="339">
        <f t="shared" si="2"/>
        <v>0</v>
      </c>
      <c r="T58" s="339">
        <f t="shared" si="2"/>
        <v>0</v>
      </c>
      <c r="U58" s="339">
        <f t="shared" si="2"/>
        <v>0</v>
      </c>
      <c r="V58" s="339">
        <f t="shared" si="2"/>
        <v>0</v>
      </c>
      <c r="W58" s="339">
        <f t="shared" si="2"/>
        <v>0</v>
      </c>
      <c r="X58" s="339">
        <f t="shared" si="2"/>
        <v>0</v>
      </c>
      <c r="Y58" s="339">
        <f t="shared" si="2"/>
        <v>0</v>
      </c>
      <c r="Z58" s="339">
        <f t="shared" si="2"/>
        <v>0</v>
      </c>
      <c r="AA58" s="339">
        <f t="shared" si="2"/>
        <v>0</v>
      </c>
      <c r="AB58" s="339">
        <f t="shared" si="2"/>
        <v>0</v>
      </c>
      <c r="AC58" s="339"/>
      <c r="AD58" s="340">
        <f>AD41+AD49+AD57</f>
        <v>0</v>
      </c>
    </row>
    <row r="59" spans="1:30" s="354" customFormat="1" ht="14.25" customHeight="1">
      <c r="A59" s="345" t="s">
        <v>277</v>
      </c>
      <c r="B59" s="323"/>
      <c r="C59" s="323"/>
      <c r="D59" s="323"/>
      <c r="E59" s="323"/>
      <c r="F59" s="323"/>
      <c r="G59" s="323"/>
      <c r="H59" s="323"/>
      <c r="I59" s="323"/>
      <c r="J59" s="323"/>
      <c r="K59" s="323"/>
      <c r="L59" s="323"/>
      <c r="M59" s="323"/>
      <c r="N59" s="323"/>
      <c r="O59" s="323"/>
      <c r="P59" s="323"/>
      <c r="Q59" s="323"/>
      <c r="R59" s="323"/>
      <c r="S59" s="323"/>
      <c r="T59" s="323"/>
      <c r="U59" s="323"/>
      <c r="V59" s="323"/>
      <c r="W59" s="323"/>
      <c r="X59" s="323"/>
      <c r="Y59" s="324"/>
      <c r="Z59" s="325"/>
      <c r="AA59" s="351"/>
      <c r="AB59" s="352"/>
      <c r="AC59" s="353"/>
      <c r="AD59" s="326"/>
    </row>
    <row r="60" spans="1:30">
      <c r="A60" s="327" t="s">
        <v>265</v>
      </c>
      <c r="B60" s="1019"/>
      <c r="C60" s="328"/>
      <c r="D60" s="1019"/>
      <c r="E60" s="328"/>
      <c r="F60" s="1019"/>
      <c r="G60" s="328"/>
      <c r="H60" s="1019"/>
      <c r="I60" s="328"/>
      <c r="J60" s="1019"/>
      <c r="K60" s="328"/>
      <c r="L60" s="1019"/>
      <c r="M60" s="328"/>
      <c r="N60" s="1019"/>
      <c r="O60" s="328"/>
      <c r="P60" s="1019"/>
      <c r="Q60" s="328"/>
      <c r="R60" s="1019"/>
      <c r="S60" s="328"/>
      <c r="T60" s="1019"/>
      <c r="U60" s="328"/>
      <c r="V60" s="1019"/>
      <c r="W60" s="328"/>
      <c r="X60" s="1019"/>
      <c r="Y60" s="328"/>
      <c r="Z60" s="1020">
        <f>B60+D60+F60+H60+J60+L60+N60+P60+R60+T60+V60+X60</f>
        <v>0</v>
      </c>
      <c r="AA60" s="329">
        <f>C60+E60+G60+I60+K60+M60+O60+Q60+S60+U60+W60+Y60</f>
        <v>0</v>
      </c>
      <c r="AB60" s="1019"/>
      <c r="AC60" s="328"/>
      <c r="AD60" s="330">
        <f>AB60*AC60</f>
        <v>0</v>
      </c>
    </row>
    <row r="61" spans="1:30">
      <c r="A61" s="331" t="s">
        <v>266</v>
      </c>
      <c r="B61" s="1019"/>
      <c r="C61" s="328"/>
      <c r="D61" s="1019"/>
      <c r="E61" s="328"/>
      <c r="F61" s="1019"/>
      <c r="G61" s="328"/>
      <c r="H61" s="1019"/>
      <c r="I61" s="328"/>
      <c r="J61" s="1019"/>
      <c r="K61" s="328"/>
      <c r="L61" s="1019"/>
      <c r="M61" s="328"/>
      <c r="N61" s="1019"/>
      <c r="O61" s="328"/>
      <c r="P61" s="1019"/>
      <c r="Q61" s="328"/>
      <c r="R61" s="1019"/>
      <c r="S61" s="328"/>
      <c r="T61" s="1019"/>
      <c r="U61" s="328"/>
      <c r="V61" s="1019"/>
      <c r="W61" s="328"/>
      <c r="X61" s="1019"/>
      <c r="Y61" s="328"/>
      <c r="Z61" s="1020"/>
      <c r="AA61" s="329">
        <f>C61+E61+G61+I61+K61+M61+O61+Q61+S61+U61+W61+Y61</f>
        <v>0</v>
      </c>
      <c r="AB61" s="1019"/>
      <c r="AC61" s="355"/>
      <c r="AD61" s="330">
        <f>AB61*AC61</f>
        <v>0</v>
      </c>
    </row>
    <row r="62" spans="1:30">
      <c r="A62" s="332" t="s">
        <v>517</v>
      </c>
      <c r="B62" s="1019"/>
      <c r="C62" s="328"/>
      <c r="D62" s="1019"/>
      <c r="E62" s="328"/>
      <c r="F62" s="1019"/>
      <c r="G62" s="328"/>
      <c r="H62" s="1019"/>
      <c r="I62" s="328"/>
      <c r="J62" s="1019"/>
      <c r="K62" s="328"/>
      <c r="L62" s="1019"/>
      <c r="M62" s="328"/>
      <c r="N62" s="1019"/>
      <c r="O62" s="328"/>
      <c r="P62" s="1019"/>
      <c r="Q62" s="328"/>
      <c r="R62" s="1019"/>
      <c r="S62" s="328"/>
      <c r="T62" s="1019"/>
      <c r="U62" s="328"/>
      <c r="V62" s="1019"/>
      <c r="W62" s="328"/>
      <c r="X62" s="1019"/>
      <c r="Y62" s="328"/>
      <c r="Z62" s="1020"/>
      <c r="AA62" s="329">
        <f>C62+E62+G62+I62+K62+M62+O62+Q62+S62+U62+W62+Y62</f>
        <v>0</v>
      </c>
      <c r="AB62" s="1019"/>
      <c r="AC62" s="355"/>
      <c r="AD62" s="330">
        <f>AB62*AC62</f>
        <v>0</v>
      </c>
    </row>
    <row r="63" spans="1:30">
      <c r="A63" s="332" t="s">
        <v>518</v>
      </c>
      <c r="B63" s="1019"/>
      <c r="C63" s="328"/>
      <c r="D63" s="1019"/>
      <c r="E63" s="328"/>
      <c r="F63" s="1019"/>
      <c r="G63" s="328"/>
      <c r="H63" s="1019"/>
      <c r="I63" s="328"/>
      <c r="J63" s="1019"/>
      <c r="K63" s="328"/>
      <c r="L63" s="1019"/>
      <c r="M63" s="328"/>
      <c r="N63" s="1019"/>
      <c r="O63" s="328"/>
      <c r="P63" s="1019"/>
      <c r="Q63" s="328"/>
      <c r="R63" s="1019"/>
      <c r="S63" s="328"/>
      <c r="T63" s="1019"/>
      <c r="U63" s="328"/>
      <c r="V63" s="1019"/>
      <c r="W63" s="328"/>
      <c r="X63" s="1019"/>
      <c r="Y63" s="328"/>
      <c r="Z63" s="1020"/>
      <c r="AA63" s="329">
        <f>C63+E63+G63+I63+K63+M63+O63+Q63+S63+U63+W63+Y63</f>
        <v>0</v>
      </c>
      <c r="AB63" s="1019"/>
      <c r="AC63" s="355"/>
      <c r="AD63" s="330">
        <f>AB63*AC63</f>
        <v>0</v>
      </c>
    </row>
    <row r="64" spans="1:30">
      <c r="A64" s="332" t="s">
        <v>312</v>
      </c>
      <c r="B64" s="1021"/>
      <c r="C64" s="328"/>
      <c r="D64" s="1021"/>
      <c r="E64" s="328"/>
      <c r="F64" s="1021"/>
      <c r="G64" s="328"/>
      <c r="H64" s="1021"/>
      <c r="I64" s="328"/>
      <c r="J64" s="1021"/>
      <c r="K64" s="328"/>
      <c r="L64" s="1021"/>
      <c r="M64" s="328"/>
      <c r="N64" s="1021"/>
      <c r="O64" s="328"/>
      <c r="P64" s="1021"/>
      <c r="Q64" s="328"/>
      <c r="R64" s="1021"/>
      <c r="S64" s="328"/>
      <c r="T64" s="1021"/>
      <c r="U64" s="328"/>
      <c r="V64" s="1021"/>
      <c r="W64" s="328"/>
      <c r="X64" s="1021"/>
      <c r="Y64" s="328"/>
      <c r="Z64" s="1026"/>
      <c r="AA64" s="329">
        <f>C64+E64+G64+I64+K64+M64+O64+Q64+S64+U64+W64+Y64</f>
        <v>0</v>
      </c>
      <c r="AB64" s="377"/>
      <c r="AC64" s="356"/>
      <c r="AD64" s="337"/>
    </row>
    <row r="65" spans="1:30">
      <c r="A65" s="332" t="s">
        <v>267</v>
      </c>
      <c r="B65" s="1022"/>
      <c r="C65" s="328"/>
      <c r="D65" s="1022"/>
      <c r="E65" s="328"/>
      <c r="F65" s="1022"/>
      <c r="G65" s="328"/>
      <c r="H65" s="1022"/>
      <c r="I65" s="328"/>
      <c r="J65" s="1022"/>
      <c r="K65" s="328"/>
      <c r="L65" s="1022"/>
      <c r="M65" s="328"/>
      <c r="N65" s="1022"/>
      <c r="O65" s="328"/>
      <c r="P65" s="1022"/>
      <c r="Q65" s="328"/>
      <c r="R65" s="1022"/>
      <c r="S65" s="328"/>
      <c r="T65" s="1022"/>
      <c r="U65" s="328"/>
      <c r="V65" s="1022"/>
      <c r="W65" s="328"/>
      <c r="X65" s="1022"/>
      <c r="Y65" s="328"/>
      <c r="Z65" s="1027"/>
      <c r="AA65" s="334">
        <f>C65+E65+G65+I65+K65+M65+O65+Q65+S65+U65+W65+Y65</f>
        <v>0</v>
      </c>
      <c r="AB65" s="356"/>
      <c r="AC65" s="356"/>
      <c r="AD65" s="337">
        <f>AC65</f>
        <v>0</v>
      </c>
    </row>
    <row r="66" spans="1:30">
      <c r="A66" s="338" t="s">
        <v>268</v>
      </c>
      <c r="B66" s="339">
        <f>B60</f>
        <v>0</v>
      </c>
      <c r="C66" s="339">
        <f>SUM(C60:C65)</f>
        <v>0</v>
      </c>
      <c r="D66" s="339">
        <f>D60</f>
        <v>0</v>
      </c>
      <c r="E66" s="339">
        <f>SUM(E60:E65)</f>
        <v>0</v>
      </c>
      <c r="F66" s="339">
        <f>F60</f>
        <v>0</v>
      </c>
      <c r="G66" s="339">
        <f>SUM(G60:G65)</f>
        <v>0</v>
      </c>
      <c r="H66" s="339">
        <f>H60</f>
        <v>0</v>
      </c>
      <c r="I66" s="339">
        <f>SUM(I60:I65)</f>
        <v>0</v>
      </c>
      <c r="J66" s="339">
        <f>J60</f>
        <v>0</v>
      </c>
      <c r="K66" s="339">
        <f>SUM(K60:K65)</f>
        <v>0</v>
      </c>
      <c r="L66" s="339">
        <f>L60</f>
        <v>0</v>
      </c>
      <c r="M66" s="339">
        <f>SUM(M60:M65)</f>
        <v>0</v>
      </c>
      <c r="N66" s="339">
        <f>N60</f>
        <v>0</v>
      </c>
      <c r="O66" s="339">
        <f>SUM(O60:O65)</f>
        <v>0</v>
      </c>
      <c r="P66" s="339">
        <f>P60</f>
        <v>0</v>
      </c>
      <c r="Q66" s="339">
        <f>SUM(Q60:Q65)</f>
        <v>0</v>
      </c>
      <c r="R66" s="339">
        <f>R60</f>
        <v>0</v>
      </c>
      <c r="S66" s="339">
        <f>SUM(S60:S65)</f>
        <v>0</v>
      </c>
      <c r="T66" s="339">
        <f>T60</f>
        <v>0</v>
      </c>
      <c r="U66" s="339">
        <f>SUM(U60:U65)</f>
        <v>0</v>
      </c>
      <c r="V66" s="339">
        <f>V60</f>
        <v>0</v>
      </c>
      <c r="W66" s="339">
        <f>SUM(W60:W65)</f>
        <v>0</v>
      </c>
      <c r="X66" s="339">
        <f>X60</f>
        <v>0</v>
      </c>
      <c r="Y66" s="339">
        <f>SUM(Y60:Y65)</f>
        <v>0</v>
      </c>
      <c r="Z66" s="339">
        <f>Z60</f>
        <v>0</v>
      </c>
      <c r="AA66" s="341">
        <f>SUM(AA60:AA65)</f>
        <v>0</v>
      </c>
      <c r="AB66" s="339">
        <f>AB60</f>
        <v>0</v>
      </c>
      <c r="AC66" s="341"/>
      <c r="AD66" s="342">
        <f>SUM(AD60:AD65)</f>
        <v>0</v>
      </c>
    </row>
    <row r="67" spans="1:30">
      <c r="A67" s="345" t="s">
        <v>278</v>
      </c>
      <c r="B67" s="323"/>
      <c r="C67" s="323"/>
      <c r="D67" s="323"/>
      <c r="E67" s="323"/>
      <c r="F67" s="323"/>
      <c r="G67" s="323"/>
      <c r="H67" s="323"/>
      <c r="I67" s="323"/>
      <c r="J67" s="323"/>
      <c r="K67" s="323"/>
      <c r="L67" s="323"/>
      <c r="M67" s="323"/>
      <c r="N67" s="323"/>
      <c r="O67" s="323"/>
      <c r="P67" s="323"/>
      <c r="Q67" s="323"/>
      <c r="R67" s="323"/>
      <c r="S67" s="323"/>
      <c r="T67" s="323"/>
      <c r="U67" s="323"/>
      <c r="V67" s="323"/>
      <c r="W67" s="323"/>
      <c r="X67" s="323"/>
      <c r="Y67" s="324"/>
      <c r="Z67" s="325"/>
      <c r="AA67" s="357"/>
      <c r="AB67" s="358"/>
      <c r="AC67" s="358"/>
      <c r="AD67" s="326"/>
    </row>
    <row r="68" spans="1:30">
      <c r="A68" s="327" t="s">
        <v>265</v>
      </c>
      <c r="B68" s="1019"/>
      <c r="C68" s="328"/>
      <c r="D68" s="1019"/>
      <c r="E68" s="328"/>
      <c r="F68" s="1019"/>
      <c r="G68" s="328"/>
      <c r="H68" s="1019"/>
      <c r="I68" s="328"/>
      <c r="J68" s="1019"/>
      <c r="K68" s="328"/>
      <c r="L68" s="1019"/>
      <c r="M68" s="328"/>
      <c r="N68" s="1019"/>
      <c r="O68" s="328"/>
      <c r="P68" s="1019"/>
      <c r="Q68" s="328"/>
      <c r="R68" s="1019"/>
      <c r="S68" s="328"/>
      <c r="T68" s="1019"/>
      <c r="U68" s="328"/>
      <c r="V68" s="1019"/>
      <c r="W68" s="328"/>
      <c r="X68" s="1019"/>
      <c r="Y68" s="328"/>
      <c r="Z68" s="1020">
        <f>B68+D68+F68+H68+J68+L68+N68+P68+R68+T68+V68+X68</f>
        <v>0</v>
      </c>
      <c r="AA68" s="329">
        <f>C68+E68+G68+I68+K68+M68+O68+Q68+S68+U68+W68+Y68</f>
        <v>0</v>
      </c>
      <c r="AB68" s="1019"/>
      <c r="AC68" s="359"/>
      <c r="AD68" s="330">
        <f>AB68*AC68</f>
        <v>0</v>
      </c>
    </row>
    <row r="69" spans="1:30">
      <c r="A69" s="331" t="s">
        <v>266</v>
      </c>
      <c r="B69" s="1019"/>
      <c r="C69" s="328"/>
      <c r="D69" s="1019"/>
      <c r="E69" s="328"/>
      <c r="F69" s="1019"/>
      <c r="G69" s="328"/>
      <c r="H69" s="1019"/>
      <c r="I69" s="328"/>
      <c r="J69" s="1019"/>
      <c r="K69" s="328"/>
      <c r="L69" s="1019"/>
      <c r="M69" s="328"/>
      <c r="N69" s="1019"/>
      <c r="O69" s="328"/>
      <c r="P69" s="1019"/>
      <c r="Q69" s="328"/>
      <c r="R69" s="1019"/>
      <c r="S69" s="328"/>
      <c r="T69" s="1019"/>
      <c r="U69" s="328"/>
      <c r="V69" s="1019"/>
      <c r="W69" s="328"/>
      <c r="X69" s="1019"/>
      <c r="Y69" s="328"/>
      <c r="Z69" s="1020"/>
      <c r="AA69" s="329">
        <f>C69+E69+G69+I69+K69+M69+O69+Q69+S69+U69+W69+Y69</f>
        <v>0</v>
      </c>
      <c r="AB69" s="1019"/>
      <c r="AC69" s="359"/>
      <c r="AD69" s="330">
        <f>AB69*AC69</f>
        <v>0</v>
      </c>
    </row>
    <row r="70" spans="1:30">
      <c r="A70" s="332" t="s">
        <v>517</v>
      </c>
      <c r="B70" s="1019"/>
      <c r="C70" s="328"/>
      <c r="D70" s="1019"/>
      <c r="E70" s="328"/>
      <c r="F70" s="1019"/>
      <c r="G70" s="328"/>
      <c r="H70" s="1019"/>
      <c r="I70" s="328"/>
      <c r="J70" s="1019"/>
      <c r="K70" s="328"/>
      <c r="L70" s="1019"/>
      <c r="M70" s="328"/>
      <c r="N70" s="1019"/>
      <c r="O70" s="328"/>
      <c r="P70" s="1019"/>
      <c r="Q70" s="328"/>
      <c r="R70" s="1019"/>
      <c r="S70" s="328"/>
      <c r="T70" s="1019"/>
      <c r="U70" s="328"/>
      <c r="V70" s="1019"/>
      <c r="W70" s="328"/>
      <c r="X70" s="1019"/>
      <c r="Y70" s="328"/>
      <c r="Z70" s="1020"/>
      <c r="AA70" s="329">
        <f>C70+E70+G70+I70+K70+M70+O70+Q70+S70+U70+W70+Y70</f>
        <v>0</v>
      </c>
      <c r="AB70" s="1019"/>
      <c r="AC70" s="359"/>
      <c r="AD70" s="330">
        <f>AB70*AC70</f>
        <v>0</v>
      </c>
    </row>
    <row r="71" spans="1:30">
      <c r="A71" s="332" t="s">
        <v>518</v>
      </c>
      <c r="B71" s="1019"/>
      <c r="C71" s="328"/>
      <c r="D71" s="1019"/>
      <c r="E71" s="328"/>
      <c r="F71" s="1019"/>
      <c r="G71" s="328"/>
      <c r="H71" s="1019"/>
      <c r="I71" s="328"/>
      <c r="J71" s="1019"/>
      <c r="K71" s="328"/>
      <c r="L71" s="1019"/>
      <c r="M71" s="328"/>
      <c r="N71" s="1019"/>
      <c r="O71" s="328"/>
      <c r="P71" s="1019"/>
      <c r="Q71" s="328"/>
      <c r="R71" s="1019"/>
      <c r="S71" s="328"/>
      <c r="T71" s="1019"/>
      <c r="U71" s="328"/>
      <c r="V71" s="1019"/>
      <c r="W71" s="328"/>
      <c r="X71" s="1019"/>
      <c r="Y71" s="328"/>
      <c r="Z71" s="1020"/>
      <c r="AA71" s="329">
        <f>C71+E71+G71+I71+K71+M71+O71+Q71+S71+U71+W71+Y71</f>
        <v>0</v>
      </c>
      <c r="AB71" s="1019"/>
      <c r="AC71" s="359"/>
      <c r="AD71" s="330">
        <f>AB71*AC71</f>
        <v>0</v>
      </c>
    </row>
    <row r="72" spans="1:30">
      <c r="A72" s="332" t="s">
        <v>312</v>
      </c>
      <c r="B72" s="1021"/>
      <c r="C72" s="328"/>
      <c r="D72" s="1021"/>
      <c r="E72" s="328"/>
      <c r="F72" s="1021"/>
      <c r="G72" s="328"/>
      <c r="H72" s="1021"/>
      <c r="I72" s="328"/>
      <c r="J72" s="1021"/>
      <c r="K72" s="328"/>
      <c r="L72" s="1021"/>
      <c r="M72" s="328"/>
      <c r="N72" s="1021"/>
      <c r="O72" s="328"/>
      <c r="P72" s="1021"/>
      <c r="Q72" s="328"/>
      <c r="R72" s="1021"/>
      <c r="S72" s="328"/>
      <c r="T72" s="1021"/>
      <c r="U72" s="328"/>
      <c r="V72" s="1021"/>
      <c r="W72" s="328"/>
      <c r="X72" s="1021"/>
      <c r="Y72" s="328"/>
      <c r="Z72" s="1026"/>
      <c r="AA72" s="329">
        <f>C72+E72+G72+I72+K72+M72+O72+Q72+S72+U72+W72+Y72</f>
        <v>0</v>
      </c>
      <c r="AB72" s="377"/>
      <c r="AC72" s="360"/>
      <c r="AD72" s="337"/>
    </row>
    <row r="73" spans="1:30">
      <c r="A73" s="332" t="s">
        <v>267</v>
      </c>
      <c r="B73" s="1022"/>
      <c r="C73" s="328"/>
      <c r="D73" s="1022"/>
      <c r="E73" s="328"/>
      <c r="F73" s="1022"/>
      <c r="G73" s="328"/>
      <c r="H73" s="1022"/>
      <c r="I73" s="328"/>
      <c r="J73" s="1022"/>
      <c r="K73" s="328"/>
      <c r="L73" s="1022"/>
      <c r="M73" s="328"/>
      <c r="N73" s="1022"/>
      <c r="O73" s="328"/>
      <c r="P73" s="1022"/>
      <c r="Q73" s="328"/>
      <c r="R73" s="1022"/>
      <c r="S73" s="328"/>
      <c r="T73" s="1022"/>
      <c r="U73" s="328"/>
      <c r="V73" s="1022"/>
      <c r="W73" s="328"/>
      <c r="X73" s="1022"/>
      <c r="Y73" s="328"/>
      <c r="Z73" s="1027"/>
      <c r="AA73" s="334">
        <f>C73+E73+G73+I73+K73+M73+O73+Q73+S73+U73+W73+Y73</f>
        <v>0</v>
      </c>
      <c r="AB73" s="360"/>
      <c r="AC73" s="360"/>
      <c r="AD73" s="337">
        <f>AC73</f>
        <v>0</v>
      </c>
    </row>
    <row r="74" spans="1:30">
      <c r="A74" s="338" t="s">
        <v>268</v>
      </c>
      <c r="B74" s="339">
        <f>B68</f>
        <v>0</v>
      </c>
      <c r="C74" s="339">
        <f>SUM(C68:C73)</f>
        <v>0</v>
      </c>
      <c r="D74" s="339">
        <f>D68</f>
        <v>0</v>
      </c>
      <c r="E74" s="339">
        <f>SUM(E68:E73)</f>
        <v>0</v>
      </c>
      <c r="F74" s="339">
        <f>F68</f>
        <v>0</v>
      </c>
      <c r="G74" s="339">
        <f>SUM(G68:G73)</f>
        <v>0</v>
      </c>
      <c r="H74" s="339">
        <f>H68</f>
        <v>0</v>
      </c>
      <c r="I74" s="339">
        <f>SUM(I68:I73)</f>
        <v>0</v>
      </c>
      <c r="J74" s="339">
        <f>J68</f>
        <v>0</v>
      </c>
      <c r="K74" s="339">
        <f>SUM(K68:K73)</f>
        <v>0</v>
      </c>
      <c r="L74" s="339">
        <f>L68</f>
        <v>0</v>
      </c>
      <c r="M74" s="339">
        <f>SUM(M68:M73)</f>
        <v>0</v>
      </c>
      <c r="N74" s="339">
        <f>N68</f>
        <v>0</v>
      </c>
      <c r="O74" s="339">
        <f>SUM(O68:O73)</f>
        <v>0</v>
      </c>
      <c r="P74" s="339">
        <f>P68</f>
        <v>0</v>
      </c>
      <c r="Q74" s="339">
        <f>SUM(Q68:Q73)</f>
        <v>0</v>
      </c>
      <c r="R74" s="339">
        <f>R68</f>
        <v>0</v>
      </c>
      <c r="S74" s="339">
        <f>SUM(S68:S73)</f>
        <v>0</v>
      </c>
      <c r="T74" s="339">
        <f>T68</f>
        <v>0</v>
      </c>
      <c r="U74" s="339">
        <f>SUM(U68:U73)</f>
        <v>0</v>
      </c>
      <c r="V74" s="339">
        <f>V68</f>
        <v>0</v>
      </c>
      <c r="W74" s="339">
        <f>SUM(W68:W73)</f>
        <v>0</v>
      </c>
      <c r="X74" s="339">
        <f>X68</f>
        <v>0</v>
      </c>
      <c r="Y74" s="339">
        <f>SUM(Y68:Y73)</f>
        <v>0</v>
      </c>
      <c r="Z74" s="339">
        <f>Z68</f>
        <v>0</v>
      </c>
      <c r="AA74" s="341">
        <f>SUM(AA68:AA73)</f>
        <v>0</v>
      </c>
      <c r="AB74" s="339">
        <f>AB68</f>
        <v>0</v>
      </c>
      <c r="AC74" s="341"/>
      <c r="AD74" s="342">
        <f>SUM(AD68:AD73)</f>
        <v>0</v>
      </c>
    </row>
    <row r="75" spans="1:30">
      <c r="A75" s="343" t="s">
        <v>279</v>
      </c>
      <c r="B75" s="341">
        <f t="shared" ref="B75:AB75" si="3">B66+B74</f>
        <v>0</v>
      </c>
      <c r="C75" s="341">
        <f t="shared" si="3"/>
        <v>0</v>
      </c>
      <c r="D75" s="341">
        <f t="shared" si="3"/>
        <v>0</v>
      </c>
      <c r="E75" s="341">
        <f t="shared" si="3"/>
        <v>0</v>
      </c>
      <c r="F75" s="341">
        <f t="shared" si="3"/>
        <v>0</v>
      </c>
      <c r="G75" s="341">
        <f t="shared" si="3"/>
        <v>0</v>
      </c>
      <c r="H75" s="341">
        <f t="shared" si="3"/>
        <v>0</v>
      </c>
      <c r="I75" s="341">
        <f t="shared" si="3"/>
        <v>0</v>
      </c>
      <c r="J75" s="341">
        <f t="shared" si="3"/>
        <v>0</v>
      </c>
      <c r="K75" s="341">
        <f t="shared" si="3"/>
        <v>0</v>
      </c>
      <c r="L75" s="341">
        <f t="shared" si="3"/>
        <v>0</v>
      </c>
      <c r="M75" s="341">
        <f t="shared" si="3"/>
        <v>0</v>
      </c>
      <c r="N75" s="341">
        <f t="shared" si="3"/>
        <v>0</v>
      </c>
      <c r="O75" s="341">
        <f t="shared" si="3"/>
        <v>0</v>
      </c>
      <c r="P75" s="341">
        <f t="shared" si="3"/>
        <v>0</v>
      </c>
      <c r="Q75" s="341">
        <f t="shared" si="3"/>
        <v>0</v>
      </c>
      <c r="R75" s="341">
        <f t="shared" si="3"/>
        <v>0</v>
      </c>
      <c r="S75" s="341">
        <f t="shared" si="3"/>
        <v>0</v>
      </c>
      <c r="T75" s="341">
        <f t="shared" si="3"/>
        <v>0</v>
      </c>
      <c r="U75" s="341">
        <f t="shared" si="3"/>
        <v>0</v>
      </c>
      <c r="V75" s="341">
        <f t="shared" si="3"/>
        <v>0</v>
      </c>
      <c r="W75" s="341">
        <f t="shared" si="3"/>
        <v>0</v>
      </c>
      <c r="X75" s="341">
        <f t="shared" si="3"/>
        <v>0</v>
      </c>
      <c r="Y75" s="341">
        <f t="shared" si="3"/>
        <v>0</v>
      </c>
      <c r="Z75" s="341">
        <f t="shared" si="3"/>
        <v>0</v>
      </c>
      <c r="AA75" s="341">
        <f t="shared" si="3"/>
        <v>0</v>
      </c>
      <c r="AB75" s="341">
        <f t="shared" si="3"/>
        <v>0</v>
      </c>
      <c r="AC75" s="341"/>
      <c r="AD75" s="341">
        <f>AD66+AD74</f>
        <v>0</v>
      </c>
    </row>
    <row r="76" spans="1:30">
      <c r="A76" s="343" t="s">
        <v>280</v>
      </c>
      <c r="B76" s="339">
        <f t="shared" ref="B76:AB76" si="4">B58+B75</f>
        <v>0</v>
      </c>
      <c r="C76" s="339">
        <f t="shared" si="4"/>
        <v>0</v>
      </c>
      <c r="D76" s="339">
        <f t="shared" si="4"/>
        <v>0</v>
      </c>
      <c r="E76" s="339">
        <f t="shared" si="4"/>
        <v>0</v>
      </c>
      <c r="F76" s="339">
        <f t="shared" si="4"/>
        <v>0</v>
      </c>
      <c r="G76" s="339">
        <f t="shared" si="4"/>
        <v>0</v>
      </c>
      <c r="H76" s="339">
        <f t="shared" si="4"/>
        <v>0</v>
      </c>
      <c r="I76" s="339">
        <f t="shared" si="4"/>
        <v>0</v>
      </c>
      <c r="J76" s="339">
        <f t="shared" si="4"/>
        <v>0</v>
      </c>
      <c r="K76" s="339">
        <f t="shared" si="4"/>
        <v>0</v>
      </c>
      <c r="L76" s="339">
        <f t="shared" si="4"/>
        <v>0</v>
      </c>
      <c r="M76" s="339">
        <f t="shared" si="4"/>
        <v>0</v>
      </c>
      <c r="N76" s="339">
        <f t="shared" si="4"/>
        <v>0</v>
      </c>
      <c r="O76" s="339">
        <f t="shared" si="4"/>
        <v>0</v>
      </c>
      <c r="P76" s="339">
        <f t="shared" si="4"/>
        <v>0</v>
      </c>
      <c r="Q76" s="339">
        <f t="shared" si="4"/>
        <v>0</v>
      </c>
      <c r="R76" s="339">
        <f t="shared" si="4"/>
        <v>0</v>
      </c>
      <c r="S76" s="339">
        <f t="shared" si="4"/>
        <v>0</v>
      </c>
      <c r="T76" s="339">
        <f t="shared" si="4"/>
        <v>0</v>
      </c>
      <c r="U76" s="339">
        <f t="shared" si="4"/>
        <v>0</v>
      </c>
      <c r="V76" s="339">
        <f t="shared" si="4"/>
        <v>0</v>
      </c>
      <c r="W76" s="339">
        <f t="shared" si="4"/>
        <v>0</v>
      </c>
      <c r="X76" s="339">
        <f t="shared" si="4"/>
        <v>0</v>
      </c>
      <c r="Y76" s="339">
        <f t="shared" si="4"/>
        <v>0</v>
      </c>
      <c r="Z76" s="339">
        <f t="shared" si="4"/>
        <v>0</v>
      </c>
      <c r="AA76" s="339">
        <f t="shared" si="4"/>
        <v>0</v>
      </c>
      <c r="AB76" s="339">
        <f t="shared" si="4"/>
        <v>0</v>
      </c>
      <c r="AC76" s="339"/>
      <c r="AD76" s="339">
        <f>AD58+AD75</f>
        <v>0</v>
      </c>
    </row>
  </sheetData>
  <mergeCells count="230">
    <mergeCell ref="T72:T73"/>
    <mergeCell ref="V72:V73"/>
    <mergeCell ref="X72:X73"/>
    <mergeCell ref="Z12:Z13"/>
    <mergeCell ref="Z20:Z21"/>
    <mergeCell ref="Z29:Z30"/>
    <mergeCell ref="Z39:Z40"/>
    <mergeCell ref="Z47:Z48"/>
    <mergeCell ref="Z55:Z56"/>
    <mergeCell ref="Z64:Z65"/>
    <mergeCell ref="Z72:Z73"/>
    <mergeCell ref="T55:T56"/>
    <mergeCell ref="V55:V56"/>
    <mergeCell ref="X55:X56"/>
    <mergeCell ref="T64:T65"/>
    <mergeCell ref="V64:V65"/>
    <mergeCell ref="X64:X65"/>
    <mergeCell ref="T20:T21"/>
    <mergeCell ref="V20:V21"/>
    <mergeCell ref="X20:X21"/>
    <mergeCell ref="T29:T30"/>
    <mergeCell ref="V29:V30"/>
    <mergeCell ref="X29:X30"/>
    <mergeCell ref="T25:T28"/>
    <mergeCell ref="B72:B73"/>
    <mergeCell ref="D72:D73"/>
    <mergeCell ref="F72:F73"/>
    <mergeCell ref="H72:H73"/>
    <mergeCell ref="J72:J73"/>
    <mergeCell ref="L72:L73"/>
    <mergeCell ref="N72:N73"/>
    <mergeCell ref="P72:P73"/>
    <mergeCell ref="R72:R73"/>
    <mergeCell ref="B64:B65"/>
    <mergeCell ref="D64:D65"/>
    <mergeCell ref="F64:F65"/>
    <mergeCell ref="H64:H65"/>
    <mergeCell ref="J64:J65"/>
    <mergeCell ref="L64:L65"/>
    <mergeCell ref="N64:N65"/>
    <mergeCell ref="P64:P65"/>
    <mergeCell ref="R64:R65"/>
    <mergeCell ref="R47:R48"/>
    <mergeCell ref="B55:B56"/>
    <mergeCell ref="D55:D56"/>
    <mergeCell ref="F55:F56"/>
    <mergeCell ref="H55:H56"/>
    <mergeCell ref="J55:J56"/>
    <mergeCell ref="L55:L56"/>
    <mergeCell ref="N55:N56"/>
    <mergeCell ref="P55:P56"/>
    <mergeCell ref="R55:R56"/>
    <mergeCell ref="B39:B40"/>
    <mergeCell ref="D39:D40"/>
    <mergeCell ref="F39:F40"/>
    <mergeCell ref="H39:H40"/>
    <mergeCell ref="J39:J40"/>
    <mergeCell ref="L39:L40"/>
    <mergeCell ref="N39:N40"/>
    <mergeCell ref="P39:P40"/>
    <mergeCell ref="R39:R40"/>
    <mergeCell ref="B29:B30"/>
    <mergeCell ref="D29:D30"/>
    <mergeCell ref="F29:F30"/>
    <mergeCell ref="H29:H30"/>
    <mergeCell ref="J29:J30"/>
    <mergeCell ref="L29:L30"/>
    <mergeCell ref="N29:N30"/>
    <mergeCell ref="P29:P30"/>
    <mergeCell ref="R29:R30"/>
    <mergeCell ref="P12:P13"/>
    <mergeCell ref="R12:R13"/>
    <mergeCell ref="B20:B21"/>
    <mergeCell ref="D20:D21"/>
    <mergeCell ref="F20:F21"/>
    <mergeCell ref="H20:H21"/>
    <mergeCell ref="J20:J21"/>
    <mergeCell ref="L20:L21"/>
    <mergeCell ref="N20:N21"/>
    <mergeCell ref="P20:P21"/>
    <mergeCell ref="R20:R21"/>
    <mergeCell ref="B5:C5"/>
    <mergeCell ref="D5:E5"/>
    <mergeCell ref="F5:G5"/>
    <mergeCell ref="H5:I5"/>
    <mergeCell ref="J5:K5"/>
    <mergeCell ref="L5:M5"/>
    <mergeCell ref="N5:O5"/>
    <mergeCell ref="P5:Q5"/>
    <mergeCell ref="R5:S5"/>
    <mergeCell ref="T12:T13"/>
    <mergeCell ref="V12:V13"/>
    <mergeCell ref="X12:X13"/>
    <mergeCell ref="T16:T19"/>
    <mergeCell ref="V16:V19"/>
    <mergeCell ref="X16:X19"/>
    <mergeCell ref="Z16:Z19"/>
    <mergeCell ref="AB16:AB19"/>
    <mergeCell ref="B8:B11"/>
    <mergeCell ref="D8:D11"/>
    <mergeCell ref="F8:F11"/>
    <mergeCell ref="H8:H11"/>
    <mergeCell ref="J8:J11"/>
    <mergeCell ref="L8:L11"/>
    <mergeCell ref="N8:N11"/>
    <mergeCell ref="P8:P11"/>
    <mergeCell ref="R8:R11"/>
    <mergeCell ref="B12:B13"/>
    <mergeCell ref="D12:D13"/>
    <mergeCell ref="F12:F13"/>
    <mergeCell ref="H12:H13"/>
    <mergeCell ref="J12:J13"/>
    <mergeCell ref="L12:L13"/>
    <mergeCell ref="N12:N13"/>
    <mergeCell ref="T5:U5"/>
    <mergeCell ref="V5:W5"/>
    <mergeCell ref="X5:Y5"/>
    <mergeCell ref="Z5:AA5"/>
    <mergeCell ref="AB5:AD5"/>
    <mergeCell ref="T8:T11"/>
    <mergeCell ref="V8:V11"/>
    <mergeCell ref="X8:X11"/>
    <mergeCell ref="Z8:Z11"/>
    <mergeCell ref="AB8:AB11"/>
    <mergeCell ref="V25:V28"/>
    <mergeCell ref="X25:X28"/>
    <mergeCell ref="Z25:Z28"/>
    <mergeCell ref="AB25:AB28"/>
    <mergeCell ref="B16:B19"/>
    <mergeCell ref="D16:D19"/>
    <mergeCell ref="F16:F19"/>
    <mergeCell ref="H16:H19"/>
    <mergeCell ref="J16:J19"/>
    <mergeCell ref="B25:B28"/>
    <mergeCell ref="D25:D28"/>
    <mergeCell ref="F25:F28"/>
    <mergeCell ref="H25:H28"/>
    <mergeCell ref="J25:J28"/>
    <mergeCell ref="L25:L28"/>
    <mergeCell ref="N25:N28"/>
    <mergeCell ref="P25:P28"/>
    <mergeCell ref="R25:R28"/>
    <mergeCell ref="L16:L19"/>
    <mergeCell ref="N16:N19"/>
    <mergeCell ref="P16:P19"/>
    <mergeCell ref="R16:R19"/>
    <mergeCell ref="B35:B38"/>
    <mergeCell ref="D35:D38"/>
    <mergeCell ref="F35:F38"/>
    <mergeCell ref="H35:H38"/>
    <mergeCell ref="J35:J38"/>
    <mergeCell ref="L35:L38"/>
    <mergeCell ref="N35:N38"/>
    <mergeCell ref="P35:P38"/>
    <mergeCell ref="R35:R38"/>
    <mergeCell ref="T47:T48"/>
    <mergeCell ref="V47:V48"/>
    <mergeCell ref="X47:X48"/>
    <mergeCell ref="T51:T54"/>
    <mergeCell ref="V51:V54"/>
    <mergeCell ref="X51:X54"/>
    <mergeCell ref="Z51:Z54"/>
    <mergeCell ref="B43:B46"/>
    <mergeCell ref="D43:D46"/>
    <mergeCell ref="F43:F46"/>
    <mergeCell ref="H43:H46"/>
    <mergeCell ref="J43:J46"/>
    <mergeCell ref="L43:L46"/>
    <mergeCell ref="N43:N46"/>
    <mergeCell ref="P43:P46"/>
    <mergeCell ref="R43:R46"/>
    <mergeCell ref="B47:B48"/>
    <mergeCell ref="D47:D48"/>
    <mergeCell ref="F47:F48"/>
    <mergeCell ref="H47:H48"/>
    <mergeCell ref="J47:J48"/>
    <mergeCell ref="L47:L48"/>
    <mergeCell ref="N47:N48"/>
    <mergeCell ref="P47:P48"/>
    <mergeCell ref="T35:T38"/>
    <mergeCell ref="V35:V38"/>
    <mergeCell ref="X35:X38"/>
    <mergeCell ref="Z35:Z38"/>
    <mergeCell ref="AB35:AB38"/>
    <mergeCell ref="T43:T46"/>
    <mergeCell ref="V43:V46"/>
    <mergeCell ref="X43:X46"/>
    <mergeCell ref="Z43:Z46"/>
    <mergeCell ref="AB43:AB46"/>
    <mergeCell ref="T39:T40"/>
    <mergeCell ref="V39:V40"/>
    <mergeCell ref="X39:X40"/>
    <mergeCell ref="AB51:AB54"/>
    <mergeCell ref="B60:B63"/>
    <mergeCell ref="D60:D63"/>
    <mergeCell ref="F60:F63"/>
    <mergeCell ref="H60:H63"/>
    <mergeCell ref="J60:J63"/>
    <mergeCell ref="L60:L63"/>
    <mergeCell ref="N60:N63"/>
    <mergeCell ref="P60:P63"/>
    <mergeCell ref="R60:R63"/>
    <mergeCell ref="T60:T63"/>
    <mergeCell ref="V60:V63"/>
    <mergeCell ref="X60:X63"/>
    <mergeCell ref="Z60:Z63"/>
    <mergeCell ref="AB60:AB63"/>
    <mergeCell ref="B51:B54"/>
    <mergeCell ref="D51:D54"/>
    <mergeCell ref="F51:F54"/>
    <mergeCell ref="H51:H54"/>
    <mergeCell ref="J51:J54"/>
    <mergeCell ref="L51:L54"/>
    <mergeCell ref="N51:N54"/>
    <mergeCell ref="P51:P54"/>
    <mergeCell ref="R51:R54"/>
    <mergeCell ref="T68:T71"/>
    <mergeCell ref="V68:V71"/>
    <mergeCell ref="X68:X71"/>
    <mergeCell ref="Z68:Z71"/>
    <mergeCell ref="AB68:AB71"/>
    <mergeCell ref="B68:B71"/>
    <mergeCell ref="D68:D71"/>
    <mergeCell ref="F68:F71"/>
    <mergeCell ref="H68:H71"/>
    <mergeCell ref="J68:J71"/>
    <mergeCell ref="L68:L71"/>
    <mergeCell ref="N68:N71"/>
    <mergeCell ref="P68:P71"/>
    <mergeCell ref="R68:R71"/>
  </mergeCells>
  <pageMargins left="0" right="0.196527777777778" top="0.31527777777777799" bottom="0.196527777777778" header="0.51180555555555496" footer="0.51180555555555496"/>
  <pageSetup paperSize="9" scale="55" firstPageNumber="0" orientation="landscape" horizontalDpi="300" verticalDpi="300"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Lapa28">
    <pageSetUpPr fitToPage="1"/>
  </sheetPr>
  <dimension ref="A3:AMK25"/>
  <sheetViews>
    <sheetView zoomScale="90" zoomScaleNormal="90" workbookViewId="0">
      <selection activeCell="G21" sqref="G21"/>
    </sheetView>
  </sheetViews>
  <sheetFormatPr defaultRowHeight="13.2"/>
  <cols>
    <col min="1" max="1" width="4.88671875" style="31" customWidth="1"/>
    <col min="2" max="2" width="89.109375" style="31" customWidth="1"/>
    <col min="3" max="6" width="13.6640625" style="31" customWidth="1"/>
    <col min="7" max="14" width="13.6640625" style="24" customWidth="1"/>
    <col min="15" max="1025" width="9.109375" style="24" customWidth="1"/>
  </cols>
  <sheetData>
    <row r="3" spans="1:13" ht="20.399999999999999">
      <c r="A3" s="269" t="s">
        <v>96</v>
      </c>
      <c r="C3" s="361"/>
      <c r="D3" s="361"/>
      <c r="E3" s="361"/>
      <c r="F3" s="362"/>
    </row>
    <row r="4" spans="1:13" ht="32.25" customHeight="1">
      <c r="A4" s="966"/>
      <c r="B4" s="1013" t="s">
        <v>182</v>
      </c>
      <c r="C4" s="968" t="s">
        <v>55</v>
      </c>
      <c r="D4" s="968" t="s">
        <v>228</v>
      </c>
      <c r="E4" s="968"/>
      <c r="F4" s="968" t="s">
        <v>183</v>
      </c>
      <c r="G4" s="968"/>
      <c r="H4" s="968"/>
      <c r="I4" s="968"/>
      <c r="J4" s="968"/>
      <c r="K4" s="968"/>
      <c r="L4" s="968"/>
      <c r="M4" s="968"/>
    </row>
    <row r="5" spans="1:13" ht="27.75" customHeight="1">
      <c r="A5" s="966"/>
      <c r="B5" s="1013"/>
      <c r="C5" s="968"/>
      <c r="D5" s="1014" t="s">
        <v>146</v>
      </c>
      <c r="E5" s="1015" t="s">
        <v>145</v>
      </c>
      <c r="F5" s="1014" t="s">
        <v>229</v>
      </c>
      <c r="G5" s="1014"/>
      <c r="H5" s="966" t="s">
        <v>230</v>
      </c>
      <c r="I5" s="966"/>
      <c r="J5" s="966" t="s">
        <v>231</v>
      </c>
      <c r="K5" s="966"/>
      <c r="L5" s="1015" t="s">
        <v>232</v>
      </c>
      <c r="M5" s="1015"/>
    </row>
    <row r="6" spans="1:13" ht="13.8">
      <c r="A6" s="966"/>
      <c r="B6" s="1013"/>
      <c r="C6" s="968"/>
      <c r="D6" s="1014"/>
      <c r="E6" s="1015"/>
      <c r="F6" s="272" t="s">
        <v>146</v>
      </c>
      <c r="G6" s="273" t="s">
        <v>145</v>
      </c>
      <c r="H6" s="221" t="s">
        <v>146</v>
      </c>
      <c r="I6" s="273" t="s">
        <v>145</v>
      </c>
      <c r="J6" s="221" t="s">
        <v>146</v>
      </c>
      <c r="K6" s="273" t="s">
        <v>145</v>
      </c>
      <c r="L6" s="221" t="s">
        <v>146</v>
      </c>
      <c r="M6" s="274" t="s">
        <v>145</v>
      </c>
    </row>
    <row r="7" spans="1:13" ht="55.8">
      <c r="A7" s="223">
        <v>1</v>
      </c>
      <c r="B7" s="275" t="s">
        <v>519</v>
      </c>
      <c r="C7" s="276"/>
      <c r="D7" s="277">
        <f t="shared" ref="D7:D16" si="0">F7+H7+J7+L7</f>
        <v>0</v>
      </c>
      <c r="E7" s="256">
        <f t="shared" ref="E7:E16" si="1">C7*D7</f>
        <v>0</v>
      </c>
      <c r="F7" s="257"/>
      <c r="G7" s="164">
        <f t="shared" ref="G7:G16" si="2">F7*C7</f>
        <v>0</v>
      </c>
      <c r="H7" s="278"/>
      <c r="I7" s="164">
        <f t="shared" ref="I7:I16" si="3">H7*C7</f>
        <v>0</v>
      </c>
      <c r="J7" s="278"/>
      <c r="K7" s="164">
        <f t="shared" ref="K7:K16" si="4">J7*C7</f>
        <v>0</v>
      </c>
      <c r="L7" s="278"/>
      <c r="M7" s="259">
        <f t="shared" ref="M7:M16" si="5">L7*C7</f>
        <v>0</v>
      </c>
    </row>
    <row r="8" spans="1:13" ht="13.8">
      <c r="A8" s="223">
        <v>2</v>
      </c>
      <c r="B8" s="297"/>
      <c r="C8" s="276"/>
      <c r="D8" s="277">
        <f t="shared" si="0"/>
        <v>0</v>
      </c>
      <c r="E8" s="256">
        <f t="shared" si="1"/>
        <v>0</v>
      </c>
      <c r="F8" s="257"/>
      <c r="G8" s="164">
        <f t="shared" si="2"/>
        <v>0</v>
      </c>
      <c r="H8" s="278"/>
      <c r="I8" s="164">
        <f t="shared" si="3"/>
        <v>0</v>
      </c>
      <c r="J8" s="278"/>
      <c r="K8" s="164">
        <f t="shared" si="4"/>
        <v>0</v>
      </c>
      <c r="L8" s="278"/>
      <c r="M8" s="259">
        <f t="shared" si="5"/>
        <v>0</v>
      </c>
    </row>
    <row r="9" spans="1:13" ht="15" customHeight="1">
      <c r="A9" s="224">
        <v>3</v>
      </c>
      <c r="B9" s="297"/>
      <c r="C9" s="276"/>
      <c r="D9" s="277">
        <f t="shared" si="0"/>
        <v>0</v>
      </c>
      <c r="E9" s="256">
        <f t="shared" si="1"/>
        <v>0</v>
      </c>
      <c r="F9" s="257"/>
      <c r="G9" s="164">
        <f t="shared" si="2"/>
        <v>0</v>
      </c>
      <c r="H9" s="278"/>
      <c r="I9" s="164">
        <f t="shared" si="3"/>
        <v>0</v>
      </c>
      <c r="J9" s="278"/>
      <c r="K9" s="164">
        <f t="shared" si="4"/>
        <v>0</v>
      </c>
      <c r="L9" s="278"/>
      <c r="M9" s="259">
        <f t="shared" si="5"/>
        <v>0</v>
      </c>
    </row>
    <row r="10" spans="1:13" ht="15" customHeight="1">
      <c r="A10" s="223">
        <v>4</v>
      </c>
      <c r="B10" s="258"/>
      <c r="C10" s="276"/>
      <c r="D10" s="277">
        <f t="shared" si="0"/>
        <v>0</v>
      </c>
      <c r="E10" s="256">
        <f t="shared" si="1"/>
        <v>0</v>
      </c>
      <c r="F10" s="257"/>
      <c r="G10" s="164">
        <f t="shared" si="2"/>
        <v>0</v>
      </c>
      <c r="H10" s="278"/>
      <c r="I10" s="164">
        <f t="shared" si="3"/>
        <v>0</v>
      </c>
      <c r="J10" s="278"/>
      <c r="K10" s="164">
        <f t="shared" si="4"/>
        <v>0</v>
      </c>
      <c r="L10" s="278"/>
      <c r="M10" s="259">
        <f t="shared" si="5"/>
        <v>0</v>
      </c>
    </row>
    <row r="11" spans="1:13" ht="15" customHeight="1">
      <c r="A11" s="223">
        <v>5</v>
      </c>
      <c r="B11" s="258"/>
      <c r="C11" s="276"/>
      <c r="D11" s="277">
        <f t="shared" si="0"/>
        <v>0</v>
      </c>
      <c r="E11" s="256">
        <f t="shared" si="1"/>
        <v>0</v>
      </c>
      <c r="F11" s="257"/>
      <c r="G11" s="164">
        <f t="shared" si="2"/>
        <v>0</v>
      </c>
      <c r="H11" s="278"/>
      <c r="I11" s="164">
        <f t="shared" si="3"/>
        <v>0</v>
      </c>
      <c r="J11" s="278"/>
      <c r="K11" s="164">
        <f t="shared" si="4"/>
        <v>0</v>
      </c>
      <c r="L11" s="278"/>
      <c r="M11" s="259">
        <f t="shared" si="5"/>
        <v>0</v>
      </c>
    </row>
    <row r="12" spans="1:13" ht="15" customHeight="1">
      <c r="A12" s="224">
        <v>6</v>
      </c>
      <c r="B12" s="282"/>
      <c r="C12" s="276"/>
      <c r="D12" s="277">
        <f t="shared" si="0"/>
        <v>0</v>
      </c>
      <c r="E12" s="256">
        <f t="shared" si="1"/>
        <v>0</v>
      </c>
      <c r="F12" s="257"/>
      <c r="G12" s="164">
        <f t="shared" si="2"/>
        <v>0</v>
      </c>
      <c r="H12" s="278"/>
      <c r="I12" s="164">
        <f t="shared" si="3"/>
        <v>0</v>
      </c>
      <c r="J12" s="278"/>
      <c r="K12" s="164">
        <f t="shared" si="4"/>
        <v>0</v>
      </c>
      <c r="L12" s="278"/>
      <c r="M12" s="259">
        <f t="shared" si="5"/>
        <v>0</v>
      </c>
    </row>
    <row r="13" spans="1:13" ht="15" customHeight="1">
      <c r="A13" s="223">
        <v>7</v>
      </c>
      <c r="B13" s="282"/>
      <c r="C13" s="276"/>
      <c r="D13" s="277">
        <f t="shared" si="0"/>
        <v>0</v>
      </c>
      <c r="E13" s="256">
        <f t="shared" si="1"/>
        <v>0</v>
      </c>
      <c r="F13" s="257"/>
      <c r="G13" s="164">
        <f t="shared" si="2"/>
        <v>0</v>
      </c>
      <c r="H13" s="278"/>
      <c r="I13" s="164">
        <f t="shared" si="3"/>
        <v>0</v>
      </c>
      <c r="J13" s="278"/>
      <c r="K13" s="164">
        <f t="shared" si="4"/>
        <v>0</v>
      </c>
      <c r="L13" s="278"/>
      <c r="M13" s="259">
        <f t="shared" si="5"/>
        <v>0</v>
      </c>
    </row>
    <row r="14" spans="1:13" ht="15" customHeight="1">
      <c r="A14" s="223">
        <v>8</v>
      </c>
      <c r="B14" s="282"/>
      <c r="C14" s="276"/>
      <c r="D14" s="277">
        <f t="shared" si="0"/>
        <v>0</v>
      </c>
      <c r="E14" s="256">
        <f t="shared" si="1"/>
        <v>0</v>
      </c>
      <c r="F14" s="257"/>
      <c r="G14" s="164">
        <f t="shared" si="2"/>
        <v>0</v>
      </c>
      <c r="H14" s="278"/>
      <c r="I14" s="164">
        <f t="shared" si="3"/>
        <v>0</v>
      </c>
      <c r="J14" s="278"/>
      <c r="K14" s="164">
        <f t="shared" si="4"/>
        <v>0</v>
      </c>
      <c r="L14" s="278"/>
      <c r="M14" s="259">
        <f t="shared" si="5"/>
        <v>0</v>
      </c>
    </row>
    <row r="15" spans="1:13" ht="15" customHeight="1">
      <c r="A15" s="224">
        <v>9</v>
      </c>
      <c r="B15" s="282"/>
      <c r="C15" s="276"/>
      <c r="D15" s="277">
        <f t="shared" si="0"/>
        <v>0</v>
      </c>
      <c r="E15" s="256">
        <f t="shared" si="1"/>
        <v>0</v>
      </c>
      <c r="F15" s="257"/>
      <c r="G15" s="164">
        <f t="shared" si="2"/>
        <v>0</v>
      </c>
      <c r="H15" s="278"/>
      <c r="I15" s="164">
        <f t="shared" si="3"/>
        <v>0</v>
      </c>
      <c r="J15" s="278"/>
      <c r="K15" s="164">
        <f t="shared" si="4"/>
        <v>0</v>
      </c>
      <c r="L15" s="278"/>
      <c r="M15" s="259">
        <f t="shared" si="5"/>
        <v>0</v>
      </c>
    </row>
    <row r="16" spans="1:13" ht="15" customHeight="1">
      <c r="A16" s="223">
        <v>10</v>
      </c>
      <c r="B16" s="283"/>
      <c r="C16" s="284"/>
      <c r="D16" s="363">
        <f t="shared" si="0"/>
        <v>0</v>
      </c>
      <c r="E16" s="286">
        <f t="shared" si="1"/>
        <v>0</v>
      </c>
      <c r="F16" s="287"/>
      <c r="G16" s="290">
        <f t="shared" si="2"/>
        <v>0</v>
      </c>
      <c r="H16" s="289"/>
      <c r="I16" s="290">
        <f t="shared" si="3"/>
        <v>0</v>
      </c>
      <c r="J16" s="289"/>
      <c r="K16" s="290">
        <f t="shared" si="4"/>
        <v>0</v>
      </c>
      <c r="L16" s="289"/>
      <c r="M16" s="291">
        <f t="shared" si="5"/>
        <v>0</v>
      </c>
    </row>
    <row r="17" spans="1:13" ht="15" customHeight="1">
      <c r="A17" s="234"/>
      <c r="B17" s="292" t="s">
        <v>187</v>
      </c>
      <c r="C17" s="293">
        <f>ROUND(SUM(C7:C16),0)</f>
        <v>0</v>
      </c>
      <c r="D17" s="294"/>
      <c r="E17" s="293">
        <f>ROUND(SUM(E7:E16),0)</f>
        <v>0</v>
      </c>
      <c r="F17" s="294"/>
      <c r="G17" s="293">
        <f>ROUND(SUM(G7:G16),0)</f>
        <v>0</v>
      </c>
      <c r="H17" s="237"/>
      <c r="I17" s="293">
        <f>ROUND(SUM(I7:I16),0)</f>
        <v>0</v>
      </c>
      <c r="J17" s="237"/>
      <c r="K17" s="293">
        <f>ROUND(SUM(K7:K16),0)</f>
        <v>0</v>
      </c>
      <c r="L17" s="237"/>
      <c r="M17" s="293">
        <f>ROUND(SUM(M7:M16),0)</f>
        <v>0</v>
      </c>
    </row>
    <row r="18" spans="1:13" ht="52.8">
      <c r="B18" s="430" t="s">
        <v>639</v>
      </c>
    </row>
    <row r="19" spans="1:13">
      <c r="B19" s="75"/>
      <c r="C19" s="75"/>
    </row>
    <row r="20" spans="1:13">
      <c r="B20" s="868" t="s">
        <v>877</v>
      </c>
      <c r="C20" s="75"/>
    </row>
    <row r="21" spans="1:13" ht="90" customHeight="1">
      <c r="B21" s="75"/>
      <c r="C21" s="75"/>
    </row>
    <row r="22" spans="1:13">
      <c r="B22" s="75"/>
      <c r="C22" s="75"/>
    </row>
    <row r="23" spans="1:13" s="31" customFormat="1">
      <c r="A23" s="31" t="str">
        <f>'ūdens bilance'!B28</f>
        <v>Datums: __.__.202_</v>
      </c>
      <c r="G23" s="24"/>
      <c r="H23" s="58"/>
      <c r="I23" s="58"/>
    </row>
    <row r="24" spans="1:13" s="31" customFormat="1">
      <c r="G24" s="24"/>
      <c r="H24" s="41"/>
      <c r="I24" s="41"/>
    </row>
    <row r="25" spans="1:13" ht="83.4">
      <c r="A25" s="60"/>
      <c r="B25" s="364" t="s">
        <v>281</v>
      </c>
    </row>
  </sheetData>
  <sheetProtection algorithmName="SHA-512" hashValue="sWcIdndzRAuYGHfosr/WeTbHRfWrwyJWNg78cptpWcTwGzq9OmiJYHQ/l7wf+769z+uUA2S6j3+J060sofBZAQ==" saltValue="UGwuGMrOkFD6D1Amv+wmDQ==" spinCount="100000" sheet="1" objects="1" scenarios="1" formatCells="0" formatColumns="0" formatRows="0"/>
  <mergeCells count="11">
    <mergeCell ref="A4:A6"/>
    <mergeCell ref="B4:B6"/>
    <mergeCell ref="C4:C6"/>
    <mergeCell ref="D4:E4"/>
    <mergeCell ref="F4:M4"/>
    <mergeCell ref="D5:D6"/>
    <mergeCell ref="E5:E6"/>
    <mergeCell ref="F5:G5"/>
    <mergeCell ref="H5:I5"/>
    <mergeCell ref="J5:K5"/>
    <mergeCell ref="L5:M5"/>
  </mergeCells>
  <pageMargins left="0.75" right="0.75" top="1" bottom="1" header="0.51180555555555496" footer="0.51180555555555496"/>
  <pageSetup paperSize="9" scale="54" firstPageNumber="0" orientation="landscape" horizontalDpi="300" verticalDpi="300"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Lapa29">
    <pageSetUpPr fitToPage="1"/>
  </sheetPr>
  <dimension ref="A1:AMM54"/>
  <sheetViews>
    <sheetView zoomScale="90" zoomScaleNormal="90" workbookViewId="0">
      <pane xSplit="2" ySplit="6" topLeftCell="C7" activePane="bottomRight" state="frozen"/>
      <selection activeCell="J13" sqref="J13"/>
      <selection pane="topRight" activeCell="J13" sqref="J13"/>
      <selection pane="bottomLeft" activeCell="J13" sqref="J13"/>
      <selection pane="bottomRight" activeCell="F54" sqref="F54:G54"/>
    </sheetView>
  </sheetViews>
  <sheetFormatPr defaultRowHeight="13.2" outlineLevelRow="1" outlineLevelCol="1"/>
  <cols>
    <col min="1" max="1" width="4.88671875" style="217" customWidth="1"/>
    <col min="2" max="2" width="28.5546875" style="217" customWidth="1"/>
    <col min="3" max="3" width="49.44140625" style="217" customWidth="1" outlineLevel="1"/>
    <col min="4" max="4" width="15.88671875" style="217" customWidth="1"/>
    <col min="5" max="5" width="15.88671875" style="217" customWidth="1" outlineLevel="1"/>
    <col min="6" max="6" width="15.88671875" style="217" customWidth="1"/>
    <col min="7" max="7" width="12.6640625" style="217" customWidth="1"/>
    <col min="8" max="8" width="13.44140625" style="217" customWidth="1"/>
    <col min="9" max="9" width="11.6640625" style="217" customWidth="1"/>
    <col min="10" max="10" width="11.109375" style="217" customWidth="1" outlineLevel="1"/>
    <col min="11" max="19" width="13.6640625" style="217" customWidth="1" outlineLevel="1"/>
    <col min="20" max="20" width="16.109375" style="217" customWidth="1"/>
    <col min="21" max="21" width="18" style="217" customWidth="1"/>
    <col min="22" max="1027" width="9.109375" style="217" customWidth="1"/>
  </cols>
  <sheetData>
    <row r="1" spans="1:1027" ht="20.100000000000001" customHeight="1">
      <c r="B1" s="792" t="s">
        <v>22</v>
      </c>
      <c r="C1" s="792" t="str">
        <f>'ūdens bilance'!C2</f>
        <v>SIA "________"</v>
      </c>
    </row>
    <row r="2" spans="1:1027" ht="20.100000000000001" customHeight="1">
      <c r="B2" s="792" t="s">
        <v>878</v>
      </c>
      <c r="C2" s="792" t="str">
        <f>'ūdens bilance'!C3</f>
        <v>___________</v>
      </c>
      <c r="D2" s="449"/>
      <c r="E2" s="449"/>
      <c r="F2" s="449"/>
      <c r="G2" s="449"/>
      <c r="H2" s="449"/>
      <c r="I2" s="449"/>
      <c r="J2" s="474"/>
      <c r="M2" s="472"/>
      <c r="N2" s="472"/>
      <c r="O2" s="472"/>
    </row>
    <row r="3" spans="1:1027" ht="21" thickBot="1">
      <c r="A3" s="269" t="s">
        <v>98</v>
      </c>
      <c r="C3" s="269"/>
      <c r="D3" s="450"/>
      <c r="E3" s="450"/>
      <c r="F3" s="450"/>
      <c r="G3" s="450"/>
      <c r="H3" s="450"/>
      <c r="I3" s="450"/>
      <c r="J3" s="269"/>
      <c r="K3" s="269"/>
      <c r="L3" s="269"/>
      <c r="M3" s="270"/>
      <c r="N3" s="270"/>
      <c r="O3" s="270"/>
      <c r="P3" s="270"/>
      <c r="Q3" s="270"/>
      <c r="R3" s="270"/>
      <c r="S3" s="271"/>
    </row>
    <row r="4" spans="1:1027" s="637" customFormat="1" ht="30.75" customHeight="1" thickBot="1">
      <c r="A4" s="1037"/>
      <c r="B4" s="1038" t="s">
        <v>282</v>
      </c>
      <c r="C4" s="1039" t="s">
        <v>283</v>
      </c>
      <c r="D4" s="1030" t="s">
        <v>646</v>
      </c>
      <c r="E4" s="1030" t="s">
        <v>315</v>
      </c>
      <c r="F4" s="1030" t="s">
        <v>316</v>
      </c>
      <c r="G4" s="1039" t="s">
        <v>284</v>
      </c>
      <c r="H4" s="1028" t="s">
        <v>285</v>
      </c>
      <c r="I4" s="1029" t="s">
        <v>55</v>
      </c>
      <c r="J4" s="1029" t="s">
        <v>228</v>
      </c>
      <c r="K4" s="1029"/>
      <c r="L4" s="1029" t="s">
        <v>183</v>
      </c>
      <c r="M4" s="1029"/>
      <c r="N4" s="1029"/>
      <c r="O4" s="1029"/>
      <c r="P4" s="1029"/>
      <c r="Q4" s="1029"/>
      <c r="R4" s="1029"/>
      <c r="S4" s="1040"/>
      <c r="T4" s="1033" t="s">
        <v>660</v>
      </c>
      <c r="U4" s="1033"/>
      <c r="V4" s="636"/>
      <c r="W4" s="217"/>
      <c r="X4" s="217"/>
      <c r="Y4" s="217"/>
      <c r="Z4" s="217"/>
      <c r="AA4" s="217"/>
      <c r="AB4" s="217"/>
      <c r="AC4" s="217"/>
      <c r="AD4" s="217"/>
      <c r="AE4" s="217"/>
      <c r="AF4" s="217"/>
      <c r="AG4" s="217"/>
      <c r="AH4" s="217"/>
      <c r="AI4" s="217"/>
      <c r="AJ4" s="217"/>
      <c r="AK4" s="217"/>
      <c r="AL4" s="217"/>
      <c r="AM4" s="217"/>
      <c r="AN4" s="217"/>
      <c r="AO4" s="217"/>
      <c r="AP4" s="217"/>
      <c r="AQ4" s="217"/>
      <c r="AR4" s="217"/>
      <c r="AS4" s="217"/>
      <c r="AT4" s="217"/>
      <c r="AU4" s="217"/>
      <c r="AV4" s="217"/>
      <c r="AW4" s="217"/>
      <c r="AX4" s="217"/>
      <c r="AY4" s="217"/>
      <c r="AZ4" s="217"/>
      <c r="BA4" s="217"/>
      <c r="BB4" s="217"/>
      <c r="BC4" s="217"/>
      <c r="BD4" s="217"/>
      <c r="BE4" s="217"/>
      <c r="BF4" s="217"/>
      <c r="BG4" s="217"/>
      <c r="BH4" s="217"/>
      <c r="BI4" s="217"/>
      <c r="BJ4" s="217"/>
      <c r="BK4" s="217"/>
      <c r="BL4" s="217"/>
      <c r="BM4" s="217"/>
      <c r="BN4" s="217"/>
      <c r="BO4" s="217"/>
      <c r="BP4" s="217"/>
      <c r="BQ4" s="217"/>
      <c r="BR4" s="217"/>
      <c r="BS4" s="217"/>
      <c r="BT4" s="217"/>
      <c r="BU4" s="217"/>
      <c r="BV4" s="217"/>
      <c r="BW4" s="217"/>
      <c r="BX4" s="217"/>
      <c r="BY4" s="217"/>
      <c r="BZ4" s="217"/>
      <c r="CA4" s="217"/>
      <c r="CB4" s="217"/>
      <c r="CC4" s="217"/>
      <c r="CD4" s="217"/>
      <c r="CE4" s="217"/>
      <c r="CF4" s="217"/>
      <c r="CG4" s="217"/>
      <c r="CH4" s="217"/>
      <c r="CI4" s="217"/>
      <c r="CJ4" s="217"/>
      <c r="CK4" s="217"/>
      <c r="CL4" s="217"/>
      <c r="CM4" s="217"/>
      <c r="CN4" s="217"/>
      <c r="CO4" s="217"/>
      <c r="CP4" s="217"/>
      <c r="CQ4" s="217"/>
      <c r="CR4" s="217"/>
      <c r="CS4" s="217"/>
      <c r="CT4" s="217"/>
      <c r="CU4" s="217"/>
      <c r="CV4" s="217"/>
      <c r="CW4" s="217"/>
      <c r="CX4" s="217"/>
      <c r="CY4" s="217"/>
      <c r="CZ4" s="217"/>
      <c r="DA4" s="217"/>
      <c r="DB4" s="217"/>
      <c r="DC4" s="217"/>
      <c r="DD4" s="217"/>
      <c r="DE4" s="217"/>
      <c r="DF4" s="217"/>
      <c r="DG4" s="217"/>
      <c r="DH4" s="217"/>
      <c r="DI4" s="217"/>
      <c r="DJ4" s="217"/>
      <c r="DK4" s="217"/>
      <c r="DL4" s="217"/>
      <c r="DM4" s="217"/>
      <c r="DN4" s="217"/>
      <c r="DO4" s="217"/>
      <c r="DP4" s="217"/>
      <c r="DQ4" s="217"/>
      <c r="DR4" s="217"/>
      <c r="DS4" s="217"/>
      <c r="DT4" s="217"/>
      <c r="DU4" s="217"/>
      <c r="DV4" s="217"/>
      <c r="DW4" s="217"/>
      <c r="DX4" s="217"/>
      <c r="DY4" s="217"/>
      <c r="DZ4" s="217"/>
      <c r="EA4" s="217"/>
      <c r="EB4" s="217"/>
      <c r="EC4" s="217"/>
      <c r="ED4" s="217"/>
      <c r="EE4" s="217"/>
      <c r="EF4" s="217"/>
      <c r="EG4" s="217"/>
      <c r="EH4" s="217"/>
      <c r="EI4" s="217"/>
      <c r="EJ4" s="217"/>
      <c r="EK4" s="217"/>
      <c r="EL4" s="217"/>
      <c r="EM4" s="217"/>
      <c r="EN4" s="217"/>
      <c r="EO4" s="217"/>
      <c r="EP4" s="217"/>
      <c r="EQ4" s="217"/>
      <c r="ER4" s="217"/>
      <c r="ES4" s="217"/>
      <c r="ET4" s="217"/>
      <c r="EU4" s="217"/>
      <c r="EV4" s="217"/>
      <c r="EW4" s="217"/>
      <c r="EX4" s="217"/>
      <c r="EY4" s="217"/>
      <c r="EZ4" s="217"/>
      <c r="FA4" s="217"/>
      <c r="FB4" s="217"/>
      <c r="FC4" s="217"/>
      <c r="FD4" s="217"/>
      <c r="FE4" s="217"/>
      <c r="FF4" s="217"/>
      <c r="FG4" s="217"/>
      <c r="FH4" s="217"/>
      <c r="FI4" s="217"/>
      <c r="FJ4" s="217"/>
      <c r="FK4" s="217"/>
      <c r="FL4" s="217"/>
      <c r="FM4" s="217"/>
      <c r="FN4" s="217"/>
      <c r="FO4" s="217"/>
      <c r="FP4" s="217"/>
      <c r="FQ4" s="217"/>
      <c r="FR4" s="217"/>
      <c r="FS4" s="217"/>
      <c r="FT4" s="217"/>
      <c r="FU4" s="217"/>
      <c r="FV4" s="217"/>
      <c r="FW4" s="217"/>
      <c r="FX4" s="217"/>
      <c r="FY4" s="217"/>
      <c r="FZ4" s="217"/>
      <c r="GA4" s="217"/>
      <c r="GB4" s="217"/>
      <c r="GC4" s="217"/>
      <c r="GD4" s="217"/>
      <c r="GE4" s="217"/>
      <c r="GF4" s="217"/>
      <c r="GG4" s="217"/>
      <c r="GH4" s="217"/>
      <c r="GI4" s="217"/>
      <c r="GJ4" s="217"/>
      <c r="GK4" s="217"/>
      <c r="GL4" s="217"/>
      <c r="GM4" s="217"/>
      <c r="GN4" s="217"/>
      <c r="GO4" s="217"/>
      <c r="GP4" s="217"/>
      <c r="GQ4" s="217"/>
      <c r="GR4" s="217"/>
      <c r="GS4" s="217"/>
      <c r="GT4" s="217"/>
      <c r="GU4" s="217"/>
      <c r="GV4" s="217"/>
      <c r="GW4" s="217"/>
      <c r="GX4" s="217"/>
      <c r="GY4" s="217"/>
      <c r="GZ4" s="217"/>
      <c r="HA4" s="217"/>
      <c r="HB4" s="217"/>
      <c r="HC4" s="217"/>
      <c r="HD4" s="217"/>
      <c r="HE4" s="217"/>
      <c r="HF4" s="217"/>
      <c r="HG4" s="217"/>
      <c r="HH4" s="217"/>
      <c r="HI4" s="217"/>
      <c r="HJ4" s="217"/>
      <c r="HK4" s="217"/>
      <c r="HL4" s="217"/>
      <c r="HM4" s="217"/>
      <c r="HN4" s="217"/>
      <c r="HO4" s="217"/>
      <c r="HP4" s="217"/>
      <c r="HQ4" s="217"/>
      <c r="HR4" s="217"/>
      <c r="HS4" s="217"/>
      <c r="HT4" s="217"/>
      <c r="HU4" s="217"/>
      <c r="HV4" s="217"/>
      <c r="HW4" s="217"/>
      <c r="HX4" s="217"/>
      <c r="HY4" s="217"/>
      <c r="HZ4" s="217"/>
      <c r="IA4" s="217"/>
      <c r="IB4" s="217"/>
      <c r="IC4" s="217"/>
      <c r="ID4" s="217"/>
      <c r="IE4" s="217"/>
      <c r="IF4" s="217"/>
      <c r="IG4" s="217"/>
      <c r="IH4" s="217"/>
      <c r="II4" s="217"/>
      <c r="IJ4" s="217"/>
      <c r="IK4" s="217"/>
      <c r="IL4" s="217"/>
      <c r="IM4" s="217"/>
      <c r="IN4" s="217"/>
      <c r="IO4" s="217"/>
      <c r="IP4" s="217"/>
      <c r="IQ4" s="217"/>
      <c r="IR4" s="217"/>
      <c r="IS4" s="217"/>
      <c r="IT4" s="217"/>
      <c r="IU4" s="217"/>
      <c r="IV4" s="217"/>
      <c r="IW4" s="217"/>
      <c r="IX4" s="217"/>
      <c r="IY4" s="217"/>
      <c r="IZ4" s="217"/>
      <c r="JA4" s="217"/>
      <c r="JB4" s="217"/>
      <c r="JC4" s="217"/>
      <c r="JD4" s="217"/>
      <c r="JE4" s="217"/>
      <c r="JF4" s="217"/>
      <c r="JG4" s="217"/>
      <c r="JH4" s="217"/>
      <c r="JI4" s="217"/>
      <c r="JJ4" s="217"/>
      <c r="JK4" s="217"/>
      <c r="JL4" s="217"/>
      <c r="JM4" s="217"/>
      <c r="JN4" s="217"/>
      <c r="JO4" s="217"/>
      <c r="JP4" s="217"/>
      <c r="JQ4" s="217"/>
      <c r="JR4" s="217"/>
      <c r="JS4" s="217"/>
      <c r="JT4" s="217"/>
      <c r="JU4" s="217"/>
      <c r="JV4" s="217"/>
      <c r="JW4" s="217"/>
      <c r="JX4" s="217"/>
      <c r="JY4" s="217"/>
      <c r="JZ4" s="217"/>
      <c r="KA4" s="217"/>
      <c r="KB4" s="217"/>
      <c r="KC4" s="217"/>
      <c r="KD4" s="217"/>
      <c r="KE4" s="217"/>
      <c r="KF4" s="217"/>
      <c r="KG4" s="217"/>
      <c r="KH4" s="217"/>
      <c r="KI4" s="217"/>
      <c r="KJ4" s="217"/>
      <c r="KK4" s="217"/>
      <c r="KL4" s="217"/>
      <c r="KM4" s="217"/>
      <c r="KN4" s="217"/>
      <c r="KO4" s="217"/>
      <c r="KP4" s="217"/>
      <c r="KQ4" s="217"/>
      <c r="KR4" s="217"/>
      <c r="KS4" s="217"/>
      <c r="KT4" s="217"/>
      <c r="KU4" s="217"/>
      <c r="KV4" s="217"/>
      <c r="KW4" s="217"/>
      <c r="KX4" s="217"/>
      <c r="KY4" s="217"/>
      <c r="KZ4" s="217"/>
      <c r="LA4" s="217"/>
      <c r="LB4" s="217"/>
      <c r="LC4" s="217"/>
      <c r="LD4" s="217"/>
      <c r="LE4" s="217"/>
      <c r="LF4" s="217"/>
      <c r="LG4" s="217"/>
      <c r="LH4" s="217"/>
      <c r="LI4" s="217"/>
      <c r="LJ4" s="217"/>
      <c r="LK4" s="217"/>
      <c r="LL4" s="217"/>
      <c r="LM4" s="217"/>
      <c r="LN4" s="217"/>
      <c r="LO4" s="217"/>
      <c r="LP4" s="217"/>
      <c r="LQ4" s="217"/>
      <c r="LR4" s="217"/>
      <c r="LS4" s="217"/>
      <c r="LT4" s="217"/>
      <c r="LU4" s="217"/>
      <c r="LV4" s="217"/>
      <c r="LW4" s="217"/>
      <c r="LX4" s="217"/>
      <c r="LY4" s="217"/>
      <c r="LZ4" s="217"/>
      <c r="MA4" s="217"/>
      <c r="MB4" s="217"/>
      <c r="MC4" s="217"/>
      <c r="MD4" s="217"/>
      <c r="ME4" s="217"/>
      <c r="MF4" s="217"/>
      <c r="MG4" s="217"/>
      <c r="MH4" s="217"/>
      <c r="MI4" s="217"/>
      <c r="MJ4" s="217"/>
      <c r="MK4" s="217"/>
      <c r="ML4" s="217"/>
      <c r="MM4" s="217"/>
      <c r="MN4" s="217"/>
      <c r="MO4" s="217"/>
      <c r="MP4" s="217"/>
      <c r="MQ4" s="217"/>
      <c r="MR4" s="217"/>
      <c r="MS4" s="217"/>
      <c r="MT4" s="217"/>
      <c r="MU4" s="217"/>
      <c r="MV4" s="217"/>
      <c r="MW4" s="217"/>
      <c r="MX4" s="217"/>
      <c r="MY4" s="217"/>
      <c r="MZ4" s="217"/>
      <c r="NA4" s="217"/>
      <c r="NB4" s="217"/>
      <c r="NC4" s="217"/>
      <c r="ND4" s="217"/>
      <c r="NE4" s="217"/>
      <c r="NF4" s="217"/>
      <c r="NG4" s="217"/>
      <c r="NH4" s="217"/>
      <c r="NI4" s="217"/>
      <c r="NJ4" s="217"/>
      <c r="NK4" s="217"/>
      <c r="NL4" s="217"/>
      <c r="NM4" s="217"/>
      <c r="NN4" s="217"/>
      <c r="NO4" s="217"/>
      <c r="NP4" s="217"/>
      <c r="NQ4" s="217"/>
      <c r="NR4" s="217"/>
      <c r="NS4" s="217"/>
      <c r="NT4" s="217"/>
      <c r="NU4" s="217"/>
      <c r="NV4" s="217"/>
      <c r="NW4" s="217"/>
      <c r="NX4" s="217"/>
      <c r="NY4" s="217"/>
      <c r="NZ4" s="217"/>
      <c r="OA4" s="217"/>
      <c r="OB4" s="217"/>
      <c r="OC4" s="217"/>
      <c r="OD4" s="217"/>
      <c r="OE4" s="217"/>
      <c r="OF4" s="217"/>
      <c r="OG4" s="217"/>
      <c r="OH4" s="217"/>
      <c r="OI4" s="217"/>
      <c r="OJ4" s="217"/>
      <c r="OK4" s="217"/>
      <c r="OL4" s="217"/>
      <c r="OM4" s="217"/>
      <c r="ON4" s="217"/>
      <c r="OO4" s="217"/>
      <c r="OP4" s="217"/>
      <c r="OQ4" s="217"/>
      <c r="OR4" s="217"/>
      <c r="OS4" s="217"/>
      <c r="OT4" s="217"/>
      <c r="OU4" s="217"/>
      <c r="OV4" s="217"/>
      <c r="OW4" s="217"/>
      <c r="OX4" s="217"/>
      <c r="OY4" s="217"/>
      <c r="OZ4" s="217"/>
      <c r="PA4" s="217"/>
      <c r="PB4" s="217"/>
      <c r="PC4" s="217"/>
      <c r="PD4" s="217"/>
      <c r="PE4" s="217"/>
      <c r="PF4" s="217"/>
      <c r="PG4" s="217"/>
      <c r="PH4" s="217"/>
      <c r="PI4" s="217"/>
      <c r="PJ4" s="217"/>
      <c r="PK4" s="217"/>
      <c r="PL4" s="217"/>
      <c r="PM4" s="217"/>
      <c r="PN4" s="217"/>
      <c r="PO4" s="217"/>
      <c r="PP4" s="217"/>
      <c r="PQ4" s="217"/>
      <c r="PR4" s="217"/>
      <c r="PS4" s="217"/>
      <c r="PT4" s="217"/>
      <c r="PU4" s="217"/>
      <c r="PV4" s="217"/>
      <c r="PW4" s="217"/>
      <c r="PX4" s="217"/>
      <c r="PY4" s="217"/>
      <c r="PZ4" s="217"/>
      <c r="QA4" s="217"/>
      <c r="QB4" s="217"/>
      <c r="QC4" s="217"/>
      <c r="QD4" s="217"/>
      <c r="QE4" s="217"/>
      <c r="QF4" s="217"/>
      <c r="QG4" s="217"/>
      <c r="QH4" s="217"/>
      <c r="QI4" s="217"/>
      <c r="QJ4" s="217"/>
      <c r="QK4" s="217"/>
      <c r="QL4" s="217"/>
      <c r="QM4" s="217"/>
      <c r="QN4" s="217"/>
      <c r="QO4" s="217"/>
      <c r="QP4" s="217"/>
      <c r="QQ4" s="217"/>
      <c r="QR4" s="217"/>
      <c r="QS4" s="217"/>
      <c r="QT4" s="217"/>
      <c r="QU4" s="217"/>
      <c r="QV4" s="217"/>
      <c r="QW4" s="217"/>
      <c r="QX4" s="217"/>
      <c r="QY4" s="217"/>
      <c r="QZ4" s="217"/>
      <c r="RA4" s="217"/>
      <c r="RB4" s="217"/>
      <c r="RC4" s="217"/>
      <c r="RD4" s="217"/>
      <c r="RE4" s="217"/>
      <c r="RF4" s="217"/>
      <c r="RG4" s="217"/>
      <c r="RH4" s="217"/>
      <c r="RI4" s="217"/>
      <c r="RJ4" s="217"/>
      <c r="RK4" s="217"/>
      <c r="RL4" s="217"/>
      <c r="RM4" s="217"/>
      <c r="RN4" s="217"/>
      <c r="RO4" s="217"/>
      <c r="RP4" s="217"/>
      <c r="RQ4" s="217"/>
      <c r="RR4" s="217"/>
      <c r="RS4" s="217"/>
      <c r="RT4" s="217"/>
      <c r="RU4" s="217"/>
      <c r="RV4" s="217"/>
      <c r="RW4" s="217"/>
      <c r="RX4" s="217"/>
      <c r="RY4" s="217"/>
      <c r="RZ4" s="217"/>
      <c r="SA4" s="217"/>
      <c r="SB4" s="217"/>
      <c r="SC4" s="217"/>
      <c r="SD4" s="217"/>
      <c r="SE4" s="217"/>
      <c r="SF4" s="217"/>
      <c r="SG4" s="217"/>
      <c r="SH4" s="217"/>
      <c r="SI4" s="217"/>
      <c r="SJ4" s="217"/>
      <c r="SK4" s="217"/>
      <c r="SL4" s="217"/>
      <c r="SM4" s="217"/>
      <c r="SN4" s="217"/>
      <c r="SO4" s="217"/>
      <c r="SP4" s="217"/>
      <c r="SQ4" s="217"/>
      <c r="SR4" s="217"/>
      <c r="SS4" s="217"/>
      <c r="ST4" s="217"/>
      <c r="SU4" s="217"/>
      <c r="SV4" s="217"/>
      <c r="SW4" s="217"/>
      <c r="SX4" s="217"/>
      <c r="SY4" s="217"/>
      <c r="SZ4" s="217"/>
      <c r="TA4" s="217"/>
      <c r="TB4" s="217"/>
      <c r="TC4" s="217"/>
      <c r="TD4" s="217"/>
      <c r="TE4" s="217"/>
      <c r="TF4" s="217"/>
      <c r="TG4" s="217"/>
      <c r="TH4" s="217"/>
      <c r="TI4" s="217"/>
      <c r="TJ4" s="217"/>
      <c r="TK4" s="217"/>
      <c r="TL4" s="217"/>
      <c r="TM4" s="217"/>
      <c r="TN4" s="217"/>
      <c r="TO4" s="217"/>
      <c r="TP4" s="217"/>
      <c r="TQ4" s="217"/>
      <c r="TR4" s="217"/>
      <c r="TS4" s="217"/>
      <c r="TT4" s="217"/>
      <c r="TU4" s="217"/>
      <c r="TV4" s="217"/>
      <c r="TW4" s="217"/>
      <c r="TX4" s="217"/>
      <c r="TY4" s="217"/>
      <c r="TZ4" s="217"/>
      <c r="UA4" s="217"/>
      <c r="UB4" s="217"/>
      <c r="UC4" s="217"/>
      <c r="UD4" s="217"/>
      <c r="UE4" s="217"/>
      <c r="UF4" s="217"/>
      <c r="UG4" s="217"/>
      <c r="UH4" s="217"/>
      <c r="UI4" s="217"/>
      <c r="UJ4" s="217"/>
      <c r="UK4" s="217"/>
      <c r="UL4" s="217"/>
      <c r="UM4" s="217"/>
      <c r="UN4" s="217"/>
      <c r="UO4" s="217"/>
      <c r="UP4" s="217"/>
      <c r="UQ4" s="217"/>
      <c r="UR4" s="217"/>
      <c r="US4" s="217"/>
      <c r="UT4" s="217"/>
      <c r="UU4" s="217"/>
      <c r="UV4" s="217"/>
      <c r="UW4" s="217"/>
      <c r="UX4" s="217"/>
      <c r="UY4" s="217"/>
      <c r="UZ4" s="217"/>
      <c r="VA4" s="217"/>
      <c r="VB4" s="217"/>
      <c r="VC4" s="217"/>
      <c r="VD4" s="217"/>
      <c r="VE4" s="217"/>
      <c r="VF4" s="217"/>
      <c r="VG4" s="217"/>
      <c r="VH4" s="217"/>
      <c r="VI4" s="217"/>
      <c r="VJ4" s="217"/>
      <c r="VK4" s="217"/>
      <c r="VL4" s="217"/>
      <c r="VM4" s="217"/>
      <c r="VN4" s="217"/>
      <c r="VO4" s="217"/>
      <c r="VP4" s="217"/>
      <c r="VQ4" s="217"/>
      <c r="VR4" s="217"/>
      <c r="VS4" s="217"/>
      <c r="VT4" s="217"/>
      <c r="VU4" s="217"/>
      <c r="VV4" s="217"/>
      <c r="VW4" s="217"/>
      <c r="VX4" s="217"/>
      <c r="VY4" s="217"/>
      <c r="VZ4" s="217"/>
      <c r="WA4" s="217"/>
      <c r="WB4" s="217"/>
      <c r="WC4" s="217"/>
      <c r="WD4" s="217"/>
      <c r="WE4" s="217"/>
      <c r="WF4" s="217"/>
      <c r="WG4" s="217"/>
      <c r="WH4" s="217"/>
      <c r="WI4" s="217"/>
      <c r="WJ4" s="217"/>
      <c r="WK4" s="217"/>
      <c r="WL4" s="217"/>
      <c r="WM4" s="217"/>
      <c r="WN4" s="217"/>
      <c r="WO4" s="217"/>
      <c r="WP4" s="217"/>
      <c r="WQ4" s="217"/>
      <c r="WR4" s="217"/>
      <c r="WS4" s="217"/>
      <c r="WT4" s="217"/>
      <c r="WU4" s="217"/>
      <c r="WV4" s="217"/>
      <c r="WW4" s="217"/>
      <c r="WX4" s="217"/>
      <c r="WY4" s="217"/>
      <c r="WZ4" s="217"/>
      <c r="XA4" s="217"/>
      <c r="XB4" s="217"/>
      <c r="XC4" s="217"/>
      <c r="XD4" s="217"/>
      <c r="XE4" s="217"/>
      <c r="XF4" s="217"/>
      <c r="XG4" s="217"/>
      <c r="XH4" s="217"/>
      <c r="XI4" s="217"/>
      <c r="XJ4" s="217"/>
      <c r="XK4" s="217"/>
      <c r="XL4" s="217"/>
      <c r="XM4" s="217"/>
      <c r="XN4" s="217"/>
      <c r="XO4" s="217"/>
      <c r="XP4" s="217"/>
      <c r="XQ4" s="217"/>
      <c r="XR4" s="217"/>
      <c r="XS4" s="217"/>
      <c r="XT4" s="217"/>
      <c r="XU4" s="217"/>
      <c r="XV4" s="217"/>
      <c r="XW4" s="217"/>
      <c r="XX4" s="217"/>
      <c r="XY4" s="217"/>
      <c r="XZ4" s="217"/>
      <c r="YA4" s="217"/>
      <c r="YB4" s="217"/>
      <c r="YC4" s="217"/>
      <c r="YD4" s="217"/>
      <c r="YE4" s="217"/>
      <c r="YF4" s="217"/>
      <c r="YG4" s="217"/>
      <c r="YH4" s="217"/>
      <c r="YI4" s="217"/>
      <c r="YJ4" s="217"/>
      <c r="YK4" s="217"/>
      <c r="YL4" s="217"/>
      <c r="YM4" s="217"/>
      <c r="YN4" s="217"/>
      <c r="YO4" s="217"/>
      <c r="YP4" s="217"/>
      <c r="YQ4" s="217"/>
      <c r="YR4" s="217"/>
      <c r="YS4" s="217"/>
      <c r="YT4" s="217"/>
      <c r="YU4" s="217"/>
      <c r="YV4" s="217"/>
      <c r="YW4" s="217"/>
      <c r="YX4" s="217"/>
      <c r="YY4" s="217"/>
      <c r="YZ4" s="217"/>
      <c r="ZA4" s="217"/>
      <c r="ZB4" s="217"/>
      <c r="ZC4" s="217"/>
      <c r="ZD4" s="217"/>
      <c r="ZE4" s="217"/>
      <c r="ZF4" s="217"/>
      <c r="ZG4" s="217"/>
      <c r="ZH4" s="217"/>
      <c r="ZI4" s="217"/>
      <c r="ZJ4" s="217"/>
      <c r="ZK4" s="217"/>
      <c r="ZL4" s="217"/>
      <c r="ZM4" s="217"/>
      <c r="ZN4" s="217"/>
      <c r="ZO4" s="217"/>
      <c r="ZP4" s="217"/>
      <c r="ZQ4" s="217"/>
      <c r="ZR4" s="217"/>
      <c r="ZS4" s="217"/>
      <c r="ZT4" s="217"/>
      <c r="ZU4" s="217"/>
      <c r="ZV4" s="217"/>
      <c r="ZW4" s="217"/>
      <c r="ZX4" s="217"/>
      <c r="ZY4" s="217"/>
      <c r="ZZ4" s="217"/>
      <c r="AAA4" s="217"/>
      <c r="AAB4" s="217"/>
      <c r="AAC4" s="217"/>
      <c r="AAD4" s="217"/>
      <c r="AAE4" s="217"/>
      <c r="AAF4" s="217"/>
      <c r="AAG4" s="217"/>
      <c r="AAH4" s="217"/>
      <c r="AAI4" s="217"/>
      <c r="AAJ4" s="217"/>
      <c r="AAK4" s="217"/>
      <c r="AAL4" s="217"/>
      <c r="AAM4" s="217"/>
      <c r="AAN4" s="217"/>
      <c r="AAO4" s="217"/>
      <c r="AAP4" s="217"/>
      <c r="AAQ4" s="217"/>
      <c r="AAR4" s="217"/>
      <c r="AAS4" s="217"/>
      <c r="AAT4" s="217"/>
      <c r="AAU4" s="217"/>
      <c r="AAV4" s="217"/>
      <c r="AAW4" s="217"/>
      <c r="AAX4" s="217"/>
      <c r="AAY4" s="217"/>
      <c r="AAZ4" s="217"/>
      <c r="ABA4" s="217"/>
      <c r="ABB4" s="217"/>
      <c r="ABC4" s="217"/>
      <c r="ABD4" s="217"/>
      <c r="ABE4" s="217"/>
      <c r="ABF4" s="217"/>
      <c r="ABG4" s="217"/>
      <c r="ABH4" s="217"/>
      <c r="ABI4" s="217"/>
      <c r="ABJ4" s="217"/>
      <c r="ABK4" s="217"/>
      <c r="ABL4" s="217"/>
      <c r="ABM4" s="217"/>
      <c r="ABN4" s="217"/>
      <c r="ABO4" s="217"/>
      <c r="ABP4" s="217"/>
      <c r="ABQ4" s="217"/>
      <c r="ABR4" s="217"/>
      <c r="ABS4" s="217"/>
      <c r="ABT4" s="217"/>
      <c r="ABU4" s="217"/>
      <c r="ABV4" s="217"/>
      <c r="ABW4" s="217"/>
      <c r="ABX4" s="217"/>
      <c r="ABY4" s="217"/>
      <c r="ABZ4" s="217"/>
      <c r="ACA4" s="217"/>
      <c r="ACB4" s="217"/>
      <c r="ACC4" s="217"/>
      <c r="ACD4" s="217"/>
      <c r="ACE4" s="217"/>
      <c r="ACF4" s="217"/>
      <c r="ACG4" s="217"/>
      <c r="ACH4" s="217"/>
      <c r="ACI4" s="217"/>
      <c r="ACJ4" s="217"/>
      <c r="ACK4" s="217"/>
      <c r="ACL4" s="217"/>
      <c r="ACM4" s="217"/>
      <c r="ACN4" s="217"/>
      <c r="ACO4" s="217"/>
      <c r="ACP4" s="217"/>
      <c r="ACQ4" s="217"/>
      <c r="ACR4" s="217"/>
      <c r="ACS4" s="217"/>
      <c r="ACT4" s="217"/>
      <c r="ACU4" s="217"/>
      <c r="ACV4" s="217"/>
      <c r="ACW4" s="217"/>
      <c r="ACX4" s="217"/>
      <c r="ACY4" s="217"/>
      <c r="ACZ4" s="217"/>
      <c r="ADA4" s="217"/>
      <c r="ADB4" s="217"/>
      <c r="ADC4" s="217"/>
      <c r="ADD4" s="217"/>
      <c r="ADE4" s="217"/>
      <c r="ADF4" s="217"/>
      <c r="ADG4" s="217"/>
      <c r="ADH4" s="217"/>
      <c r="ADI4" s="217"/>
      <c r="ADJ4" s="217"/>
      <c r="ADK4" s="217"/>
      <c r="ADL4" s="217"/>
      <c r="ADM4" s="217"/>
      <c r="ADN4" s="217"/>
      <c r="ADO4" s="217"/>
      <c r="ADP4" s="217"/>
      <c r="ADQ4" s="217"/>
      <c r="ADR4" s="217"/>
      <c r="ADS4" s="217"/>
      <c r="ADT4" s="217"/>
      <c r="ADU4" s="217"/>
      <c r="ADV4" s="217"/>
      <c r="ADW4" s="217"/>
      <c r="ADX4" s="217"/>
      <c r="ADY4" s="217"/>
      <c r="ADZ4" s="217"/>
      <c r="AEA4" s="217"/>
      <c r="AEB4" s="217"/>
      <c r="AEC4" s="217"/>
      <c r="AED4" s="217"/>
      <c r="AEE4" s="217"/>
      <c r="AEF4" s="217"/>
      <c r="AEG4" s="217"/>
      <c r="AEH4" s="217"/>
      <c r="AEI4" s="217"/>
      <c r="AEJ4" s="217"/>
      <c r="AEK4" s="217"/>
      <c r="AEL4" s="217"/>
      <c r="AEM4" s="217"/>
      <c r="AEN4" s="217"/>
      <c r="AEO4" s="217"/>
      <c r="AEP4" s="217"/>
      <c r="AEQ4" s="217"/>
      <c r="AER4" s="217"/>
      <c r="AES4" s="217"/>
      <c r="AET4" s="217"/>
      <c r="AEU4" s="217"/>
      <c r="AEV4" s="217"/>
      <c r="AEW4" s="217"/>
      <c r="AEX4" s="217"/>
      <c r="AEY4" s="217"/>
      <c r="AEZ4" s="217"/>
      <c r="AFA4" s="217"/>
      <c r="AFB4" s="217"/>
      <c r="AFC4" s="217"/>
      <c r="AFD4" s="217"/>
      <c r="AFE4" s="217"/>
      <c r="AFF4" s="217"/>
      <c r="AFG4" s="217"/>
      <c r="AFH4" s="217"/>
      <c r="AFI4" s="217"/>
      <c r="AFJ4" s="217"/>
      <c r="AFK4" s="217"/>
      <c r="AFL4" s="217"/>
      <c r="AFM4" s="217"/>
      <c r="AFN4" s="217"/>
      <c r="AFO4" s="217"/>
      <c r="AFP4" s="217"/>
      <c r="AFQ4" s="217"/>
      <c r="AFR4" s="217"/>
      <c r="AFS4" s="217"/>
      <c r="AFT4" s="217"/>
      <c r="AFU4" s="217"/>
      <c r="AFV4" s="217"/>
      <c r="AFW4" s="217"/>
      <c r="AFX4" s="217"/>
      <c r="AFY4" s="217"/>
      <c r="AFZ4" s="217"/>
      <c r="AGA4" s="217"/>
      <c r="AGB4" s="217"/>
      <c r="AGC4" s="217"/>
      <c r="AGD4" s="217"/>
      <c r="AGE4" s="217"/>
      <c r="AGF4" s="217"/>
      <c r="AGG4" s="217"/>
      <c r="AGH4" s="217"/>
      <c r="AGI4" s="217"/>
      <c r="AGJ4" s="217"/>
      <c r="AGK4" s="217"/>
      <c r="AGL4" s="217"/>
      <c r="AGM4" s="217"/>
      <c r="AGN4" s="217"/>
      <c r="AGO4" s="217"/>
      <c r="AGP4" s="217"/>
      <c r="AGQ4" s="217"/>
      <c r="AGR4" s="217"/>
      <c r="AGS4" s="217"/>
      <c r="AGT4" s="217"/>
      <c r="AGU4" s="217"/>
      <c r="AGV4" s="217"/>
      <c r="AGW4" s="217"/>
      <c r="AGX4" s="217"/>
      <c r="AGY4" s="217"/>
      <c r="AGZ4" s="217"/>
      <c r="AHA4" s="217"/>
      <c r="AHB4" s="217"/>
      <c r="AHC4" s="217"/>
      <c r="AHD4" s="217"/>
      <c r="AHE4" s="217"/>
      <c r="AHF4" s="217"/>
      <c r="AHG4" s="217"/>
      <c r="AHH4" s="217"/>
      <c r="AHI4" s="217"/>
      <c r="AHJ4" s="217"/>
      <c r="AHK4" s="217"/>
      <c r="AHL4" s="217"/>
      <c r="AHM4" s="217"/>
      <c r="AHN4" s="217"/>
      <c r="AHO4" s="217"/>
      <c r="AHP4" s="217"/>
      <c r="AHQ4" s="217"/>
      <c r="AHR4" s="217"/>
      <c r="AHS4" s="217"/>
      <c r="AHT4" s="217"/>
      <c r="AHU4" s="217"/>
      <c r="AHV4" s="217"/>
      <c r="AHW4" s="217"/>
      <c r="AHX4" s="217"/>
      <c r="AHY4" s="217"/>
      <c r="AHZ4" s="217"/>
      <c r="AIA4" s="217"/>
      <c r="AIB4" s="217"/>
      <c r="AIC4" s="217"/>
      <c r="AID4" s="217"/>
      <c r="AIE4" s="217"/>
      <c r="AIF4" s="217"/>
      <c r="AIG4" s="217"/>
      <c r="AIH4" s="217"/>
      <c r="AII4" s="217"/>
      <c r="AIJ4" s="217"/>
      <c r="AIK4" s="217"/>
      <c r="AIL4" s="217"/>
      <c r="AIM4" s="217"/>
      <c r="AIN4" s="217"/>
      <c r="AIO4" s="217"/>
      <c r="AIP4" s="217"/>
      <c r="AIQ4" s="217"/>
      <c r="AIR4" s="217"/>
      <c r="AIS4" s="217"/>
      <c r="AIT4" s="217"/>
      <c r="AIU4" s="217"/>
      <c r="AIV4" s="217"/>
      <c r="AIW4" s="217"/>
      <c r="AIX4" s="217"/>
      <c r="AIY4" s="217"/>
      <c r="AIZ4" s="217"/>
      <c r="AJA4" s="217"/>
      <c r="AJB4" s="217"/>
      <c r="AJC4" s="217"/>
      <c r="AJD4" s="217"/>
      <c r="AJE4" s="217"/>
      <c r="AJF4" s="217"/>
      <c r="AJG4" s="217"/>
      <c r="AJH4" s="217"/>
      <c r="AJI4" s="217"/>
      <c r="AJJ4" s="217"/>
      <c r="AJK4" s="217"/>
      <c r="AJL4" s="217"/>
      <c r="AJM4" s="217"/>
      <c r="AJN4" s="217"/>
      <c r="AJO4" s="217"/>
      <c r="AJP4" s="217"/>
      <c r="AJQ4" s="217"/>
      <c r="AJR4" s="217"/>
      <c r="AJS4" s="217"/>
      <c r="AJT4" s="217"/>
      <c r="AJU4" s="217"/>
      <c r="AJV4" s="217"/>
      <c r="AJW4" s="217"/>
      <c r="AJX4" s="217"/>
      <c r="AJY4" s="217"/>
      <c r="AJZ4" s="217"/>
      <c r="AKA4" s="217"/>
      <c r="AKB4" s="217"/>
      <c r="AKC4" s="217"/>
      <c r="AKD4" s="217"/>
      <c r="AKE4" s="217"/>
      <c r="AKF4" s="217"/>
      <c r="AKG4" s="217"/>
      <c r="AKH4" s="217"/>
      <c r="AKI4" s="217"/>
      <c r="AKJ4" s="217"/>
      <c r="AKK4" s="217"/>
      <c r="AKL4" s="217"/>
      <c r="AKM4" s="217"/>
      <c r="AKN4" s="217"/>
      <c r="AKO4" s="217"/>
      <c r="AKP4" s="217"/>
      <c r="AKQ4" s="217"/>
      <c r="AKR4" s="217"/>
      <c r="AKS4" s="217"/>
      <c r="AKT4" s="217"/>
      <c r="AKU4" s="217"/>
      <c r="AKV4" s="217"/>
      <c r="AKW4" s="217"/>
      <c r="AKX4" s="217"/>
      <c r="AKY4" s="217"/>
      <c r="AKZ4" s="217"/>
      <c r="ALA4" s="217"/>
      <c r="ALB4" s="217"/>
      <c r="ALC4" s="217"/>
      <c r="ALD4" s="217"/>
      <c r="ALE4" s="217"/>
      <c r="ALF4" s="217"/>
      <c r="ALG4" s="217"/>
      <c r="ALH4" s="217"/>
      <c r="ALI4" s="217"/>
      <c r="ALJ4" s="217"/>
      <c r="ALK4" s="217"/>
      <c r="ALL4" s="217"/>
      <c r="ALM4" s="217"/>
      <c r="ALN4" s="217"/>
      <c r="ALO4" s="217"/>
      <c r="ALP4" s="217"/>
      <c r="ALQ4" s="217"/>
      <c r="ALR4" s="217"/>
      <c r="ALS4" s="217"/>
      <c r="ALT4" s="217"/>
      <c r="ALU4" s="217"/>
      <c r="ALV4" s="217"/>
      <c r="ALW4" s="217"/>
      <c r="ALX4" s="217"/>
      <c r="ALY4" s="217"/>
      <c r="ALZ4" s="217"/>
      <c r="AMA4" s="217"/>
      <c r="AMB4" s="217"/>
      <c r="AMC4" s="217"/>
      <c r="AMD4" s="217"/>
      <c r="AME4" s="217"/>
      <c r="AMF4" s="217"/>
      <c r="AMG4" s="217"/>
      <c r="AMH4" s="217"/>
      <c r="AMI4" s="217"/>
      <c r="AMJ4" s="217"/>
      <c r="AMK4" s="217"/>
      <c r="AML4" s="217"/>
      <c r="AMM4" s="217"/>
    </row>
    <row r="5" spans="1:1027" s="637" customFormat="1" ht="31.5" customHeight="1" thickBot="1">
      <c r="A5" s="1037"/>
      <c r="B5" s="1038"/>
      <c r="C5" s="1039"/>
      <c r="D5" s="1031"/>
      <c r="E5" s="1031"/>
      <c r="F5" s="1031"/>
      <c r="G5" s="1039"/>
      <c r="H5" s="1028"/>
      <c r="I5" s="1029"/>
      <c r="J5" s="1041" t="s">
        <v>146</v>
      </c>
      <c r="K5" s="1042" t="s">
        <v>145</v>
      </c>
      <c r="L5" s="1041" t="s">
        <v>229</v>
      </c>
      <c r="M5" s="1041"/>
      <c r="N5" s="962" t="s">
        <v>230</v>
      </c>
      <c r="O5" s="962"/>
      <c r="P5" s="962" t="s">
        <v>231</v>
      </c>
      <c r="Q5" s="962"/>
      <c r="R5" s="1042" t="s">
        <v>232</v>
      </c>
      <c r="S5" s="1043"/>
      <c r="T5" s="639" t="s">
        <v>62</v>
      </c>
      <c r="U5" s="639" t="s">
        <v>63</v>
      </c>
      <c r="V5" s="636"/>
      <c r="W5" s="217"/>
      <c r="X5" s="217"/>
      <c r="Y5" s="217"/>
      <c r="Z5" s="217"/>
      <c r="AA5" s="217"/>
      <c r="AB5" s="217"/>
      <c r="AC5" s="217"/>
      <c r="AD5" s="217"/>
      <c r="AE5" s="217"/>
      <c r="AF5" s="217"/>
      <c r="AG5" s="217"/>
      <c r="AH5" s="217"/>
      <c r="AI5" s="217"/>
      <c r="AJ5" s="217"/>
      <c r="AK5" s="217"/>
      <c r="AL5" s="217"/>
      <c r="AM5" s="217"/>
      <c r="AN5" s="217"/>
      <c r="AO5" s="217"/>
      <c r="AP5" s="217"/>
      <c r="AQ5" s="217"/>
      <c r="AR5" s="217"/>
      <c r="AS5" s="217"/>
      <c r="AT5" s="217"/>
      <c r="AU5" s="217"/>
      <c r="AV5" s="217"/>
      <c r="AW5" s="217"/>
      <c r="AX5" s="217"/>
      <c r="AY5" s="217"/>
      <c r="AZ5" s="217"/>
      <c r="BA5" s="217"/>
      <c r="BB5" s="217"/>
      <c r="BC5" s="217"/>
      <c r="BD5" s="217"/>
      <c r="BE5" s="217"/>
      <c r="BF5" s="217"/>
      <c r="BG5" s="217"/>
      <c r="BH5" s="217"/>
      <c r="BI5" s="217"/>
      <c r="BJ5" s="217"/>
      <c r="BK5" s="217"/>
      <c r="BL5" s="217"/>
      <c r="BM5" s="217"/>
      <c r="BN5" s="217"/>
      <c r="BO5" s="217"/>
      <c r="BP5" s="217"/>
      <c r="BQ5" s="217"/>
      <c r="BR5" s="217"/>
      <c r="BS5" s="217"/>
      <c r="BT5" s="217"/>
      <c r="BU5" s="217"/>
      <c r="BV5" s="217"/>
      <c r="BW5" s="217"/>
      <c r="BX5" s="217"/>
      <c r="BY5" s="217"/>
      <c r="BZ5" s="217"/>
      <c r="CA5" s="217"/>
      <c r="CB5" s="217"/>
      <c r="CC5" s="217"/>
      <c r="CD5" s="217"/>
      <c r="CE5" s="217"/>
      <c r="CF5" s="217"/>
      <c r="CG5" s="217"/>
      <c r="CH5" s="217"/>
      <c r="CI5" s="217"/>
      <c r="CJ5" s="217"/>
      <c r="CK5" s="217"/>
      <c r="CL5" s="217"/>
      <c r="CM5" s="217"/>
      <c r="CN5" s="217"/>
      <c r="CO5" s="217"/>
      <c r="CP5" s="217"/>
      <c r="CQ5" s="217"/>
      <c r="CR5" s="217"/>
      <c r="CS5" s="217"/>
      <c r="CT5" s="217"/>
      <c r="CU5" s="217"/>
      <c r="CV5" s="217"/>
      <c r="CW5" s="217"/>
      <c r="CX5" s="217"/>
      <c r="CY5" s="217"/>
      <c r="CZ5" s="217"/>
      <c r="DA5" s="217"/>
      <c r="DB5" s="217"/>
      <c r="DC5" s="217"/>
      <c r="DD5" s="217"/>
      <c r="DE5" s="217"/>
      <c r="DF5" s="217"/>
      <c r="DG5" s="217"/>
      <c r="DH5" s="217"/>
      <c r="DI5" s="217"/>
      <c r="DJ5" s="217"/>
      <c r="DK5" s="217"/>
      <c r="DL5" s="217"/>
      <c r="DM5" s="217"/>
      <c r="DN5" s="217"/>
      <c r="DO5" s="217"/>
      <c r="DP5" s="217"/>
      <c r="DQ5" s="217"/>
      <c r="DR5" s="217"/>
      <c r="DS5" s="217"/>
      <c r="DT5" s="217"/>
      <c r="DU5" s="217"/>
      <c r="DV5" s="217"/>
      <c r="DW5" s="217"/>
      <c r="DX5" s="217"/>
      <c r="DY5" s="217"/>
      <c r="DZ5" s="217"/>
      <c r="EA5" s="217"/>
      <c r="EB5" s="217"/>
      <c r="EC5" s="217"/>
      <c r="ED5" s="217"/>
      <c r="EE5" s="217"/>
      <c r="EF5" s="217"/>
      <c r="EG5" s="217"/>
      <c r="EH5" s="217"/>
      <c r="EI5" s="217"/>
      <c r="EJ5" s="217"/>
      <c r="EK5" s="217"/>
      <c r="EL5" s="217"/>
      <c r="EM5" s="217"/>
      <c r="EN5" s="217"/>
      <c r="EO5" s="217"/>
      <c r="EP5" s="217"/>
      <c r="EQ5" s="217"/>
      <c r="ER5" s="217"/>
      <c r="ES5" s="217"/>
      <c r="ET5" s="217"/>
      <c r="EU5" s="217"/>
      <c r="EV5" s="217"/>
      <c r="EW5" s="217"/>
      <c r="EX5" s="217"/>
      <c r="EY5" s="217"/>
      <c r="EZ5" s="217"/>
      <c r="FA5" s="217"/>
      <c r="FB5" s="217"/>
      <c r="FC5" s="217"/>
      <c r="FD5" s="217"/>
      <c r="FE5" s="217"/>
      <c r="FF5" s="217"/>
      <c r="FG5" s="217"/>
      <c r="FH5" s="217"/>
      <c r="FI5" s="217"/>
      <c r="FJ5" s="217"/>
      <c r="FK5" s="217"/>
      <c r="FL5" s="217"/>
      <c r="FM5" s="217"/>
      <c r="FN5" s="217"/>
      <c r="FO5" s="217"/>
      <c r="FP5" s="217"/>
      <c r="FQ5" s="217"/>
      <c r="FR5" s="217"/>
      <c r="FS5" s="217"/>
      <c r="FT5" s="217"/>
      <c r="FU5" s="217"/>
      <c r="FV5" s="217"/>
      <c r="FW5" s="217"/>
      <c r="FX5" s="217"/>
      <c r="FY5" s="217"/>
      <c r="FZ5" s="217"/>
      <c r="GA5" s="217"/>
      <c r="GB5" s="217"/>
      <c r="GC5" s="217"/>
      <c r="GD5" s="217"/>
      <c r="GE5" s="217"/>
      <c r="GF5" s="217"/>
      <c r="GG5" s="217"/>
      <c r="GH5" s="217"/>
      <c r="GI5" s="217"/>
      <c r="GJ5" s="217"/>
      <c r="GK5" s="217"/>
      <c r="GL5" s="217"/>
      <c r="GM5" s="217"/>
      <c r="GN5" s="217"/>
      <c r="GO5" s="217"/>
      <c r="GP5" s="217"/>
      <c r="GQ5" s="217"/>
      <c r="GR5" s="217"/>
      <c r="GS5" s="217"/>
      <c r="GT5" s="217"/>
      <c r="GU5" s="217"/>
      <c r="GV5" s="217"/>
      <c r="GW5" s="217"/>
      <c r="GX5" s="217"/>
      <c r="GY5" s="217"/>
      <c r="GZ5" s="217"/>
      <c r="HA5" s="217"/>
      <c r="HB5" s="217"/>
      <c r="HC5" s="217"/>
      <c r="HD5" s="217"/>
      <c r="HE5" s="217"/>
      <c r="HF5" s="217"/>
      <c r="HG5" s="217"/>
      <c r="HH5" s="217"/>
      <c r="HI5" s="217"/>
      <c r="HJ5" s="217"/>
      <c r="HK5" s="217"/>
      <c r="HL5" s="217"/>
      <c r="HM5" s="217"/>
      <c r="HN5" s="217"/>
      <c r="HO5" s="217"/>
      <c r="HP5" s="217"/>
      <c r="HQ5" s="217"/>
      <c r="HR5" s="217"/>
      <c r="HS5" s="217"/>
      <c r="HT5" s="217"/>
      <c r="HU5" s="217"/>
      <c r="HV5" s="217"/>
      <c r="HW5" s="217"/>
      <c r="HX5" s="217"/>
      <c r="HY5" s="217"/>
      <c r="HZ5" s="217"/>
      <c r="IA5" s="217"/>
      <c r="IB5" s="217"/>
      <c r="IC5" s="217"/>
      <c r="ID5" s="217"/>
      <c r="IE5" s="217"/>
      <c r="IF5" s="217"/>
      <c r="IG5" s="217"/>
      <c r="IH5" s="217"/>
      <c r="II5" s="217"/>
      <c r="IJ5" s="217"/>
      <c r="IK5" s="217"/>
      <c r="IL5" s="217"/>
      <c r="IM5" s="217"/>
      <c r="IN5" s="217"/>
      <c r="IO5" s="217"/>
      <c r="IP5" s="217"/>
      <c r="IQ5" s="217"/>
      <c r="IR5" s="217"/>
      <c r="IS5" s="217"/>
      <c r="IT5" s="217"/>
      <c r="IU5" s="217"/>
      <c r="IV5" s="217"/>
      <c r="IW5" s="217"/>
      <c r="IX5" s="217"/>
      <c r="IY5" s="217"/>
      <c r="IZ5" s="217"/>
      <c r="JA5" s="217"/>
      <c r="JB5" s="217"/>
      <c r="JC5" s="217"/>
      <c r="JD5" s="217"/>
      <c r="JE5" s="217"/>
      <c r="JF5" s="217"/>
      <c r="JG5" s="217"/>
      <c r="JH5" s="217"/>
      <c r="JI5" s="217"/>
      <c r="JJ5" s="217"/>
      <c r="JK5" s="217"/>
      <c r="JL5" s="217"/>
      <c r="JM5" s="217"/>
      <c r="JN5" s="217"/>
      <c r="JO5" s="217"/>
      <c r="JP5" s="217"/>
      <c r="JQ5" s="217"/>
      <c r="JR5" s="217"/>
      <c r="JS5" s="217"/>
      <c r="JT5" s="217"/>
      <c r="JU5" s="217"/>
      <c r="JV5" s="217"/>
      <c r="JW5" s="217"/>
      <c r="JX5" s="217"/>
      <c r="JY5" s="217"/>
      <c r="JZ5" s="217"/>
      <c r="KA5" s="217"/>
      <c r="KB5" s="217"/>
      <c r="KC5" s="217"/>
      <c r="KD5" s="217"/>
      <c r="KE5" s="217"/>
      <c r="KF5" s="217"/>
      <c r="KG5" s="217"/>
      <c r="KH5" s="217"/>
      <c r="KI5" s="217"/>
      <c r="KJ5" s="217"/>
      <c r="KK5" s="217"/>
      <c r="KL5" s="217"/>
      <c r="KM5" s="217"/>
      <c r="KN5" s="217"/>
      <c r="KO5" s="217"/>
      <c r="KP5" s="217"/>
      <c r="KQ5" s="217"/>
      <c r="KR5" s="217"/>
      <c r="KS5" s="217"/>
      <c r="KT5" s="217"/>
      <c r="KU5" s="217"/>
      <c r="KV5" s="217"/>
      <c r="KW5" s="217"/>
      <c r="KX5" s="217"/>
      <c r="KY5" s="217"/>
      <c r="KZ5" s="217"/>
      <c r="LA5" s="217"/>
      <c r="LB5" s="217"/>
      <c r="LC5" s="217"/>
      <c r="LD5" s="217"/>
      <c r="LE5" s="217"/>
      <c r="LF5" s="217"/>
      <c r="LG5" s="217"/>
      <c r="LH5" s="217"/>
      <c r="LI5" s="217"/>
      <c r="LJ5" s="217"/>
      <c r="LK5" s="217"/>
      <c r="LL5" s="217"/>
      <c r="LM5" s="217"/>
      <c r="LN5" s="217"/>
      <c r="LO5" s="217"/>
      <c r="LP5" s="217"/>
      <c r="LQ5" s="217"/>
      <c r="LR5" s="217"/>
      <c r="LS5" s="217"/>
      <c r="LT5" s="217"/>
      <c r="LU5" s="217"/>
      <c r="LV5" s="217"/>
      <c r="LW5" s="217"/>
      <c r="LX5" s="217"/>
      <c r="LY5" s="217"/>
      <c r="LZ5" s="217"/>
      <c r="MA5" s="217"/>
      <c r="MB5" s="217"/>
      <c r="MC5" s="217"/>
      <c r="MD5" s="217"/>
      <c r="ME5" s="217"/>
      <c r="MF5" s="217"/>
      <c r="MG5" s="217"/>
      <c r="MH5" s="217"/>
      <c r="MI5" s="217"/>
      <c r="MJ5" s="217"/>
      <c r="MK5" s="217"/>
      <c r="ML5" s="217"/>
      <c r="MM5" s="217"/>
      <c r="MN5" s="217"/>
      <c r="MO5" s="217"/>
      <c r="MP5" s="217"/>
      <c r="MQ5" s="217"/>
      <c r="MR5" s="217"/>
      <c r="MS5" s="217"/>
      <c r="MT5" s="217"/>
      <c r="MU5" s="217"/>
      <c r="MV5" s="217"/>
      <c r="MW5" s="217"/>
      <c r="MX5" s="217"/>
      <c r="MY5" s="217"/>
      <c r="MZ5" s="217"/>
      <c r="NA5" s="217"/>
      <c r="NB5" s="217"/>
      <c r="NC5" s="217"/>
      <c r="ND5" s="217"/>
      <c r="NE5" s="217"/>
      <c r="NF5" s="217"/>
      <c r="NG5" s="217"/>
      <c r="NH5" s="217"/>
      <c r="NI5" s="217"/>
      <c r="NJ5" s="217"/>
      <c r="NK5" s="217"/>
      <c r="NL5" s="217"/>
      <c r="NM5" s="217"/>
      <c r="NN5" s="217"/>
      <c r="NO5" s="217"/>
      <c r="NP5" s="217"/>
      <c r="NQ5" s="217"/>
      <c r="NR5" s="217"/>
      <c r="NS5" s="217"/>
      <c r="NT5" s="217"/>
      <c r="NU5" s="217"/>
      <c r="NV5" s="217"/>
      <c r="NW5" s="217"/>
      <c r="NX5" s="217"/>
      <c r="NY5" s="217"/>
      <c r="NZ5" s="217"/>
      <c r="OA5" s="217"/>
      <c r="OB5" s="217"/>
      <c r="OC5" s="217"/>
      <c r="OD5" s="217"/>
      <c r="OE5" s="217"/>
      <c r="OF5" s="217"/>
      <c r="OG5" s="217"/>
      <c r="OH5" s="217"/>
      <c r="OI5" s="217"/>
      <c r="OJ5" s="217"/>
      <c r="OK5" s="217"/>
      <c r="OL5" s="217"/>
      <c r="OM5" s="217"/>
      <c r="ON5" s="217"/>
      <c r="OO5" s="217"/>
      <c r="OP5" s="217"/>
      <c r="OQ5" s="217"/>
      <c r="OR5" s="217"/>
      <c r="OS5" s="217"/>
      <c r="OT5" s="217"/>
      <c r="OU5" s="217"/>
      <c r="OV5" s="217"/>
      <c r="OW5" s="217"/>
      <c r="OX5" s="217"/>
      <c r="OY5" s="217"/>
      <c r="OZ5" s="217"/>
      <c r="PA5" s="217"/>
      <c r="PB5" s="217"/>
      <c r="PC5" s="217"/>
      <c r="PD5" s="217"/>
      <c r="PE5" s="217"/>
      <c r="PF5" s="217"/>
      <c r="PG5" s="217"/>
      <c r="PH5" s="217"/>
      <c r="PI5" s="217"/>
      <c r="PJ5" s="217"/>
      <c r="PK5" s="217"/>
      <c r="PL5" s="217"/>
      <c r="PM5" s="217"/>
      <c r="PN5" s="217"/>
      <c r="PO5" s="217"/>
      <c r="PP5" s="217"/>
      <c r="PQ5" s="217"/>
      <c r="PR5" s="217"/>
      <c r="PS5" s="217"/>
      <c r="PT5" s="217"/>
      <c r="PU5" s="217"/>
      <c r="PV5" s="217"/>
      <c r="PW5" s="217"/>
      <c r="PX5" s="217"/>
      <c r="PY5" s="217"/>
      <c r="PZ5" s="217"/>
      <c r="QA5" s="217"/>
      <c r="QB5" s="217"/>
      <c r="QC5" s="217"/>
      <c r="QD5" s="217"/>
      <c r="QE5" s="217"/>
      <c r="QF5" s="217"/>
      <c r="QG5" s="217"/>
      <c r="QH5" s="217"/>
      <c r="QI5" s="217"/>
      <c r="QJ5" s="217"/>
      <c r="QK5" s="217"/>
      <c r="QL5" s="217"/>
      <c r="QM5" s="217"/>
      <c r="QN5" s="217"/>
      <c r="QO5" s="217"/>
      <c r="QP5" s="217"/>
      <c r="QQ5" s="217"/>
      <c r="QR5" s="217"/>
      <c r="QS5" s="217"/>
      <c r="QT5" s="217"/>
      <c r="QU5" s="217"/>
      <c r="QV5" s="217"/>
      <c r="QW5" s="217"/>
      <c r="QX5" s="217"/>
      <c r="QY5" s="217"/>
      <c r="QZ5" s="217"/>
      <c r="RA5" s="217"/>
      <c r="RB5" s="217"/>
      <c r="RC5" s="217"/>
      <c r="RD5" s="217"/>
      <c r="RE5" s="217"/>
      <c r="RF5" s="217"/>
      <c r="RG5" s="217"/>
      <c r="RH5" s="217"/>
      <c r="RI5" s="217"/>
      <c r="RJ5" s="217"/>
      <c r="RK5" s="217"/>
      <c r="RL5" s="217"/>
      <c r="RM5" s="217"/>
      <c r="RN5" s="217"/>
      <c r="RO5" s="217"/>
      <c r="RP5" s="217"/>
      <c r="RQ5" s="217"/>
      <c r="RR5" s="217"/>
      <c r="RS5" s="217"/>
      <c r="RT5" s="217"/>
      <c r="RU5" s="217"/>
      <c r="RV5" s="217"/>
      <c r="RW5" s="217"/>
      <c r="RX5" s="217"/>
      <c r="RY5" s="217"/>
      <c r="RZ5" s="217"/>
      <c r="SA5" s="217"/>
      <c r="SB5" s="217"/>
      <c r="SC5" s="217"/>
      <c r="SD5" s="217"/>
      <c r="SE5" s="217"/>
      <c r="SF5" s="217"/>
      <c r="SG5" s="217"/>
      <c r="SH5" s="217"/>
      <c r="SI5" s="217"/>
      <c r="SJ5" s="217"/>
      <c r="SK5" s="217"/>
      <c r="SL5" s="217"/>
      <c r="SM5" s="217"/>
      <c r="SN5" s="217"/>
      <c r="SO5" s="217"/>
      <c r="SP5" s="217"/>
      <c r="SQ5" s="217"/>
      <c r="SR5" s="217"/>
      <c r="SS5" s="217"/>
      <c r="ST5" s="217"/>
      <c r="SU5" s="217"/>
      <c r="SV5" s="217"/>
      <c r="SW5" s="217"/>
      <c r="SX5" s="217"/>
      <c r="SY5" s="217"/>
      <c r="SZ5" s="217"/>
      <c r="TA5" s="217"/>
      <c r="TB5" s="217"/>
      <c r="TC5" s="217"/>
      <c r="TD5" s="217"/>
      <c r="TE5" s="217"/>
      <c r="TF5" s="217"/>
      <c r="TG5" s="217"/>
      <c r="TH5" s="217"/>
      <c r="TI5" s="217"/>
      <c r="TJ5" s="217"/>
      <c r="TK5" s="217"/>
      <c r="TL5" s="217"/>
      <c r="TM5" s="217"/>
      <c r="TN5" s="217"/>
      <c r="TO5" s="217"/>
      <c r="TP5" s="217"/>
      <c r="TQ5" s="217"/>
      <c r="TR5" s="217"/>
      <c r="TS5" s="217"/>
      <c r="TT5" s="217"/>
      <c r="TU5" s="217"/>
      <c r="TV5" s="217"/>
      <c r="TW5" s="217"/>
      <c r="TX5" s="217"/>
      <c r="TY5" s="217"/>
      <c r="TZ5" s="217"/>
      <c r="UA5" s="217"/>
      <c r="UB5" s="217"/>
      <c r="UC5" s="217"/>
      <c r="UD5" s="217"/>
      <c r="UE5" s="217"/>
      <c r="UF5" s="217"/>
      <c r="UG5" s="217"/>
      <c r="UH5" s="217"/>
      <c r="UI5" s="217"/>
      <c r="UJ5" s="217"/>
      <c r="UK5" s="217"/>
      <c r="UL5" s="217"/>
      <c r="UM5" s="217"/>
      <c r="UN5" s="217"/>
      <c r="UO5" s="217"/>
      <c r="UP5" s="217"/>
      <c r="UQ5" s="217"/>
      <c r="UR5" s="217"/>
      <c r="US5" s="217"/>
      <c r="UT5" s="217"/>
      <c r="UU5" s="217"/>
      <c r="UV5" s="217"/>
      <c r="UW5" s="217"/>
      <c r="UX5" s="217"/>
      <c r="UY5" s="217"/>
      <c r="UZ5" s="217"/>
      <c r="VA5" s="217"/>
      <c r="VB5" s="217"/>
      <c r="VC5" s="217"/>
      <c r="VD5" s="217"/>
      <c r="VE5" s="217"/>
      <c r="VF5" s="217"/>
      <c r="VG5" s="217"/>
      <c r="VH5" s="217"/>
      <c r="VI5" s="217"/>
      <c r="VJ5" s="217"/>
      <c r="VK5" s="217"/>
      <c r="VL5" s="217"/>
      <c r="VM5" s="217"/>
      <c r="VN5" s="217"/>
      <c r="VO5" s="217"/>
      <c r="VP5" s="217"/>
      <c r="VQ5" s="217"/>
      <c r="VR5" s="217"/>
      <c r="VS5" s="217"/>
      <c r="VT5" s="217"/>
      <c r="VU5" s="217"/>
      <c r="VV5" s="217"/>
      <c r="VW5" s="217"/>
      <c r="VX5" s="217"/>
      <c r="VY5" s="217"/>
      <c r="VZ5" s="217"/>
      <c r="WA5" s="217"/>
      <c r="WB5" s="217"/>
      <c r="WC5" s="217"/>
      <c r="WD5" s="217"/>
      <c r="WE5" s="217"/>
      <c r="WF5" s="217"/>
      <c r="WG5" s="217"/>
      <c r="WH5" s="217"/>
      <c r="WI5" s="217"/>
      <c r="WJ5" s="217"/>
      <c r="WK5" s="217"/>
      <c r="WL5" s="217"/>
      <c r="WM5" s="217"/>
      <c r="WN5" s="217"/>
      <c r="WO5" s="217"/>
      <c r="WP5" s="217"/>
      <c r="WQ5" s="217"/>
      <c r="WR5" s="217"/>
      <c r="WS5" s="217"/>
      <c r="WT5" s="217"/>
      <c r="WU5" s="217"/>
      <c r="WV5" s="217"/>
      <c r="WW5" s="217"/>
      <c r="WX5" s="217"/>
      <c r="WY5" s="217"/>
      <c r="WZ5" s="217"/>
      <c r="XA5" s="217"/>
      <c r="XB5" s="217"/>
      <c r="XC5" s="217"/>
      <c r="XD5" s="217"/>
      <c r="XE5" s="217"/>
      <c r="XF5" s="217"/>
      <c r="XG5" s="217"/>
      <c r="XH5" s="217"/>
      <c r="XI5" s="217"/>
      <c r="XJ5" s="217"/>
      <c r="XK5" s="217"/>
      <c r="XL5" s="217"/>
      <c r="XM5" s="217"/>
      <c r="XN5" s="217"/>
      <c r="XO5" s="217"/>
      <c r="XP5" s="217"/>
      <c r="XQ5" s="217"/>
      <c r="XR5" s="217"/>
      <c r="XS5" s="217"/>
      <c r="XT5" s="217"/>
      <c r="XU5" s="217"/>
      <c r="XV5" s="217"/>
      <c r="XW5" s="217"/>
      <c r="XX5" s="217"/>
      <c r="XY5" s="217"/>
      <c r="XZ5" s="217"/>
      <c r="YA5" s="217"/>
      <c r="YB5" s="217"/>
      <c r="YC5" s="217"/>
      <c r="YD5" s="217"/>
      <c r="YE5" s="217"/>
      <c r="YF5" s="217"/>
      <c r="YG5" s="217"/>
      <c r="YH5" s="217"/>
      <c r="YI5" s="217"/>
      <c r="YJ5" s="217"/>
      <c r="YK5" s="217"/>
      <c r="YL5" s="217"/>
      <c r="YM5" s="217"/>
      <c r="YN5" s="217"/>
      <c r="YO5" s="217"/>
      <c r="YP5" s="217"/>
      <c r="YQ5" s="217"/>
      <c r="YR5" s="217"/>
      <c r="YS5" s="217"/>
      <c r="YT5" s="217"/>
      <c r="YU5" s="217"/>
      <c r="YV5" s="217"/>
      <c r="YW5" s="217"/>
      <c r="YX5" s="217"/>
      <c r="YY5" s="217"/>
      <c r="YZ5" s="217"/>
      <c r="ZA5" s="217"/>
      <c r="ZB5" s="217"/>
      <c r="ZC5" s="217"/>
      <c r="ZD5" s="217"/>
      <c r="ZE5" s="217"/>
      <c r="ZF5" s="217"/>
      <c r="ZG5" s="217"/>
      <c r="ZH5" s="217"/>
      <c r="ZI5" s="217"/>
      <c r="ZJ5" s="217"/>
      <c r="ZK5" s="217"/>
      <c r="ZL5" s="217"/>
      <c r="ZM5" s="217"/>
      <c r="ZN5" s="217"/>
      <c r="ZO5" s="217"/>
      <c r="ZP5" s="217"/>
      <c r="ZQ5" s="217"/>
      <c r="ZR5" s="217"/>
      <c r="ZS5" s="217"/>
      <c r="ZT5" s="217"/>
      <c r="ZU5" s="217"/>
      <c r="ZV5" s="217"/>
      <c r="ZW5" s="217"/>
      <c r="ZX5" s="217"/>
      <c r="ZY5" s="217"/>
      <c r="ZZ5" s="217"/>
      <c r="AAA5" s="217"/>
      <c r="AAB5" s="217"/>
      <c r="AAC5" s="217"/>
      <c r="AAD5" s="217"/>
      <c r="AAE5" s="217"/>
      <c r="AAF5" s="217"/>
      <c r="AAG5" s="217"/>
      <c r="AAH5" s="217"/>
      <c r="AAI5" s="217"/>
      <c r="AAJ5" s="217"/>
      <c r="AAK5" s="217"/>
      <c r="AAL5" s="217"/>
      <c r="AAM5" s="217"/>
      <c r="AAN5" s="217"/>
      <c r="AAO5" s="217"/>
      <c r="AAP5" s="217"/>
      <c r="AAQ5" s="217"/>
      <c r="AAR5" s="217"/>
      <c r="AAS5" s="217"/>
      <c r="AAT5" s="217"/>
      <c r="AAU5" s="217"/>
      <c r="AAV5" s="217"/>
      <c r="AAW5" s="217"/>
      <c r="AAX5" s="217"/>
      <c r="AAY5" s="217"/>
      <c r="AAZ5" s="217"/>
      <c r="ABA5" s="217"/>
      <c r="ABB5" s="217"/>
      <c r="ABC5" s="217"/>
      <c r="ABD5" s="217"/>
      <c r="ABE5" s="217"/>
      <c r="ABF5" s="217"/>
      <c r="ABG5" s="217"/>
      <c r="ABH5" s="217"/>
      <c r="ABI5" s="217"/>
      <c r="ABJ5" s="217"/>
      <c r="ABK5" s="217"/>
      <c r="ABL5" s="217"/>
      <c r="ABM5" s="217"/>
      <c r="ABN5" s="217"/>
      <c r="ABO5" s="217"/>
      <c r="ABP5" s="217"/>
      <c r="ABQ5" s="217"/>
      <c r="ABR5" s="217"/>
      <c r="ABS5" s="217"/>
      <c r="ABT5" s="217"/>
      <c r="ABU5" s="217"/>
      <c r="ABV5" s="217"/>
      <c r="ABW5" s="217"/>
      <c r="ABX5" s="217"/>
      <c r="ABY5" s="217"/>
      <c r="ABZ5" s="217"/>
      <c r="ACA5" s="217"/>
      <c r="ACB5" s="217"/>
      <c r="ACC5" s="217"/>
      <c r="ACD5" s="217"/>
      <c r="ACE5" s="217"/>
      <c r="ACF5" s="217"/>
      <c r="ACG5" s="217"/>
      <c r="ACH5" s="217"/>
      <c r="ACI5" s="217"/>
      <c r="ACJ5" s="217"/>
      <c r="ACK5" s="217"/>
      <c r="ACL5" s="217"/>
      <c r="ACM5" s="217"/>
      <c r="ACN5" s="217"/>
      <c r="ACO5" s="217"/>
      <c r="ACP5" s="217"/>
      <c r="ACQ5" s="217"/>
      <c r="ACR5" s="217"/>
      <c r="ACS5" s="217"/>
      <c r="ACT5" s="217"/>
      <c r="ACU5" s="217"/>
      <c r="ACV5" s="217"/>
      <c r="ACW5" s="217"/>
      <c r="ACX5" s="217"/>
      <c r="ACY5" s="217"/>
      <c r="ACZ5" s="217"/>
      <c r="ADA5" s="217"/>
      <c r="ADB5" s="217"/>
      <c r="ADC5" s="217"/>
      <c r="ADD5" s="217"/>
      <c r="ADE5" s="217"/>
      <c r="ADF5" s="217"/>
      <c r="ADG5" s="217"/>
      <c r="ADH5" s="217"/>
      <c r="ADI5" s="217"/>
      <c r="ADJ5" s="217"/>
      <c r="ADK5" s="217"/>
      <c r="ADL5" s="217"/>
      <c r="ADM5" s="217"/>
      <c r="ADN5" s="217"/>
      <c r="ADO5" s="217"/>
      <c r="ADP5" s="217"/>
      <c r="ADQ5" s="217"/>
      <c r="ADR5" s="217"/>
      <c r="ADS5" s="217"/>
      <c r="ADT5" s="217"/>
      <c r="ADU5" s="217"/>
      <c r="ADV5" s="217"/>
      <c r="ADW5" s="217"/>
      <c r="ADX5" s="217"/>
      <c r="ADY5" s="217"/>
      <c r="ADZ5" s="217"/>
      <c r="AEA5" s="217"/>
      <c r="AEB5" s="217"/>
      <c r="AEC5" s="217"/>
      <c r="AED5" s="217"/>
      <c r="AEE5" s="217"/>
      <c r="AEF5" s="217"/>
      <c r="AEG5" s="217"/>
      <c r="AEH5" s="217"/>
      <c r="AEI5" s="217"/>
      <c r="AEJ5" s="217"/>
      <c r="AEK5" s="217"/>
      <c r="AEL5" s="217"/>
      <c r="AEM5" s="217"/>
      <c r="AEN5" s="217"/>
      <c r="AEO5" s="217"/>
      <c r="AEP5" s="217"/>
      <c r="AEQ5" s="217"/>
      <c r="AER5" s="217"/>
      <c r="AES5" s="217"/>
      <c r="AET5" s="217"/>
      <c r="AEU5" s="217"/>
      <c r="AEV5" s="217"/>
      <c r="AEW5" s="217"/>
      <c r="AEX5" s="217"/>
      <c r="AEY5" s="217"/>
      <c r="AEZ5" s="217"/>
      <c r="AFA5" s="217"/>
      <c r="AFB5" s="217"/>
      <c r="AFC5" s="217"/>
      <c r="AFD5" s="217"/>
      <c r="AFE5" s="217"/>
      <c r="AFF5" s="217"/>
      <c r="AFG5" s="217"/>
      <c r="AFH5" s="217"/>
      <c r="AFI5" s="217"/>
      <c r="AFJ5" s="217"/>
      <c r="AFK5" s="217"/>
      <c r="AFL5" s="217"/>
      <c r="AFM5" s="217"/>
      <c r="AFN5" s="217"/>
      <c r="AFO5" s="217"/>
      <c r="AFP5" s="217"/>
      <c r="AFQ5" s="217"/>
      <c r="AFR5" s="217"/>
      <c r="AFS5" s="217"/>
      <c r="AFT5" s="217"/>
      <c r="AFU5" s="217"/>
      <c r="AFV5" s="217"/>
      <c r="AFW5" s="217"/>
      <c r="AFX5" s="217"/>
      <c r="AFY5" s="217"/>
      <c r="AFZ5" s="217"/>
      <c r="AGA5" s="217"/>
      <c r="AGB5" s="217"/>
      <c r="AGC5" s="217"/>
      <c r="AGD5" s="217"/>
      <c r="AGE5" s="217"/>
      <c r="AGF5" s="217"/>
      <c r="AGG5" s="217"/>
      <c r="AGH5" s="217"/>
      <c r="AGI5" s="217"/>
      <c r="AGJ5" s="217"/>
      <c r="AGK5" s="217"/>
      <c r="AGL5" s="217"/>
      <c r="AGM5" s="217"/>
      <c r="AGN5" s="217"/>
      <c r="AGO5" s="217"/>
      <c r="AGP5" s="217"/>
      <c r="AGQ5" s="217"/>
      <c r="AGR5" s="217"/>
      <c r="AGS5" s="217"/>
      <c r="AGT5" s="217"/>
      <c r="AGU5" s="217"/>
      <c r="AGV5" s="217"/>
      <c r="AGW5" s="217"/>
      <c r="AGX5" s="217"/>
      <c r="AGY5" s="217"/>
      <c r="AGZ5" s="217"/>
      <c r="AHA5" s="217"/>
      <c r="AHB5" s="217"/>
      <c r="AHC5" s="217"/>
      <c r="AHD5" s="217"/>
      <c r="AHE5" s="217"/>
      <c r="AHF5" s="217"/>
      <c r="AHG5" s="217"/>
      <c r="AHH5" s="217"/>
      <c r="AHI5" s="217"/>
      <c r="AHJ5" s="217"/>
      <c r="AHK5" s="217"/>
      <c r="AHL5" s="217"/>
      <c r="AHM5" s="217"/>
      <c r="AHN5" s="217"/>
      <c r="AHO5" s="217"/>
      <c r="AHP5" s="217"/>
      <c r="AHQ5" s="217"/>
      <c r="AHR5" s="217"/>
      <c r="AHS5" s="217"/>
      <c r="AHT5" s="217"/>
      <c r="AHU5" s="217"/>
      <c r="AHV5" s="217"/>
      <c r="AHW5" s="217"/>
      <c r="AHX5" s="217"/>
      <c r="AHY5" s="217"/>
      <c r="AHZ5" s="217"/>
      <c r="AIA5" s="217"/>
      <c r="AIB5" s="217"/>
      <c r="AIC5" s="217"/>
      <c r="AID5" s="217"/>
      <c r="AIE5" s="217"/>
      <c r="AIF5" s="217"/>
      <c r="AIG5" s="217"/>
      <c r="AIH5" s="217"/>
      <c r="AII5" s="217"/>
      <c r="AIJ5" s="217"/>
      <c r="AIK5" s="217"/>
      <c r="AIL5" s="217"/>
      <c r="AIM5" s="217"/>
      <c r="AIN5" s="217"/>
      <c r="AIO5" s="217"/>
      <c r="AIP5" s="217"/>
      <c r="AIQ5" s="217"/>
      <c r="AIR5" s="217"/>
      <c r="AIS5" s="217"/>
      <c r="AIT5" s="217"/>
      <c r="AIU5" s="217"/>
      <c r="AIV5" s="217"/>
      <c r="AIW5" s="217"/>
      <c r="AIX5" s="217"/>
      <c r="AIY5" s="217"/>
      <c r="AIZ5" s="217"/>
      <c r="AJA5" s="217"/>
      <c r="AJB5" s="217"/>
      <c r="AJC5" s="217"/>
      <c r="AJD5" s="217"/>
      <c r="AJE5" s="217"/>
      <c r="AJF5" s="217"/>
      <c r="AJG5" s="217"/>
      <c r="AJH5" s="217"/>
      <c r="AJI5" s="217"/>
      <c r="AJJ5" s="217"/>
      <c r="AJK5" s="217"/>
      <c r="AJL5" s="217"/>
      <c r="AJM5" s="217"/>
      <c r="AJN5" s="217"/>
      <c r="AJO5" s="217"/>
      <c r="AJP5" s="217"/>
      <c r="AJQ5" s="217"/>
      <c r="AJR5" s="217"/>
      <c r="AJS5" s="217"/>
      <c r="AJT5" s="217"/>
      <c r="AJU5" s="217"/>
      <c r="AJV5" s="217"/>
      <c r="AJW5" s="217"/>
      <c r="AJX5" s="217"/>
      <c r="AJY5" s="217"/>
      <c r="AJZ5" s="217"/>
      <c r="AKA5" s="217"/>
      <c r="AKB5" s="217"/>
      <c r="AKC5" s="217"/>
      <c r="AKD5" s="217"/>
      <c r="AKE5" s="217"/>
      <c r="AKF5" s="217"/>
      <c r="AKG5" s="217"/>
      <c r="AKH5" s="217"/>
      <c r="AKI5" s="217"/>
      <c r="AKJ5" s="217"/>
      <c r="AKK5" s="217"/>
      <c r="AKL5" s="217"/>
      <c r="AKM5" s="217"/>
      <c r="AKN5" s="217"/>
      <c r="AKO5" s="217"/>
      <c r="AKP5" s="217"/>
      <c r="AKQ5" s="217"/>
      <c r="AKR5" s="217"/>
      <c r="AKS5" s="217"/>
      <c r="AKT5" s="217"/>
      <c r="AKU5" s="217"/>
      <c r="AKV5" s="217"/>
      <c r="AKW5" s="217"/>
      <c r="AKX5" s="217"/>
      <c r="AKY5" s="217"/>
      <c r="AKZ5" s="217"/>
      <c r="ALA5" s="217"/>
      <c r="ALB5" s="217"/>
      <c r="ALC5" s="217"/>
      <c r="ALD5" s="217"/>
      <c r="ALE5" s="217"/>
      <c r="ALF5" s="217"/>
      <c r="ALG5" s="217"/>
      <c r="ALH5" s="217"/>
      <c r="ALI5" s="217"/>
      <c r="ALJ5" s="217"/>
      <c r="ALK5" s="217"/>
      <c r="ALL5" s="217"/>
      <c r="ALM5" s="217"/>
      <c r="ALN5" s="217"/>
      <c r="ALO5" s="217"/>
      <c r="ALP5" s="217"/>
      <c r="ALQ5" s="217"/>
      <c r="ALR5" s="217"/>
      <c r="ALS5" s="217"/>
      <c r="ALT5" s="217"/>
      <c r="ALU5" s="217"/>
      <c r="ALV5" s="217"/>
      <c r="ALW5" s="217"/>
      <c r="ALX5" s="217"/>
      <c r="ALY5" s="217"/>
      <c r="ALZ5" s="217"/>
      <c r="AMA5" s="217"/>
      <c r="AMB5" s="217"/>
      <c r="AMC5" s="217"/>
      <c r="AMD5" s="217"/>
      <c r="AME5" s="217"/>
      <c r="AMF5" s="217"/>
      <c r="AMG5" s="217"/>
      <c r="AMH5" s="217"/>
      <c r="AMI5" s="217"/>
      <c r="AMJ5" s="217"/>
      <c r="AMK5" s="217"/>
      <c r="AML5" s="217"/>
      <c r="AMM5" s="217"/>
    </row>
    <row r="6" spans="1:1027" s="637" customFormat="1" ht="18" customHeight="1">
      <c r="A6" s="1037"/>
      <c r="B6" s="1038"/>
      <c r="C6" s="1039"/>
      <c r="D6" s="1032"/>
      <c r="E6" s="1032"/>
      <c r="F6" s="1032"/>
      <c r="G6" s="1039"/>
      <c r="H6" s="1028"/>
      <c r="I6" s="1029"/>
      <c r="J6" s="1041"/>
      <c r="K6" s="1042"/>
      <c r="L6" s="638" t="s">
        <v>146</v>
      </c>
      <c r="M6" s="640" t="s">
        <v>145</v>
      </c>
      <c r="N6" s="501" t="s">
        <v>146</v>
      </c>
      <c r="O6" s="641" t="s">
        <v>145</v>
      </c>
      <c r="P6" s="501" t="s">
        <v>146</v>
      </c>
      <c r="Q6" s="641" t="s">
        <v>145</v>
      </c>
      <c r="R6" s="501" t="s">
        <v>146</v>
      </c>
      <c r="S6" s="642" t="s">
        <v>145</v>
      </c>
      <c r="T6" s="641" t="s">
        <v>145</v>
      </c>
      <c r="U6" s="641" t="s">
        <v>145</v>
      </c>
      <c r="V6" s="636"/>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7"/>
      <c r="AY6" s="217"/>
      <c r="AZ6" s="217"/>
      <c r="BA6" s="217"/>
      <c r="BB6" s="217"/>
      <c r="BC6" s="217"/>
      <c r="BD6" s="217"/>
      <c r="BE6" s="217"/>
      <c r="BF6" s="217"/>
      <c r="BG6" s="217"/>
      <c r="BH6" s="217"/>
      <c r="BI6" s="217"/>
      <c r="BJ6" s="217"/>
      <c r="BK6" s="217"/>
      <c r="BL6" s="217"/>
      <c r="BM6" s="217"/>
      <c r="BN6" s="217"/>
      <c r="BO6" s="217"/>
      <c r="BP6" s="217"/>
      <c r="BQ6" s="217"/>
      <c r="BR6" s="217"/>
      <c r="BS6" s="217"/>
      <c r="BT6" s="217"/>
      <c r="BU6" s="217"/>
      <c r="BV6" s="217"/>
      <c r="BW6" s="217"/>
      <c r="BX6" s="217"/>
      <c r="BY6" s="217"/>
      <c r="BZ6" s="217"/>
      <c r="CA6" s="217"/>
      <c r="CB6" s="217"/>
      <c r="CC6" s="217"/>
      <c r="CD6" s="217"/>
      <c r="CE6" s="217"/>
      <c r="CF6" s="217"/>
      <c r="CG6" s="217"/>
      <c r="CH6" s="217"/>
      <c r="CI6" s="217"/>
      <c r="CJ6" s="217"/>
      <c r="CK6" s="217"/>
      <c r="CL6" s="217"/>
      <c r="CM6" s="217"/>
      <c r="CN6" s="217"/>
      <c r="CO6" s="217"/>
      <c r="CP6" s="217"/>
      <c r="CQ6" s="217"/>
      <c r="CR6" s="217"/>
      <c r="CS6" s="217"/>
      <c r="CT6" s="217"/>
      <c r="CU6" s="217"/>
      <c r="CV6" s="217"/>
      <c r="CW6" s="217"/>
      <c r="CX6" s="217"/>
      <c r="CY6" s="217"/>
      <c r="CZ6" s="217"/>
      <c r="DA6" s="217"/>
      <c r="DB6" s="217"/>
      <c r="DC6" s="217"/>
      <c r="DD6" s="217"/>
      <c r="DE6" s="217"/>
      <c r="DF6" s="217"/>
      <c r="DG6" s="217"/>
      <c r="DH6" s="217"/>
      <c r="DI6" s="217"/>
      <c r="DJ6" s="217"/>
      <c r="DK6" s="217"/>
      <c r="DL6" s="217"/>
      <c r="DM6" s="217"/>
      <c r="DN6" s="217"/>
      <c r="DO6" s="217"/>
      <c r="DP6" s="217"/>
      <c r="DQ6" s="217"/>
      <c r="DR6" s="217"/>
      <c r="DS6" s="217"/>
      <c r="DT6" s="217"/>
      <c r="DU6" s="217"/>
      <c r="DV6" s="217"/>
      <c r="DW6" s="217"/>
      <c r="DX6" s="217"/>
      <c r="DY6" s="217"/>
      <c r="DZ6" s="217"/>
      <c r="EA6" s="217"/>
      <c r="EB6" s="217"/>
      <c r="EC6" s="217"/>
      <c r="ED6" s="217"/>
      <c r="EE6" s="217"/>
      <c r="EF6" s="217"/>
      <c r="EG6" s="217"/>
      <c r="EH6" s="217"/>
      <c r="EI6" s="217"/>
      <c r="EJ6" s="217"/>
      <c r="EK6" s="217"/>
      <c r="EL6" s="217"/>
      <c r="EM6" s="217"/>
      <c r="EN6" s="217"/>
      <c r="EO6" s="217"/>
      <c r="EP6" s="217"/>
      <c r="EQ6" s="217"/>
      <c r="ER6" s="217"/>
      <c r="ES6" s="217"/>
      <c r="ET6" s="217"/>
      <c r="EU6" s="217"/>
      <c r="EV6" s="217"/>
      <c r="EW6" s="217"/>
      <c r="EX6" s="217"/>
      <c r="EY6" s="217"/>
      <c r="EZ6" s="217"/>
      <c r="FA6" s="217"/>
      <c r="FB6" s="217"/>
      <c r="FC6" s="217"/>
      <c r="FD6" s="217"/>
      <c r="FE6" s="217"/>
      <c r="FF6" s="217"/>
      <c r="FG6" s="217"/>
      <c r="FH6" s="217"/>
      <c r="FI6" s="217"/>
      <c r="FJ6" s="217"/>
      <c r="FK6" s="217"/>
      <c r="FL6" s="217"/>
      <c r="FM6" s="217"/>
      <c r="FN6" s="217"/>
      <c r="FO6" s="217"/>
      <c r="FP6" s="217"/>
      <c r="FQ6" s="217"/>
      <c r="FR6" s="217"/>
      <c r="FS6" s="217"/>
      <c r="FT6" s="217"/>
      <c r="FU6" s="217"/>
      <c r="FV6" s="217"/>
      <c r="FW6" s="217"/>
      <c r="FX6" s="217"/>
      <c r="FY6" s="217"/>
      <c r="FZ6" s="217"/>
      <c r="GA6" s="217"/>
      <c r="GB6" s="217"/>
      <c r="GC6" s="217"/>
      <c r="GD6" s="217"/>
      <c r="GE6" s="217"/>
      <c r="GF6" s="217"/>
      <c r="GG6" s="217"/>
      <c r="GH6" s="217"/>
      <c r="GI6" s="217"/>
      <c r="GJ6" s="217"/>
      <c r="GK6" s="217"/>
      <c r="GL6" s="217"/>
      <c r="GM6" s="217"/>
      <c r="GN6" s="217"/>
      <c r="GO6" s="217"/>
      <c r="GP6" s="217"/>
      <c r="GQ6" s="217"/>
      <c r="GR6" s="217"/>
      <c r="GS6" s="217"/>
      <c r="GT6" s="217"/>
      <c r="GU6" s="217"/>
      <c r="GV6" s="217"/>
      <c r="GW6" s="217"/>
      <c r="GX6" s="217"/>
      <c r="GY6" s="217"/>
      <c r="GZ6" s="217"/>
      <c r="HA6" s="217"/>
      <c r="HB6" s="217"/>
      <c r="HC6" s="217"/>
      <c r="HD6" s="217"/>
      <c r="HE6" s="217"/>
      <c r="HF6" s="217"/>
      <c r="HG6" s="217"/>
      <c r="HH6" s="217"/>
      <c r="HI6" s="217"/>
      <c r="HJ6" s="217"/>
      <c r="HK6" s="217"/>
      <c r="HL6" s="217"/>
      <c r="HM6" s="217"/>
      <c r="HN6" s="217"/>
      <c r="HO6" s="217"/>
      <c r="HP6" s="217"/>
      <c r="HQ6" s="217"/>
      <c r="HR6" s="217"/>
      <c r="HS6" s="217"/>
      <c r="HT6" s="217"/>
      <c r="HU6" s="217"/>
      <c r="HV6" s="217"/>
      <c r="HW6" s="217"/>
      <c r="HX6" s="217"/>
      <c r="HY6" s="217"/>
      <c r="HZ6" s="217"/>
      <c r="IA6" s="217"/>
      <c r="IB6" s="217"/>
      <c r="IC6" s="217"/>
      <c r="ID6" s="217"/>
      <c r="IE6" s="217"/>
      <c r="IF6" s="217"/>
      <c r="IG6" s="217"/>
      <c r="IH6" s="217"/>
      <c r="II6" s="217"/>
      <c r="IJ6" s="217"/>
      <c r="IK6" s="217"/>
      <c r="IL6" s="217"/>
      <c r="IM6" s="217"/>
      <c r="IN6" s="217"/>
      <c r="IO6" s="217"/>
      <c r="IP6" s="217"/>
      <c r="IQ6" s="217"/>
      <c r="IR6" s="217"/>
      <c r="IS6" s="217"/>
      <c r="IT6" s="217"/>
      <c r="IU6" s="217"/>
      <c r="IV6" s="217"/>
      <c r="IW6" s="217"/>
      <c r="IX6" s="217"/>
      <c r="IY6" s="217"/>
      <c r="IZ6" s="217"/>
      <c r="JA6" s="217"/>
      <c r="JB6" s="217"/>
      <c r="JC6" s="217"/>
      <c r="JD6" s="217"/>
      <c r="JE6" s="217"/>
      <c r="JF6" s="217"/>
      <c r="JG6" s="217"/>
      <c r="JH6" s="217"/>
      <c r="JI6" s="217"/>
      <c r="JJ6" s="217"/>
      <c r="JK6" s="217"/>
      <c r="JL6" s="217"/>
      <c r="JM6" s="217"/>
      <c r="JN6" s="217"/>
      <c r="JO6" s="217"/>
      <c r="JP6" s="217"/>
      <c r="JQ6" s="217"/>
      <c r="JR6" s="217"/>
      <c r="JS6" s="217"/>
      <c r="JT6" s="217"/>
      <c r="JU6" s="217"/>
      <c r="JV6" s="217"/>
      <c r="JW6" s="217"/>
      <c r="JX6" s="217"/>
      <c r="JY6" s="217"/>
      <c r="JZ6" s="217"/>
      <c r="KA6" s="217"/>
      <c r="KB6" s="217"/>
      <c r="KC6" s="217"/>
      <c r="KD6" s="217"/>
      <c r="KE6" s="217"/>
      <c r="KF6" s="217"/>
      <c r="KG6" s="217"/>
      <c r="KH6" s="217"/>
      <c r="KI6" s="217"/>
      <c r="KJ6" s="217"/>
      <c r="KK6" s="217"/>
      <c r="KL6" s="217"/>
      <c r="KM6" s="217"/>
      <c r="KN6" s="217"/>
      <c r="KO6" s="217"/>
      <c r="KP6" s="217"/>
      <c r="KQ6" s="217"/>
      <c r="KR6" s="217"/>
      <c r="KS6" s="217"/>
      <c r="KT6" s="217"/>
      <c r="KU6" s="217"/>
      <c r="KV6" s="217"/>
      <c r="KW6" s="217"/>
      <c r="KX6" s="217"/>
      <c r="KY6" s="217"/>
      <c r="KZ6" s="217"/>
      <c r="LA6" s="217"/>
      <c r="LB6" s="217"/>
      <c r="LC6" s="217"/>
      <c r="LD6" s="217"/>
      <c r="LE6" s="217"/>
      <c r="LF6" s="217"/>
      <c r="LG6" s="217"/>
      <c r="LH6" s="217"/>
      <c r="LI6" s="217"/>
      <c r="LJ6" s="217"/>
      <c r="LK6" s="217"/>
      <c r="LL6" s="217"/>
      <c r="LM6" s="217"/>
      <c r="LN6" s="217"/>
      <c r="LO6" s="217"/>
      <c r="LP6" s="217"/>
      <c r="LQ6" s="217"/>
      <c r="LR6" s="217"/>
      <c r="LS6" s="217"/>
      <c r="LT6" s="217"/>
      <c r="LU6" s="217"/>
      <c r="LV6" s="217"/>
      <c r="LW6" s="217"/>
      <c r="LX6" s="217"/>
      <c r="LY6" s="217"/>
      <c r="LZ6" s="217"/>
      <c r="MA6" s="217"/>
      <c r="MB6" s="217"/>
      <c r="MC6" s="217"/>
      <c r="MD6" s="217"/>
      <c r="ME6" s="217"/>
      <c r="MF6" s="217"/>
      <c r="MG6" s="217"/>
      <c r="MH6" s="217"/>
      <c r="MI6" s="217"/>
      <c r="MJ6" s="217"/>
      <c r="MK6" s="217"/>
      <c r="ML6" s="217"/>
      <c r="MM6" s="217"/>
      <c r="MN6" s="217"/>
      <c r="MO6" s="217"/>
      <c r="MP6" s="217"/>
      <c r="MQ6" s="217"/>
      <c r="MR6" s="217"/>
      <c r="MS6" s="217"/>
      <c r="MT6" s="217"/>
      <c r="MU6" s="217"/>
      <c r="MV6" s="217"/>
      <c r="MW6" s="217"/>
      <c r="MX6" s="217"/>
      <c r="MY6" s="217"/>
      <c r="MZ6" s="217"/>
      <c r="NA6" s="217"/>
      <c r="NB6" s="217"/>
      <c r="NC6" s="217"/>
      <c r="ND6" s="217"/>
      <c r="NE6" s="217"/>
      <c r="NF6" s="217"/>
      <c r="NG6" s="217"/>
      <c r="NH6" s="217"/>
      <c r="NI6" s="217"/>
      <c r="NJ6" s="217"/>
      <c r="NK6" s="217"/>
      <c r="NL6" s="217"/>
      <c r="NM6" s="217"/>
      <c r="NN6" s="217"/>
      <c r="NO6" s="217"/>
      <c r="NP6" s="217"/>
      <c r="NQ6" s="217"/>
      <c r="NR6" s="217"/>
      <c r="NS6" s="217"/>
      <c r="NT6" s="217"/>
      <c r="NU6" s="217"/>
      <c r="NV6" s="217"/>
      <c r="NW6" s="217"/>
      <c r="NX6" s="217"/>
      <c r="NY6" s="217"/>
      <c r="NZ6" s="217"/>
      <c r="OA6" s="217"/>
      <c r="OB6" s="217"/>
      <c r="OC6" s="217"/>
      <c r="OD6" s="217"/>
      <c r="OE6" s="217"/>
      <c r="OF6" s="217"/>
      <c r="OG6" s="217"/>
      <c r="OH6" s="217"/>
      <c r="OI6" s="217"/>
      <c r="OJ6" s="217"/>
      <c r="OK6" s="217"/>
      <c r="OL6" s="217"/>
      <c r="OM6" s="217"/>
      <c r="ON6" s="217"/>
      <c r="OO6" s="217"/>
      <c r="OP6" s="217"/>
      <c r="OQ6" s="217"/>
      <c r="OR6" s="217"/>
      <c r="OS6" s="217"/>
      <c r="OT6" s="217"/>
      <c r="OU6" s="217"/>
      <c r="OV6" s="217"/>
      <c r="OW6" s="217"/>
      <c r="OX6" s="217"/>
      <c r="OY6" s="217"/>
      <c r="OZ6" s="217"/>
      <c r="PA6" s="217"/>
      <c r="PB6" s="217"/>
      <c r="PC6" s="217"/>
      <c r="PD6" s="217"/>
      <c r="PE6" s="217"/>
      <c r="PF6" s="217"/>
      <c r="PG6" s="217"/>
      <c r="PH6" s="217"/>
      <c r="PI6" s="217"/>
      <c r="PJ6" s="217"/>
      <c r="PK6" s="217"/>
      <c r="PL6" s="217"/>
      <c r="PM6" s="217"/>
      <c r="PN6" s="217"/>
      <c r="PO6" s="217"/>
      <c r="PP6" s="217"/>
      <c r="PQ6" s="217"/>
      <c r="PR6" s="217"/>
      <c r="PS6" s="217"/>
      <c r="PT6" s="217"/>
      <c r="PU6" s="217"/>
      <c r="PV6" s="217"/>
      <c r="PW6" s="217"/>
      <c r="PX6" s="217"/>
      <c r="PY6" s="217"/>
      <c r="PZ6" s="217"/>
      <c r="QA6" s="217"/>
      <c r="QB6" s="217"/>
      <c r="QC6" s="217"/>
      <c r="QD6" s="217"/>
      <c r="QE6" s="217"/>
      <c r="QF6" s="217"/>
      <c r="QG6" s="217"/>
      <c r="QH6" s="217"/>
      <c r="QI6" s="217"/>
      <c r="QJ6" s="217"/>
      <c r="QK6" s="217"/>
      <c r="QL6" s="217"/>
      <c r="QM6" s="217"/>
      <c r="QN6" s="217"/>
      <c r="QO6" s="217"/>
      <c r="QP6" s="217"/>
      <c r="QQ6" s="217"/>
      <c r="QR6" s="217"/>
      <c r="QS6" s="217"/>
      <c r="QT6" s="217"/>
      <c r="QU6" s="217"/>
      <c r="QV6" s="217"/>
      <c r="QW6" s="217"/>
      <c r="QX6" s="217"/>
      <c r="QY6" s="217"/>
      <c r="QZ6" s="217"/>
      <c r="RA6" s="217"/>
      <c r="RB6" s="217"/>
      <c r="RC6" s="217"/>
      <c r="RD6" s="217"/>
      <c r="RE6" s="217"/>
      <c r="RF6" s="217"/>
      <c r="RG6" s="217"/>
      <c r="RH6" s="217"/>
      <c r="RI6" s="217"/>
      <c r="RJ6" s="217"/>
      <c r="RK6" s="217"/>
      <c r="RL6" s="217"/>
      <c r="RM6" s="217"/>
      <c r="RN6" s="217"/>
      <c r="RO6" s="217"/>
      <c r="RP6" s="217"/>
      <c r="RQ6" s="217"/>
      <c r="RR6" s="217"/>
      <c r="RS6" s="217"/>
      <c r="RT6" s="217"/>
      <c r="RU6" s="217"/>
      <c r="RV6" s="217"/>
      <c r="RW6" s="217"/>
      <c r="RX6" s="217"/>
      <c r="RY6" s="217"/>
      <c r="RZ6" s="217"/>
      <c r="SA6" s="217"/>
      <c r="SB6" s="217"/>
      <c r="SC6" s="217"/>
      <c r="SD6" s="217"/>
      <c r="SE6" s="217"/>
      <c r="SF6" s="217"/>
      <c r="SG6" s="217"/>
      <c r="SH6" s="217"/>
      <c r="SI6" s="217"/>
      <c r="SJ6" s="217"/>
      <c r="SK6" s="217"/>
      <c r="SL6" s="217"/>
      <c r="SM6" s="217"/>
      <c r="SN6" s="217"/>
      <c r="SO6" s="217"/>
      <c r="SP6" s="217"/>
      <c r="SQ6" s="217"/>
      <c r="SR6" s="217"/>
      <c r="SS6" s="217"/>
      <c r="ST6" s="217"/>
      <c r="SU6" s="217"/>
      <c r="SV6" s="217"/>
      <c r="SW6" s="217"/>
      <c r="SX6" s="217"/>
      <c r="SY6" s="217"/>
      <c r="SZ6" s="217"/>
      <c r="TA6" s="217"/>
      <c r="TB6" s="217"/>
      <c r="TC6" s="217"/>
      <c r="TD6" s="217"/>
      <c r="TE6" s="217"/>
      <c r="TF6" s="217"/>
      <c r="TG6" s="217"/>
      <c r="TH6" s="217"/>
      <c r="TI6" s="217"/>
      <c r="TJ6" s="217"/>
      <c r="TK6" s="217"/>
      <c r="TL6" s="217"/>
      <c r="TM6" s="217"/>
      <c r="TN6" s="217"/>
      <c r="TO6" s="217"/>
      <c r="TP6" s="217"/>
      <c r="TQ6" s="217"/>
      <c r="TR6" s="217"/>
      <c r="TS6" s="217"/>
      <c r="TT6" s="217"/>
      <c r="TU6" s="217"/>
      <c r="TV6" s="217"/>
      <c r="TW6" s="217"/>
      <c r="TX6" s="217"/>
      <c r="TY6" s="217"/>
      <c r="TZ6" s="217"/>
      <c r="UA6" s="217"/>
      <c r="UB6" s="217"/>
      <c r="UC6" s="217"/>
      <c r="UD6" s="217"/>
      <c r="UE6" s="217"/>
      <c r="UF6" s="217"/>
      <c r="UG6" s="217"/>
      <c r="UH6" s="217"/>
      <c r="UI6" s="217"/>
      <c r="UJ6" s="217"/>
      <c r="UK6" s="217"/>
      <c r="UL6" s="217"/>
      <c r="UM6" s="217"/>
      <c r="UN6" s="217"/>
      <c r="UO6" s="217"/>
      <c r="UP6" s="217"/>
      <c r="UQ6" s="217"/>
      <c r="UR6" s="217"/>
      <c r="US6" s="217"/>
      <c r="UT6" s="217"/>
      <c r="UU6" s="217"/>
      <c r="UV6" s="217"/>
      <c r="UW6" s="217"/>
      <c r="UX6" s="217"/>
      <c r="UY6" s="217"/>
      <c r="UZ6" s="217"/>
      <c r="VA6" s="217"/>
      <c r="VB6" s="217"/>
      <c r="VC6" s="217"/>
      <c r="VD6" s="217"/>
      <c r="VE6" s="217"/>
      <c r="VF6" s="217"/>
      <c r="VG6" s="217"/>
      <c r="VH6" s="217"/>
      <c r="VI6" s="217"/>
      <c r="VJ6" s="217"/>
      <c r="VK6" s="217"/>
      <c r="VL6" s="217"/>
      <c r="VM6" s="217"/>
      <c r="VN6" s="217"/>
      <c r="VO6" s="217"/>
      <c r="VP6" s="217"/>
      <c r="VQ6" s="217"/>
      <c r="VR6" s="217"/>
      <c r="VS6" s="217"/>
      <c r="VT6" s="217"/>
      <c r="VU6" s="217"/>
      <c r="VV6" s="217"/>
      <c r="VW6" s="217"/>
      <c r="VX6" s="217"/>
      <c r="VY6" s="217"/>
      <c r="VZ6" s="217"/>
      <c r="WA6" s="217"/>
      <c r="WB6" s="217"/>
      <c r="WC6" s="217"/>
      <c r="WD6" s="217"/>
      <c r="WE6" s="217"/>
      <c r="WF6" s="217"/>
      <c r="WG6" s="217"/>
      <c r="WH6" s="217"/>
      <c r="WI6" s="217"/>
      <c r="WJ6" s="217"/>
      <c r="WK6" s="217"/>
      <c r="WL6" s="217"/>
      <c r="WM6" s="217"/>
      <c r="WN6" s="217"/>
      <c r="WO6" s="217"/>
      <c r="WP6" s="217"/>
      <c r="WQ6" s="217"/>
      <c r="WR6" s="217"/>
      <c r="WS6" s="217"/>
      <c r="WT6" s="217"/>
      <c r="WU6" s="217"/>
      <c r="WV6" s="217"/>
      <c r="WW6" s="217"/>
      <c r="WX6" s="217"/>
      <c r="WY6" s="217"/>
      <c r="WZ6" s="217"/>
      <c r="XA6" s="217"/>
      <c r="XB6" s="217"/>
      <c r="XC6" s="217"/>
      <c r="XD6" s="217"/>
      <c r="XE6" s="217"/>
      <c r="XF6" s="217"/>
      <c r="XG6" s="217"/>
      <c r="XH6" s="217"/>
      <c r="XI6" s="217"/>
      <c r="XJ6" s="217"/>
      <c r="XK6" s="217"/>
      <c r="XL6" s="217"/>
      <c r="XM6" s="217"/>
      <c r="XN6" s="217"/>
      <c r="XO6" s="217"/>
      <c r="XP6" s="217"/>
      <c r="XQ6" s="217"/>
      <c r="XR6" s="217"/>
      <c r="XS6" s="217"/>
      <c r="XT6" s="217"/>
      <c r="XU6" s="217"/>
      <c r="XV6" s="217"/>
      <c r="XW6" s="217"/>
      <c r="XX6" s="217"/>
      <c r="XY6" s="217"/>
      <c r="XZ6" s="217"/>
      <c r="YA6" s="217"/>
      <c r="YB6" s="217"/>
      <c r="YC6" s="217"/>
      <c r="YD6" s="217"/>
      <c r="YE6" s="217"/>
      <c r="YF6" s="217"/>
      <c r="YG6" s="217"/>
      <c r="YH6" s="217"/>
      <c r="YI6" s="217"/>
      <c r="YJ6" s="217"/>
      <c r="YK6" s="217"/>
      <c r="YL6" s="217"/>
      <c r="YM6" s="217"/>
      <c r="YN6" s="217"/>
      <c r="YO6" s="217"/>
      <c r="YP6" s="217"/>
      <c r="YQ6" s="217"/>
      <c r="YR6" s="217"/>
      <c r="YS6" s="217"/>
      <c r="YT6" s="217"/>
      <c r="YU6" s="217"/>
      <c r="YV6" s="217"/>
      <c r="YW6" s="217"/>
      <c r="YX6" s="217"/>
      <c r="YY6" s="217"/>
      <c r="YZ6" s="217"/>
      <c r="ZA6" s="217"/>
      <c r="ZB6" s="217"/>
      <c r="ZC6" s="217"/>
      <c r="ZD6" s="217"/>
      <c r="ZE6" s="217"/>
      <c r="ZF6" s="217"/>
      <c r="ZG6" s="217"/>
      <c r="ZH6" s="217"/>
      <c r="ZI6" s="217"/>
      <c r="ZJ6" s="217"/>
      <c r="ZK6" s="217"/>
      <c r="ZL6" s="217"/>
      <c r="ZM6" s="217"/>
      <c r="ZN6" s="217"/>
      <c r="ZO6" s="217"/>
      <c r="ZP6" s="217"/>
      <c r="ZQ6" s="217"/>
      <c r="ZR6" s="217"/>
      <c r="ZS6" s="217"/>
      <c r="ZT6" s="217"/>
      <c r="ZU6" s="217"/>
      <c r="ZV6" s="217"/>
      <c r="ZW6" s="217"/>
      <c r="ZX6" s="217"/>
      <c r="ZY6" s="217"/>
      <c r="ZZ6" s="217"/>
      <c r="AAA6" s="217"/>
      <c r="AAB6" s="217"/>
      <c r="AAC6" s="217"/>
      <c r="AAD6" s="217"/>
      <c r="AAE6" s="217"/>
      <c r="AAF6" s="217"/>
      <c r="AAG6" s="217"/>
      <c r="AAH6" s="217"/>
      <c r="AAI6" s="217"/>
      <c r="AAJ6" s="217"/>
      <c r="AAK6" s="217"/>
      <c r="AAL6" s="217"/>
      <c r="AAM6" s="217"/>
      <c r="AAN6" s="217"/>
      <c r="AAO6" s="217"/>
      <c r="AAP6" s="217"/>
      <c r="AAQ6" s="217"/>
      <c r="AAR6" s="217"/>
      <c r="AAS6" s="217"/>
      <c r="AAT6" s="217"/>
      <c r="AAU6" s="217"/>
      <c r="AAV6" s="217"/>
      <c r="AAW6" s="217"/>
      <c r="AAX6" s="217"/>
      <c r="AAY6" s="217"/>
      <c r="AAZ6" s="217"/>
      <c r="ABA6" s="217"/>
      <c r="ABB6" s="217"/>
      <c r="ABC6" s="217"/>
      <c r="ABD6" s="217"/>
      <c r="ABE6" s="217"/>
      <c r="ABF6" s="217"/>
      <c r="ABG6" s="217"/>
      <c r="ABH6" s="217"/>
      <c r="ABI6" s="217"/>
      <c r="ABJ6" s="217"/>
      <c r="ABK6" s="217"/>
      <c r="ABL6" s="217"/>
      <c r="ABM6" s="217"/>
      <c r="ABN6" s="217"/>
      <c r="ABO6" s="217"/>
      <c r="ABP6" s="217"/>
      <c r="ABQ6" s="217"/>
      <c r="ABR6" s="217"/>
      <c r="ABS6" s="217"/>
      <c r="ABT6" s="217"/>
      <c r="ABU6" s="217"/>
      <c r="ABV6" s="217"/>
      <c r="ABW6" s="217"/>
      <c r="ABX6" s="217"/>
      <c r="ABY6" s="217"/>
      <c r="ABZ6" s="217"/>
      <c r="ACA6" s="217"/>
      <c r="ACB6" s="217"/>
      <c r="ACC6" s="217"/>
      <c r="ACD6" s="217"/>
      <c r="ACE6" s="217"/>
      <c r="ACF6" s="217"/>
      <c r="ACG6" s="217"/>
      <c r="ACH6" s="217"/>
      <c r="ACI6" s="217"/>
      <c r="ACJ6" s="217"/>
      <c r="ACK6" s="217"/>
      <c r="ACL6" s="217"/>
      <c r="ACM6" s="217"/>
      <c r="ACN6" s="217"/>
      <c r="ACO6" s="217"/>
      <c r="ACP6" s="217"/>
      <c r="ACQ6" s="217"/>
      <c r="ACR6" s="217"/>
      <c r="ACS6" s="217"/>
      <c r="ACT6" s="217"/>
      <c r="ACU6" s="217"/>
      <c r="ACV6" s="217"/>
      <c r="ACW6" s="217"/>
      <c r="ACX6" s="217"/>
      <c r="ACY6" s="217"/>
      <c r="ACZ6" s="217"/>
      <c r="ADA6" s="217"/>
      <c r="ADB6" s="217"/>
      <c r="ADC6" s="217"/>
      <c r="ADD6" s="217"/>
      <c r="ADE6" s="217"/>
      <c r="ADF6" s="217"/>
      <c r="ADG6" s="217"/>
      <c r="ADH6" s="217"/>
      <c r="ADI6" s="217"/>
      <c r="ADJ6" s="217"/>
      <c r="ADK6" s="217"/>
      <c r="ADL6" s="217"/>
      <c r="ADM6" s="217"/>
      <c r="ADN6" s="217"/>
      <c r="ADO6" s="217"/>
      <c r="ADP6" s="217"/>
      <c r="ADQ6" s="217"/>
      <c r="ADR6" s="217"/>
      <c r="ADS6" s="217"/>
      <c r="ADT6" s="217"/>
      <c r="ADU6" s="217"/>
      <c r="ADV6" s="217"/>
      <c r="ADW6" s="217"/>
      <c r="ADX6" s="217"/>
      <c r="ADY6" s="217"/>
      <c r="ADZ6" s="217"/>
      <c r="AEA6" s="217"/>
      <c r="AEB6" s="217"/>
      <c r="AEC6" s="217"/>
      <c r="AED6" s="217"/>
      <c r="AEE6" s="217"/>
      <c r="AEF6" s="217"/>
      <c r="AEG6" s="217"/>
      <c r="AEH6" s="217"/>
      <c r="AEI6" s="217"/>
      <c r="AEJ6" s="217"/>
      <c r="AEK6" s="217"/>
      <c r="AEL6" s="217"/>
      <c r="AEM6" s="217"/>
      <c r="AEN6" s="217"/>
      <c r="AEO6" s="217"/>
      <c r="AEP6" s="217"/>
      <c r="AEQ6" s="217"/>
      <c r="AER6" s="217"/>
      <c r="AES6" s="217"/>
      <c r="AET6" s="217"/>
      <c r="AEU6" s="217"/>
      <c r="AEV6" s="217"/>
      <c r="AEW6" s="217"/>
      <c r="AEX6" s="217"/>
      <c r="AEY6" s="217"/>
      <c r="AEZ6" s="217"/>
      <c r="AFA6" s="217"/>
      <c r="AFB6" s="217"/>
      <c r="AFC6" s="217"/>
      <c r="AFD6" s="217"/>
      <c r="AFE6" s="217"/>
      <c r="AFF6" s="217"/>
      <c r="AFG6" s="217"/>
      <c r="AFH6" s="217"/>
      <c r="AFI6" s="217"/>
      <c r="AFJ6" s="217"/>
      <c r="AFK6" s="217"/>
      <c r="AFL6" s="217"/>
      <c r="AFM6" s="217"/>
      <c r="AFN6" s="217"/>
      <c r="AFO6" s="217"/>
      <c r="AFP6" s="217"/>
      <c r="AFQ6" s="217"/>
      <c r="AFR6" s="217"/>
      <c r="AFS6" s="217"/>
      <c r="AFT6" s="217"/>
      <c r="AFU6" s="217"/>
      <c r="AFV6" s="217"/>
      <c r="AFW6" s="217"/>
      <c r="AFX6" s="217"/>
      <c r="AFY6" s="217"/>
      <c r="AFZ6" s="217"/>
      <c r="AGA6" s="217"/>
      <c r="AGB6" s="217"/>
      <c r="AGC6" s="217"/>
      <c r="AGD6" s="217"/>
      <c r="AGE6" s="217"/>
      <c r="AGF6" s="217"/>
      <c r="AGG6" s="217"/>
      <c r="AGH6" s="217"/>
      <c r="AGI6" s="217"/>
      <c r="AGJ6" s="217"/>
      <c r="AGK6" s="217"/>
      <c r="AGL6" s="217"/>
      <c r="AGM6" s="217"/>
      <c r="AGN6" s="217"/>
      <c r="AGO6" s="217"/>
      <c r="AGP6" s="217"/>
      <c r="AGQ6" s="217"/>
      <c r="AGR6" s="217"/>
      <c r="AGS6" s="217"/>
      <c r="AGT6" s="217"/>
      <c r="AGU6" s="217"/>
      <c r="AGV6" s="217"/>
      <c r="AGW6" s="217"/>
      <c r="AGX6" s="217"/>
      <c r="AGY6" s="217"/>
      <c r="AGZ6" s="217"/>
      <c r="AHA6" s="217"/>
      <c r="AHB6" s="217"/>
      <c r="AHC6" s="217"/>
      <c r="AHD6" s="217"/>
      <c r="AHE6" s="217"/>
      <c r="AHF6" s="217"/>
      <c r="AHG6" s="217"/>
      <c r="AHH6" s="217"/>
      <c r="AHI6" s="217"/>
      <c r="AHJ6" s="217"/>
      <c r="AHK6" s="217"/>
      <c r="AHL6" s="217"/>
      <c r="AHM6" s="217"/>
      <c r="AHN6" s="217"/>
      <c r="AHO6" s="217"/>
      <c r="AHP6" s="217"/>
      <c r="AHQ6" s="217"/>
      <c r="AHR6" s="217"/>
      <c r="AHS6" s="217"/>
      <c r="AHT6" s="217"/>
      <c r="AHU6" s="217"/>
      <c r="AHV6" s="217"/>
      <c r="AHW6" s="217"/>
      <c r="AHX6" s="217"/>
      <c r="AHY6" s="217"/>
      <c r="AHZ6" s="217"/>
      <c r="AIA6" s="217"/>
      <c r="AIB6" s="217"/>
      <c r="AIC6" s="217"/>
      <c r="AID6" s="217"/>
      <c r="AIE6" s="217"/>
      <c r="AIF6" s="217"/>
      <c r="AIG6" s="217"/>
      <c r="AIH6" s="217"/>
      <c r="AII6" s="217"/>
      <c r="AIJ6" s="217"/>
      <c r="AIK6" s="217"/>
      <c r="AIL6" s="217"/>
      <c r="AIM6" s="217"/>
      <c r="AIN6" s="217"/>
      <c r="AIO6" s="217"/>
      <c r="AIP6" s="217"/>
      <c r="AIQ6" s="217"/>
      <c r="AIR6" s="217"/>
      <c r="AIS6" s="217"/>
      <c r="AIT6" s="217"/>
      <c r="AIU6" s="217"/>
      <c r="AIV6" s="217"/>
      <c r="AIW6" s="217"/>
      <c r="AIX6" s="217"/>
      <c r="AIY6" s="217"/>
      <c r="AIZ6" s="217"/>
      <c r="AJA6" s="217"/>
      <c r="AJB6" s="217"/>
      <c r="AJC6" s="217"/>
      <c r="AJD6" s="217"/>
      <c r="AJE6" s="217"/>
      <c r="AJF6" s="217"/>
      <c r="AJG6" s="217"/>
      <c r="AJH6" s="217"/>
      <c r="AJI6" s="217"/>
      <c r="AJJ6" s="217"/>
      <c r="AJK6" s="217"/>
      <c r="AJL6" s="217"/>
      <c r="AJM6" s="217"/>
      <c r="AJN6" s="217"/>
      <c r="AJO6" s="217"/>
      <c r="AJP6" s="217"/>
      <c r="AJQ6" s="217"/>
      <c r="AJR6" s="217"/>
      <c r="AJS6" s="217"/>
      <c r="AJT6" s="217"/>
      <c r="AJU6" s="217"/>
      <c r="AJV6" s="217"/>
      <c r="AJW6" s="217"/>
      <c r="AJX6" s="217"/>
      <c r="AJY6" s="217"/>
      <c r="AJZ6" s="217"/>
      <c r="AKA6" s="217"/>
      <c r="AKB6" s="217"/>
      <c r="AKC6" s="217"/>
      <c r="AKD6" s="217"/>
      <c r="AKE6" s="217"/>
      <c r="AKF6" s="217"/>
      <c r="AKG6" s="217"/>
      <c r="AKH6" s="217"/>
      <c r="AKI6" s="217"/>
      <c r="AKJ6" s="217"/>
      <c r="AKK6" s="217"/>
      <c r="AKL6" s="217"/>
      <c r="AKM6" s="217"/>
      <c r="AKN6" s="217"/>
      <c r="AKO6" s="217"/>
      <c r="AKP6" s="217"/>
      <c r="AKQ6" s="217"/>
      <c r="AKR6" s="217"/>
      <c r="AKS6" s="217"/>
      <c r="AKT6" s="217"/>
      <c r="AKU6" s="217"/>
      <c r="AKV6" s="217"/>
      <c r="AKW6" s="217"/>
      <c r="AKX6" s="217"/>
      <c r="AKY6" s="217"/>
      <c r="AKZ6" s="217"/>
      <c r="ALA6" s="217"/>
      <c r="ALB6" s="217"/>
      <c r="ALC6" s="217"/>
      <c r="ALD6" s="217"/>
      <c r="ALE6" s="217"/>
      <c r="ALF6" s="217"/>
      <c r="ALG6" s="217"/>
      <c r="ALH6" s="217"/>
      <c r="ALI6" s="217"/>
      <c r="ALJ6" s="217"/>
      <c r="ALK6" s="217"/>
      <c r="ALL6" s="217"/>
      <c r="ALM6" s="217"/>
      <c r="ALN6" s="217"/>
      <c r="ALO6" s="217"/>
      <c r="ALP6" s="217"/>
      <c r="ALQ6" s="217"/>
      <c r="ALR6" s="217"/>
      <c r="ALS6" s="217"/>
      <c r="ALT6" s="217"/>
      <c r="ALU6" s="217"/>
      <c r="ALV6" s="217"/>
      <c r="ALW6" s="217"/>
      <c r="ALX6" s="217"/>
      <c r="ALY6" s="217"/>
      <c r="ALZ6" s="217"/>
      <c r="AMA6" s="217"/>
      <c r="AMB6" s="217"/>
      <c r="AMC6" s="217"/>
      <c r="AMD6" s="217"/>
      <c r="AME6" s="217"/>
      <c r="AMF6" s="217"/>
      <c r="AMG6" s="217"/>
      <c r="AMH6" s="217"/>
      <c r="AMI6" s="217"/>
      <c r="AMJ6" s="217"/>
      <c r="AMK6" s="217"/>
      <c r="AML6" s="217"/>
      <c r="AMM6" s="217"/>
    </row>
    <row r="7" spans="1:1027" s="637" customFormat="1" ht="26.1" customHeight="1">
      <c r="A7" s="643"/>
      <c r="B7" s="644" t="s">
        <v>668</v>
      </c>
      <c r="C7" s="645"/>
      <c r="D7" s="646" t="s">
        <v>150</v>
      </c>
      <c r="E7" s="646"/>
      <c r="F7" s="646" t="s">
        <v>150</v>
      </c>
      <c r="G7" s="647">
        <f>SUM(G8:G12)</f>
        <v>0</v>
      </c>
      <c r="H7" s="648">
        <f>SUM(H8:H12)</f>
        <v>0</v>
      </c>
      <c r="I7" s="649">
        <f>SUM(I8:I12)</f>
        <v>0</v>
      </c>
      <c r="J7" s="650"/>
      <c r="K7" s="651">
        <f>SUM(K8:K12)</f>
        <v>0</v>
      </c>
      <c r="L7" s="816" t="e">
        <f>AVERAGE(L8:L12)</f>
        <v>#DIV/0!</v>
      </c>
      <c r="M7" s="653">
        <f>SUM(M8:M12)</f>
        <v>0</v>
      </c>
      <c r="N7" s="816" t="e">
        <f>AVERAGE(N8:N12)</f>
        <v>#DIV/0!</v>
      </c>
      <c r="O7" s="654">
        <f>SUM(O8:O12)</f>
        <v>0</v>
      </c>
      <c r="P7" s="816" t="e">
        <f>AVERAGE(P8:P12)</f>
        <v>#DIV/0!</v>
      </c>
      <c r="Q7" s="654">
        <f>SUM(Q8:Q12)</f>
        <v>0</v>
      </c>
      <c r="R7" s="816" t="e">
        <f>AVERAGE(R8:R12)</f>
        <v>#DIV/0!</v>
      </c>
      <c r="S7" s="655">
        <f>SUM(S8:S12)</f>
        <v>0</v>
      </c>
      <c r="T7" s="653">
        <f>SUM(T8:T12)</f>
        <v>0</v>
      </c>
      <c r="U7" s="653">
        <f>SUM(U8:U12)</f>
        <v>0</v>
      </c>
      <c r="V7" s="636"/>
      <c r="W7" s="217"/>
      <c r="X7" s="217"/>
      <c r="Y7" s="217"/>
      <c r="Z7" s="217"/>
      <c r="AA7" s="217"/>
      <c r="AB7" s="217"/>
      <c r="AC7" s="217"/>
      <c r="AD7" s="217"/>
      <c r="AE7" s="217"/>
      <c r="AF7" s="217"/>
      <c r="AG7" s="217"/>
      <c r="AH7" s="217"/>
      <c r="AI7" s="217"/>
      <c r="AJ7" s="217"/>
      <c r="AK7" s="217"/>
      <c r="AL7" s="217"/>
      <c r="AM7" s="217"/>
      <c r="AN7" s="217"/>
      <c r="AO7" s="217"/>
      <c r="AP7" s="217"/>
      <c r="AQ7" s="217"/>
      <c r="AR7" s="217"/>
      <c r="AS7" s="217"/>
      <c r="AT7" s="217"/>
      <c r="AU7" s="217"/>
      <c r="AV7" s="217"/>
      <c r="AW7" s="217"/>
      <c r="AX7" s="217"/>
      <c r="AY7" s="217"/>
      <c r="AZ7" s="217"/>
      <c r="BA7" s="217"/>
      <c r="BB7" s="217"/>
      <c r="BC7" s="217"/>
      <c r="BD7" s="217"/>
      <c r="BE7" s="217"/>
      <c r="BF7" s="217"/>
      <c r="BG7" s="217"/>
      <c r="BH7" s="217"/>
      <c r="BI7" s="217"/>
      <c r="BJ7" s="217"/>
      <c r="BK7" s="217"/>
      <c r="BL7" s="217"/>
      <c r="BM7" s="217"/>
      <c r="BN7" s="217"/>
      <c r="BO7" s="217"/>
      <c r="BP7" s="217"/>
      <c r="BQ7" s="217"/>
      <c r="BR7" s="217"/>
      <c r="BS7" s="217"/>
      <c r="BT7" s="217"/>
      <c r="BU7" s="217"/>
      <c r="BV7" s="217"/>
      <c r="BW7" s="217"/>
      <c r="BX7" s="217"/>
      <c r="BY7" s="217"/>
      <c r="BZ7" s="217"/>
      <c r="CA7" s="217"/>
      <c r="CB7" s="217"/>
      <c r="CC7" s="217"/>
      <c r="CD7" s="217"/>
      <c r="CE7" s="217"/>
      <c r="CF7" s="217"/>
      <c r="CG7" s="217"/>
      <c r="CH7" s="217"/>
      <c r="CI7" s="217"/>
      <c r="CJ7" s="217"/>
      <c r="CK7" s="217"/>
      <c r="CL7" s="217"/>
      <c r="CM7" s="217"/>
      <c r="CN7" s="217"/>
      <c r="CO7" s="217"/>
      <c r="CP7" s="217"/>
      <c r="CQ7" s="217"/>
      <c r="CR7" s="217"/>
      <c r="CS7" s="217"/>
      <c r="CT7" s="217"/>
      <c r="CU7" s="217"/>
      <c r="CV7" s="217"/>
      <c r="CW7" s="217"/>
      <c r="CX7" s="217"/>
      <c r="CY7" s="217"/>
      <c r="CZ7" s="217"/>
      <c r="DA7" s="217"/>
      <c r="DB7" s="217"/>
      <c r="DC7" s="217"/>
      <c r="DD7" s="217"/>
      <c r="DE7" s="217"/>
      <c r="DF7" s="217"/>
      <c r="DG7" s="217"/>
      <c r="DH7" s="217"/>
      <c r="DI7" s="217"/>
      <c r="DJ7" s="217"/>
      <c r="DK7" s="217"/>
      <c r="DL7" s="217"/>
      <c r="DM7" s="217"/>
      <c r="DN7" s="217"/>
      <c r="DO7" s="217"/>
      <c r="DP7" s="217"/>
      <c r="DQ7" s="217"/>
      <c r="DR7" s="217"/>
      <c r="DS7" s="217"/>
      <c r="DT7" s="217"/>
      <c r="DU7" s="217"/>
      <c r="DV7" s="217"/>
      <c r="DW7" s="217"/>
      <c r="DX7" s="217"/>
      <c r="DY7" s="217"/>
      <c r="DZ7" s="217"/>
      <c r="EA7" s="217"/>
      <c r="EB7" s="217"/>
      <c r="EC7" s="217"/>
      <c r="ED7" s="217"/>
      <c r="EE7" s="217"/>
      <c r="EF7" s="217"/>
      <c r="EG7" s="217"/>
      <c r="EH7" s="217"/>
      <c r="EI7" s="217"/>
      <c r="EJ7" s="217"/>
      <c r="EK7" s="217"/>
      <c r="EL7" s="217"/>
      <c r="EM7" s="217"/>
      <c r="EN7" s="217"/>
      <c r="EO7" s="217"/>
      <c r="EP7" s="217"/>
      <c r="EQ7" s="217"/>
      <c r="ER7" s="217"/>
      <c r="ES7" s="217"/>
      <c r="ET7" s="217"/>
      <c r="EU7" s="217"/>
      <c r="EV7" s="217"/>
      <c r="EW7" s="217"/>
      <c r="EX7" s="217"/>
      <c r="EY7" s="217"/>
      <c r="EZ7" s="217"/>
      <c r="FA7" s="217"/>
      <c r="FB7" s="217"/>
      <c r="FC7" s="217"/>
      <c r="FD7" s="217"/>
      <c r="FE7" s="217"/>
      <c r="FF7" s="217"/>
      <c r="FG7" s="217"/>
      <c r="FH7" s="217"/>
      <c r="FI7" s="217"/>
      <c r="FJ7" s="217"/>
      <c r="FK7" s="217"/>
      <c r="FL7" s="217"/>
      <c r="FM7" s="217"/>
      <c r="FN7" s="217"/>
      <c r="FO7" s="217"/>
      <c r="FP7" s="217"/>
      <c r="FQ7" s="217"/>
      <c r="FR7" s="217"/>
      <c r="FS7" s="217"/>
      <c r="FT7" s="217"/>
      <c r="FU7" s="217"/>
      <c r="FV7" s="217"/>
      <c r="FW7" s="217"/>
      <c r="FX7" s="217"/>
      <c r="FY7" s="217"/>
      <c r="FZ7" s="217"/>
      <c r="GA7" s="217"/>
      <c r="GB7" s="217"/>
      <c r="GC7" s="217"/>
      <c r="GD7" s="217"/>
      <c r="GE7" s="217"/>
      <c r="GF7" s="217"/>
      <c r="GG7" s="217"/>
      <c r="GH7" s="217"/>
      <c r="GI7" s="217"/>
      <c r="GJ7" s="217"/>
      <c r="GK7" s="217"/>
      <c r="GL7" s="217"/>
      <c r="GM7" s="217"/>
      <c r="GN7" s="217"/>
      <c r="GO7" s="217"/>
      <c r="GP7" s="217"/>
      <c r="GQ7" s="217"/>
      <c r="GR7" s="217"/>
      <c r="GS7" s="217"/>
      <c r="GT7" s="217"/>
      <c r="GU7" s="217"/>
      <c r="GV7" s="217"/>
      <c r="GW7" s="217"/>
      <c r="GX7" s="217"/>
      <c r="GY7" s="217"/>
      <c r="GZ7" s="217"/>
      <c r="HA7" s="217"/>
      <c r="HB7" s="217"/>
      <c r="HC7" s="217"/>
      <c r="HD7" s="217"/>
      <c r="HE7" s="217"/>
      <c r="HF7" s="217"/>
      <c r="HG7" s="217"/>
      <c r="HH7" s="217"/>
      <c r="HI7" s="217"/>
      <c r="HJ7" s="217"/>
      <c r="HK7" s="217"/>
      <c r="HL7" s="217"/>
      <c r="HM7" s="217"/>
      <c r="HN7" s="217"/>
      <c r="HO7" s="217"/>
      <c r="HP7" s="217"/>
      <c r="HQ7" s="217"/>
      <c r="HR7" s="217"/>
      <c r="HS7" s="217"/>
      <c r="HT7" s="217"/>
      <c r="HU7" s="217"/>
      <c r="HV7" s="217"/>
      <c r="HW7" s="217"/>
      <c r="HX7" s="217"/>
      <c r="HY7" s="217"/>
      <c r="HZ7" s="217"/>
      <c r="IA7" s="217"/>
      <c r="IB7" s="217"/>
      <c r="IC7" s="217"/>
      <c r="ID7" s="217"/>
      <c r="IE7" s="217"/>
      <c r="IF7" s="217"/>
      <c r="IG7" s="217"/>
      <c r="IH7" s="217"/>
      <c r="II7" s="217"/>
      <c r="IJ7" s="217"/>
      <c r="IK7" s="217"/>
      <c r="IL7" s="217"/>
      <c r="IM7" s="217"/>
      <c r="IN7" s="217"/>
      <c r="IO7" s="217"/>
      <c r="IP7" s="217"/>
      <c r="IQ7" s="217"/>
      <c r="IR7" s="217"/>
      <c r="IS7" s="217"/>
      <c r="IT7" s="217"/>
      <c r="IU7" s="217"/>
      <c r="IV7" s="217"/>
      <c r="IW7" s="217"/>
      <c r="IX7" s="217"/>
      <c r="IY7" s="217"/>
      <c r="IZ7" s="217"/>
      <c r="JA7" s="217"/>
      <c r="JB7" s="217"/>
      <c r="JC7" s="217"/>
      <c r="JD7" s="217"/>
      <c r="JE7" s="217"/>
      <c r="JF7" s="217"/>
      <c r="JG7" s="217"/>
      <c r="JH7" s="217"/>
      <c r="JI7" s="217"/>
      <c r="JJ7" s="217"/>
      <c r="JK7" s="217"/>
      <c r="JL7" s="217"/>
      <c r="JM7" s="217"/>
      <c r="JN7" s="217"/>
      <c r="JO7" s="217"/>
      <c r="JP7" s="217"/>
      <c r="JQ7" s="217"/>
      <c r="JR7" s="217"/>
      <c r="JS7" s="217"/>
      <c r="JT7" s="217"/>
      <c r="JU7" s="217"/>
      <c r="JV7" s="217"/>
      <c r="JW7" s="217"/>
      <c r="JX7" s="217"/>
      <c r="JY7" s="217"/>
      <c r="JZ7" s="217"/>
      <c r="KA7" s="217"/>
      <c r="KB7" s="217"/>
      <c r="KC7" s="217"/>
      <c r="KD7" s="217"/>
      <c r="KE7" s="217"/>
      <c r="KF7" s="217"/>
      <c r="KG7" s="217"/>
      <c r="KH7" s="217"/>
      <c r="KI7" s="217"/>
      <c r="KJ7" s="217"/>
      <c r="KK7" s="217"/>
      <c r="KL7" s="217"/>
      <c r="KM7" s="217"/>
      <c r="KN7" s="217"/>
      <c r="KO7" s="217"/>
      <c r="KP7" s="217"/>
      <c r="KQ7" s="217"/>
      <c r="KR7" s="217"/>
      <c r="KS7" s="217"/>
      <c r="KT7" s="217"/>
      <c r="KU7" s="217"/>
      <c r="KV7" s="217"/>
      <c r="KW7" s="217"/>
      <c r="KX7" s="217"/>
      <c r="KY7" s="217"/>
      <c r="KZ7" s="217"/>
      <c r="LA7" s="217"/>
      <c r="LB7" s="217"/>
      <c r="LC7" s="217"/>
      <c r="LD7" s="217"/>
      <c r="LE7" s="217"/>
      <c r="LF7" s="217"/>
      <c r="LG7" s="217"/>
      <c r="LH7" s="217"/>
      <c r="LI7" s="217"/>
      <c r="LJ7" s="217"/>
      <c r="LK7" s="217"/>
      <c r="LL7" s="217"/>
      <c r="LM7" s="217"/>
      <c r="LN7" s="217"/>
      <c r="LO7" s="217"/>
      <c r="LP7" s="217"/>
      <c r="LQ7" s="217"/>
      <c r="LR7" s="217"/>
      <c r="LS7" s="217"/>
      <c r="LT7" s="217"/>
      <c r="LU7" s="217"/>
      <c r="LV7" s="217"/>
      <c r="LW7" s="217"/>
      <c r="LX7" s="217"/>
      <c r="LY7" s="217"/>
      <c r="LZ7" s="217"/>
      <c r="MA7" s="217"/>
      <c r="MB7" s="217"/>
      <c r="MC7" s="217"/>
      <c r="MD7" s="217"/>
      <c r="ME7" s="217"/>
      <c r="MF7" s="217"/>
      <c r="MG7" s="217"/>
      <c r="MH7" s="217"/>
      <c r="MI7" s="217"/>
      <c r="MJ7" s="217"/>
      <c r="MK7" s="217"/>
      <c r="ML7" s="217"/>
      <c r="MM7" s="217"/>
      <c r="MN7" s="217"/>
      <c r="MO7" s="217"/>
      <c r="MP7" s="217"/>
      <c r="MQ7" s="217"/>
      <c r="MR7" s="217"/>
      <c r="MS7" s="217"/>
      <c r="MT7" s="217"/>
      <c r="MU7" s="217"/>
      <c r="MV7" s="217"/>
      <c r="MW7" s="217"/>
      <c r="MX7" s="217"/>
      <c r="MY7" s="217"/>
      <c r="MZ7" s="217"/>
      <c r="NA7" s="217"/>
      <c r="NB7" s="217"/>
      <c r="NC7" s="217"/>
      <c r="ND7" s="217"/>
      <c r="NE7" s="217"/>
      <c r="NF7" s="217"/>
      <c r="NG7" s="217"/>
      <c r="NH7" s="217"/>
      <c r="NI7" s="217"/>
      <c r="NJ7" s="217"/>
      <c r="NK7" s="217"/>
      <c r="NL7" s="217"/>
      <c r="NM7" s="217"/>
      <c r="NN7" s="217"/>
      <c r="NO7" s="217"/>
      <c r="NP7" s="217"/>
      <c r="NQ7" s="217"/>
      <c r="NR7" s="217"/>
      <c r="NS7" s="217"/>
      <c r="NT7" s="217"/>
      <c r="NU7" s="217"/>
      <c r="NV7" s="217"/>
      <c r="NW7" s="217"/>
      <c r="NX7" s="217"/>
      <c r="NY7" s="217"/>
      <c r="NZ7" s="217"/>
      <c r="OA7" s="217"/>
      <c r="OB7" s="217"/>
      <c r="OC7" s="217"/>
      <c r="OD7" s="217"/>
      <c r="OE7" s="217"/>
      <c r="OF7" s="217"/>
      <c r="OG7" s="217"/>
      <c r="OH7" s="217"/>
      <c r="OI7" s="217"/>
      <c r="OJ7" s="217"/>
      <c r="OK7" s="217"/>
      <c r="OL7" s="217"/>
      <c r="OM7" s="217"/>
      <c r="ON7" s="217"/>
      <c r="OO7" s="217"/>
      <c r="OP7" s="217"/>
      <c r="OQ7" s="217"/>
      <c r="OR7" s="217"/>
      <c r="OS7" s="217"/>
      <c r="OT7" s="217"/>
      <c r="OU7" s="217"/>
      <c r="OV7" s="217"/>
      <c r="OW7" s="217"/>
      <c r="OX7" s="217"/>
      <c r="OY7" s="217"/>
      <c r="OZ7" s="217"/>
      <c r="PA7" s="217"/>
      <c r="PB7" s="217"/>
      <c r="PC7" s="217"/>
      <c r="PD7" s="217"/>
      <c r="PE7" s="217"/>
      <c r="PF7" s="217"/>
      <c r="PG7" s="217"/>
      <c r="PH7" s="217"/>
      <c r="PI7" s="217"/>
      <c r="PJ7" s="217"/>
      <c r="PK7" s="217"/>
      <c r="PL7" s="217"/>
      <c r="PM7" s="217"/>
      <c r="PN7" s="217"/>
      <c r="PO7" s="217"/>
      <c r="PP7" s="217"/>
      <c r="PQ7" s="217"/>
      <c r="PR7" s="217"/>
      <c r="PS7" s="217"/>
      <c r="PT7" s="217"/>
      <c r="PU7" s="217"/>
      <c r="PV7" s="217"/>
      <c r="PW7" s="217"/>
      <c r="PX7" s="217"/>
      <c r="PY7" s="217"/>
      <c r="PZ7" s="217"/>
      <c r="QA7" s="217"/>
      <c r="QB7" s="217"/>
      <c r="QC7" s="217"/>
      <c r="QD7" s="217"/>
      <c r="QE7" s="217"/>
      <c r="QF7" s="217"/>
      <c r="QG7" s="217"/>
      <c r="QH7" s="217"/>
      <c r="QI7" s="217"/>
      <c r="QJ7" s="217"/>
      <c r="QK7" s="217"/>
      <c r="QL7" s="217"/>
      <c r="QM7" s="217"/>
      <c r="QN7" s="217"/>
      <c r="QO7" s="217"/>
      <c r="QP7" s="217"/>
      <c r="QQ7" s="217"/>
      <c r="QR7" s="217"/>
      <c r="QS7" s="217"/>
      <c r="QT7" s="217"/>
      <c r="QU7" s="217"/>
      <c r="QV7" s="217"/>
      <c r="QW7" s="217"/>
      <c r="QX7" s="217"/>
      <c r="QY7" s="217"/>
      <c r="QZ7" s="217"/>
      <c r="RA7" s="217"/>
      <c r="RB7" s="217"/>
      <c r="RC7" s="217"/>
      <c r="RD7" s="217"/>
      <c r="RE7" s="217"/>
      <c r="RF7" s="217"/>
      <c r="RG7" s="217"/>
      <c r="RH7" s="217"/>
      <c r="RI7" s="217"/>
      <c r="RJ7" s="217"/>
      <c r="RK7" s="217"/>
      <c r="RL7" s="217"/>
      <c r="RM7" s="217"/>
      <c r="RN7" s="217"/>
      <c r="RO7" s="217"/>
      <c r="RP7" s="217"/>
      <c r="RQ7" s="217"/>
      <c r="RR7" s="217"/>
      <c r="RS7" s="217"/>
      <c r="RT7" s="217"/>
      <c r="RU7" s="217"/>
      <c r="RV7" s="217"/>
      <c r="RW7" s="217"/>
      <c r="RX7" s="217"/>
      <c r="RY7" s="217"/>
      <c r="RZ7" s="217"/>
      <c r="SA7" s="217"/>
      <c r="SB7" s="217"/>
      <c r="SC7" s="217"/>
      <c r="SD7" s="217"/>
      <c r="SE7" s="217"/>
      <c r="SF7" s="217"/>
      <c r="SG7" s="217"/>
      <c r="SH7" s="217"/>
      <c r="SI7" s="217"/>
      <c r="SJ7" s="217"/>
      <c r="SK7" s="217"/>
      <c r="SL7" s="217"/>
      <c r="SM7" s="217"/>
      <c r="SN7" s="217"/>
      <c r="SO7" s="217"/>
      <c r="SP7" s="217"/>
      <c r="SQ7" s="217"/>
      <c r="SR7" s="217"/>
      <c r="SS7" s="217"/>
      <c r="ST7" s="217"/>
      <c r="SU7" s="217"/>
      <c r="SV7" s="217"/>
      <c r="SW7" s="217"/>
      <c r="SX7" s="217"/>
      <c r="SY7" s="217"/>
      <c r="SZ7" s="217"/>
      <c r="TA7" s="217"/>
      <c r="TB7" s="217"/>
      <c r="TC7" s="217"/>
      <c r="TD7" s="217"/>
      <c r="TE7" s="217"/>
      <c r="TF7" s="217"/>
      <c r="TG7" s="217"/>
      <c r="TH7" s="217"/>
      <c r="TI7" s="217"/>
      <c r="TJ7" s="217"/>
      <c r="TK7" s="217"/>
      <c r="TL7" s="217"/>
      <c r="TM7" s="217"/>
      <c r="TN7" s="217"/>
      <c r="TO7" s="217"/>
      <c r="TP7" s="217"/>
      <c r="TQ7" s="217"/>
      <c r="TR7" s="217"/>
      <c r="TS7" s="217"/>
      <c r="TT7" s="217"/>
      <c r="TU7" s="217"/>
      <c r="TV7" s="217"/>
      <c r="TW7" s="217"/>
      <c r="TX7" s="217"/>
      <c r="TY7" s="217"/>
      <c r="TZ7" s="217"/>
      <c r="UA7" s="217"/>
      <c r="UB7" s="217"/>
      <c r="UC7" s="217"/>
      <c r="UD7" s="217"/>
      <c r="UE7" s="217"/>
      <c r="UF7" s="217"/>
      <c r="UG7" s="217"/>
      <c r="UH7" s="217"/>
      <c r="UI7" s="217"/>
      <c r="UJ7" s="217"/>
      <c r="UK7" s="217"/>
      <c r="UL7" s="217"/>
      <c r="UM7" s="217"/>
      <c r="UN7" s="217"/>
      <c r="UO7" s="217"/>
      <c r="UP7" s="217"/>
      <c r="UQ7" s="217"/>
      <c r="UR7" s="217"/>
      <c r="US7" s="217"/>
      <c r="UT7" s="217"/>
      <c r="UU7" s="217"/>
      <c r="UV7" s="217"/>
      <c r="UW7" s="217"/>
      <c r="UX7" s="217"/>
      <c r="UY7" s="217"/>
      <c r="UZ7" s="217"/>
      <c r="VA7" s="217"/>
      <c r="VB7" s="217"/>
      <c r="VC7" s="217"/>
      <c r="VD7" s="217"/>
      <c r="VE7" s="217"/>
      <c r="VF7" s="217"/>
      <c r="VG7" s="217"/>
      <c r="VH7" s="217"/>
      <c r="VI7" s="217"/>
      <c r="VJ7" s="217"/>
      <c r="VK7" s="217"/>
      <c r="VL7" s="217"/>
      <c r="VM7" s="217"/>
      <c r="VN7" s="217"/>
      <c r="VO7" s="217"/>
      <c r="VP7" s="217"/>
      <c r="VQ7" s="217"/>
      <c r="VR7" s="217"/>
      <c r="VS7" s="217"/>
      <c r="VT7" s="217"/>
      <c r="VU7" s="217"/>
      <c r="VV7" s="217"/>
      <c r="VW7" s="217"/>
      <c r="VX7" s="217"/>
      <c r="VY7" s="217"/>
      <c r="VZ7" s="217"/>
      <c r="WA7" s="217"/>
      <c r="WB7" s="217"/>
      <c r="WC7" s="217"/>
      <c r="WD7" s="217"/>
      <c r="WE7" s="217"/>
      <c r="WF7" s="217"/>
      <c r="WG7" s="217"/>
      <c r="WH7" s="217"/>
      <c r="WI7" s="217"/>
      <c r="WJ7" s="217"/>
      <c r="WK7" s="217"/>
      <c r="WL7" s="217"/>
      <c r="WM7" s="217"/>
      <c r="WN7" s="217"/>
      <c r="WO7" s="217"/>
      <c r="WP7" s="217"/>
      <c r="WQ7" s="217"/>
      <c r="WR7" s="217"/>
      <c r="WS7" s="217"/>
      <c r="WT7" s="217"/>
      <c r="WU7" s="217"/>
      <c r="WV7" s="217"/>
      <c r="WW7" s="217"/>
      <c r="WX7" s="217"/>
      <c r="WY7" s="217"/>
      <c r="WZ7" s="217"/>
      <c r="XA7" s="217"/>
      <c r="XB7" s="217"/>
      <c r="XC7" s="217"/>
      <c r="XD7" s="217"/>
      <c r="XE7" s="217"/>
      <c r="XF7" s="217"/>
      <c r="XG7" s="217"/>
      <c r="XH7" s="217"/>
      <c r="XI7" s="217"/>
      <c r="XJ7" s="217"/>
      <c r="XK7" s="217"/>
      <c r="XL7" s="217"/>
      <c r="XM7" s="217"/>
      <c r="XN7" s="217"/>
      <c r="XO7" s="217"/>
      <c r="XP7" s="217"/>
      <c r="XQ7" s="217"/>
      <c r="XR7" s="217"/>
      <c r="XS7" s="217"/>
      <c r="XT7" s="217"/>
      <c r="XU7" s="217"/>
      <c r="XV7" s="217"/>
      <c r="XW7" s="217"/>
      <c r="XX7" s="217"/>
      <c r="XY7" s="217"/>
      <c r="XZ7" s="217"/>
      <c r="YA7" s="217"/>
      <c r="YB7" s="217"/>
      <c r="YC7" s="217"/>
      <c r="YD7" s="217"/>
      <c r="YE7" s="217"/>
      <c r="YF7" s="217"/>
      <c r="YG7" s="217"/>
      <c r="YH7" s="217"/>
      <c r="YI7" s="217"/>
      <c r="YJ7" s="217"/>
      <c r="YK7" s="217"/>
      <c r="YL7" s="217"/>
      <c r="YM7" s="217"/>
      <c r="YN7" s="217"/>
      <c r="YO7" s="217"/>
      <c r="YP7" s="217"/>
      <c r="YQ7" s="217"/>
      <c r="YR7" s="217"/>
      <c r="YS7" s="217"/>
      <c r="YT7" s="217"/>
      <c r="YU7" s="217"/>
      <c r="YV7" s="217"/>
      <c r="YW7" s="217"/>
      <c r="YX7" s="217"/>
      <c r="YY7" s="217"/>
      <c r="YZ7" s="217"/>
      <c r="ZA7" s="217"/>
      <c r="ZB7" s="217"/>
      <c r="ZC7" s="217"/>
      <c r="ZD7" s="217"/>
      <c r="ZE7" s="217"/>
      <c r="ZF7" s="217"/>
      <c r="ZG7" s="217"/>
      <c r="ZH7" s="217"/>
      <c r="ZI7" s="217"/>
      <c r="ZJ7" s="217"/>
      <c r="ZK7" s="217"/>
      <c r="ZL7" s="217"/>
      <c r="ZM7" s="217"/>
      <c r="ZN7" s="217"/>
      <c r="ZO7" s="217"/>
      <c r="ZP7" s="217"/>
      <c r="ZQ7" s="217"/>
      <c r="ZR7" s="217"/>
      <c r="ZS7" s="217"/>
      <c r="ZT7" s="217"/>
      <c r="ZU7" s="217"/>
      <c r="ZV7" s="217"/>
      <c r="ZW7" s="217"/>
      <c r="ZX7" s="217"/>
      <c r="ZY7" s="217"/>
      <c r="ZZ7" s="217"/>
      <c r="AAA7" s="217"/>
      <c r="AAB7" s="217"/>
      <c r="AAC7" s="217"/>
      <c r="AAD7" s="217"/>
      <c r="AAE7" s="217"/>
      <c r="AAF7" s="217"/>
      <c r="AAG7" s="217"/>
      <c r="AAH7" s="217"/>
      <c r="AAI7" s="217"/>
      <c r="AAJ7" s="217"/>
      <c r="AAK7" s="217"/>
      <c r="AAL7" s="217"/>
      <c r="AAM7" s="217"/>
      <c r="AAN7" s="217"/>
      <c r="AAO7" s="217"/>
      <c r="AAP7" s="217"/>
      <c r="AAQ7" s="217"/>
      <c r="AAR7" s="217"/>
      <c r="AAS7" s="217"/>
      <c r="AAT7" s="217"/>
      <c r="AAU7" s="217"/>
      <c r="AAV7" s="217"/>
      <c r="AAW7" s="217"/>
      <c r="AAX7" s="217"/>
      <c r="AAY7" s="217"/>
      <c r="AAZ7" s="217"/>
      <c r="ABA7" s="217"/>
      <c r="ABB7" s="217"/>
      <c r="ABC7" s="217"/>
      <c r="ABD7" s="217"/>
      <c r="ABE7" s="217"/>
      <c r="ABF7" s="217"/>
      <c r="ABG7" s="217"/>
      <c r="ABH7" s="217"/>
      <c r="ABI7" s="217"/>
      <c r="ABJ7" s="217"/>
      <c r="ABK7" s="217"/>
      <c r="ABL7" s="217"/>
      <c r="ABM7" s="217"/>
      <c r="ABN7" s="217"/>
      <c r="ABO7" s="217"/>
      <c r="ABP7" s="217"/>
      <c r="ABQ7" s="217"/>
      <c r="ABR7" s="217"/>
      <c r="ABS7" s="217"/>
      <c r="ABT7" s="217"/>
      <c r="ABU7" s="217"/>
      <c r="ABV7" s="217"/>
      <c r="ABW7" s="217"/>
      <c r="ABX7" s="217"/>
      <c r="ABY7" s="217"/>
      <c r="ABZ7" s="217"/>
      <c r="ACA7" s="217"/>
      <c r="ACB7" s="217"/>
      <c r="ACC7" s="217"/>
      <c r="ACD7" s="217"/>
      <c r="ACE7" s="217"/>
      <c r="ACF7" s="217"/>
      <c r="ACG7" s="217"/>
      <c r="ACH7" s="217"/>
      <c r="ACI7" s="217"/>
      <c r="ACJ7" s="217"/>
      <c r="ACK7" s="217"/>
      <c r="ACL7" s="217"/>
      <c r="ACM7" s="217"/>
      <c r="ACN7" s="217"/>
      <c r="ACO7" s="217"/>
      <c r="ACP7" s="217"/>
      <c r="ACQ7" s="217"/>
      <c r="ACR7" s="217"/>
      <c r="ACS7" s="217"/>
      <c r="ACT7" s="217"/>
      <c r="ACU7" s="217"/>
      <c r="ACV7" s="217"/>
      <c r="ACW7" s="217"/>
      <c r="ACX7" s="217"/>
      <c r="ACY7" s="217"/>
      <c r="ACZ7" s="217"/>
      <c r="ADA7" s="217"/>
      <c r="ADB7" s="217"/>
      <c r="ADC7" s="217"/>
      <c r="ADD7" s="217"/>
      <c r="ADE7" s="217"/>
      <c r="ADF7" s="217"/>
      <c r="ADG7" s="217"/>
      <c r="ADH7" s="217"/>
      <c r="ADI7" s="217"/>
      <c r="ADJ7" s="217"/>
      <c r="ADK7" s="217"/>
      <c r="ADL7" s="217"/>
      <c r="ADM7" s="217"/>
      <c r="ADN7" s="217"/>
      <c r="ADO7" s="217"/>
      <c r="ADP7" s="217"/>
      <c r="ADQ7" s="217"/>
      <c r="ADR7" s="217"/>
      <c r="ADS7" s="217"/>
      <c r="ADT7" s="217"/>
      <c r="ADU7" s="217"/>
      <c r="ADV7" s="217"/>
      <c r="ADW7" s="217"/>
      <c r="ADX7" s="217"/>
      <c r="ADY7" s="217"/>
      <c r="ADZ7" s="217"/>
      <c r="AEA7" s="217"/>
      <c r="AEB7" s="217"/>
      <c r="AEC7" s="217"/>
      <c r="AED7" s="217"/>
      <c r="AEE7" s="217"/>
      <c r="AEF7" s="217"/>
      <c r="AEG7" s="217"/>
      <c r="AEH7" s="217"/>
      <c r="AEI7" s="217"/>
      <c r="AEJ7" s="217"/>
      <c r="AEK7" s="217"/>
      <c r="AEL7" s="217"/>
      <c r="AEM7" s="217"/>
      <c r="AEN7" s="217"/>
      <c r="AEO7" s="217"/>
      <c r="AEP7" s="217"/>
      <c r="AEQ7" s="217"/>
      <c r="AER7" s="217"/>
      <c r="AES7" s="217"/>
      <c r="AET7" s="217"/>
      <c r="AEU7" s="217"/>
      <c r="AEV7" s="217"/>
      <c r="AEW7" s="217"/>
      <c r="AEX7" s="217"/>
      <c r="AEY7" s="217"/>
      <c r="AEZ7" s="217"/>
      <c r="AFA7" s="217"/>
      <c r="AFB7" s="217"/>
      <c r="AFC7" s="217"/>
      <c r="AFD7" s="217"/>
      <c r="AFE7" s="217"/>
      <c r="AFF7" s="217"/>
      <c r="AFG7" s="217"/>
      <c r="AFH7" s="217"/>
      <c r="AFI7" s="217"/>
      <c r="AFJ7" s="217"/>
      <c r="AFK7" s="217"/>
      <c r="AFL7" s="217"/>
      <c r="AFM7" s="217"/>
      <c r="AFN7" s="217"/>
      <c r="AFO7" s="217"/>
      <c r="AFP7" s="217"/>
      <c r="AFQ7" s="217"/>
      <c r="AFR7" s="217"/>
      <c r="AFS7" s="217"/>
      <c r="AFT7" s="217"/>
      <c r="AFU7" s="217"/>
      <c r="AFV7" s="217"/>
      <c r="AFW7" s="217"/>
      <c r="AFX7" s="217"/>
      <c r="AFY7" s="217"/>
      <c r="AFZ7" s="217"/>
      <c r="AGA7" s="217"/>
      <c r="AGB7" s="217"/>
      <c r="AGC7" s="217"/>
      <c r="AGD7" s="217"/>
      <c r="AGE7" s="217"/>
      <c r="AGF7" s="217"/>
      <c r="AGG7" s="217"/>
      <c r="AGH7" s="217"/>
      <c r="AGI7" s="217"/>
      <c r="AGJ7" s="217"/>
      <c r="AGK7" s="217"/>
      <c r="AGL7" s="217"/>
      <c r="AGM7" s="217"/>
      <c r="AGN7" s="217"/>
      <c r="AGO7" s="217"/>
      <c r="AGP7" s="217"/>
      <c r="AGQ7" s="217"/>
      <c r="AGR7" s="217"/>
      <c r="AGS7" s="217"/>
      <c r="AGT7" s="217"/>
      <c r="AGU7" s="217"/>
      <c r="AGV7" s="217"/>
      <c r="AGW7" s="217"/>
      <c r="AGX7" s="217"/>
      <c r="AGY7" s="217"/>
      <c r="AGZ7" s="217"/>
      <c r="AHA7" s="217"/>
      <c r="AHB7" s="217"/>
      <c r="AHC7" s="217"/>
      <c r="AHD7" s="217"/>
      <c r="AHE7" s="217"/>
      <c r="AHF7" s="217"/>
      <c r="AHG7" s="217"/>
      <c r="AHH7" s="217"/>
      <c r="AHI7" s="217"/>
      <c r="AHJ7" s="217"/>
      <c r="AHK7" s="217"/>
      <c r="AHL7" s="217"/>
      <c r="AHM7" s="217"/>
      <c r="AHN7" s="217"/>
      <c r="AHO7" s="217"/>
      <c r="AHP7" s="217"/>
      <c r="AHQ7" s="217"/>
      <c r="AHR7" s="217"/>
      <c r="AHS7" s="217"/>
      <c r="AHT7" s="217"/>
      <c r="AHU7" s="217"/>
      <c r="AHV7" s="217"/>
      <c r="AHW7" s="217"/>
      <c r="AHX7" s="217"/>
      <c r="AHY7" s="217"/>
      <c r="AHZ7" s="217"/>
      <c r="AIA7" s="217"/>
      <c r="AIB7" s="217"/>
      <c r="AIC7" s="217"/>
      <c r="AID7" s="217"/>
      <c r="AIE7" s="217"/>
      <c r="AIF7" s="217"/>
      <c r="AIG7" s="217"/>
      <c r="AIH7" s="217"/>
      <c r="AII7" s="217"/>
      <c r="AIJ7" s="217"/>
      <c r="AIK7" s="217"/>
      <c r="AIL7" s="217"/>
      <c r="AIM7" s="217"/>
      <c r="AIN7" s="217"/>
      <c r="AIO7" s="217"/>
      <c r="AIP7" s="217"/>
      <c r="AIQ7" s="217"/>
      <c r="AIR7" s="217"/>
      <c r="AIS7" s="217"/>
      <c r="AIT7" s="217"/>
      <c r="AIU7" s="217"/>
      <c r="AIV7" s="217"/>
      <c r="AIW7" s="217"/>
      <c r="AIX7" s="217"/>
      <c r="AIY7" s="217"/>
      <c r="AIZ7" s="217"/>
      <c r="AJA7" s="217"/>
      <c r="AJB7" s="217"/>
      <c r="AJC7" s="217"/>
      <c r="AJD7" s="217"/>
      <c r="AJE7" s="217"/>
      <c r="AJF7" s="217"/>
      <c r="AJG7" s="217"/>
      <c r="AJH7" s="217"/>
      <c r="AJI7" s="217"/>
      <c r="AJJ7" s="217"/>
      <c r="AJK7" s="217"/>
      <c r="AJL7" s="217"/>
      <c r="AJM7" s="217"/>
      <c r="AJN7" s="217"/>
      <c r="AJO7" s="217"/>
      <c r="AJP7" s="217"/>
      <c r="AJQ7" s="217"/>
      <c r="AJR7" s="217"/>
      <c r="AJS7" s="217"/>
      <c r="AJT7" s="217"/>
      <c r="AJU7" s="217"/>
      <c r="AJV7" s="217"/>
      <c r="AJW7" s="217"/>
      <c r="AJX7" s="217"/>
      <c r="AJY7" s="217"/>
      <c r="AJZ7" s="217"/>
      <c r="AKA7" s="217"/>
      <c r="AKB7" s="217"/>
      <c r="AKC7" s="217"/>
      <c r="AKD7" s="217"/>
      <c r="AKE7" s="217"/>
      <c r="AKF7" s="217"/>
      <c r="AKG7" s="217"/>
      <c r="AKH7" s="217"/>
      <c r="AKI7" s="217"/>
      <c r="AKJ7" s="217"/>
      <c r="AKK7" s="217"/>
      <c r="AKL7" s="217"/>
      <c r="AKM7" s="217"/>
      <c r="AKN7" s="217"/>
      <c r="AKO7" s="217"/>
      <c r="AKP7" s="217"/>
      <c r="AKQ7" s="217"/>
      <c r="AKR7" s="217"/>
      <c r="AKS7" s="217"/>
      <c r="AKT7" s="217"/>
      <c r="AKU7" s="217"/>
      <c r="AKV7" s="217"/>
      <c r="AKW7" s="217"/>
      <c r="AKX7" s="217"/>
      <c r="AKY7" s="217"/>
      <c r="AKZ7" s="217"/>
      <c r="ALA7" s="217"/>
      <c r="ALB7" s="217"/>
      <c r="ALC7" s="217"/>
      <c r="ALD7" s="217"/>
      <c r="ALE7" s="217"/>
      <c r="ALF7" s="217"/>
      <c r="ALG7" s="217"/>
      <c r="ALH7" s="217"/>
      <c r="ALI7" s="217"/>
      <c r="ALJ7" s="217"/>
      <c r="ALK7" s="217"/>
      <c r="ALL7" s="217"/>
      <c r="ALM7" s="217"/>
      <c r="ALN7" s="217"/>
      <c r="ALO7" s="217"/>
      <c r="ALP7" s="217"/>
      <c r="ALQ7" s="217"/>
      <c r="ALR7" s="217"/>
      <c r="ALS7" s="217"/>
      <c r="ALT7" s="217"/>
      <c r="ALU7" s="217"/>
      <c r="ALV7" s="217"/>
      <c r="ALW7" s="217"/>
      <c r="ALX7" s="217"/>
      <c r="ALY7" s="217"/>
      <c r="ALZ7" s="217"/>
      <c r="AMA7" s="217"/>
      <c r="AMB7" s="217"/>
      <c r="AMC7" s="217"/>
      <c r="AMD7" s="217"/>
      <c r="AME7" s="217"/>
      <c r="AMF7" s="217"/>
      <c r="AMG7" s="217"/>
      <c r="AMH7" s="217"/>
      <c r="AMI7" s="217"/>
      <c r="AMJ7" s="217"/>
      <c r="AMK7" s="217"/>
      <c r="AML7" s="217"/>
      <c r="AMM7" s="217"/>
    </row>
    <row r="8" spans="1:1027" s="637" customFormat="1" ht="26.4">
      <c r="A8" s="656">
        <v>1</v>
      </c>
      <c r="B8" s="657" t="s">
        <v>671</v>
      </c>
      <c r="C8" s="657" t="s">
        <v>670</v>
      </c>
      <c r="D8" s="174"/>
      <c r="E8" s="174"/>
      <c r="F8" s="658"/>
      <c r="G8" s="174"/>
      <c r="H8" s="659"/>
      <c r="I8" s="660">
        <f>H8+G8</f>
        <v>0</v>
      </c>
      <c r="J8" s="661">
        <f t="shared" ref="J8:J12" si="0">L8+N8+P8+R8</f>
        <v>0</v>
      </c>
      <c r="K8" s="577">
        <f t="shared" ref="K8:K44" si="1">I8*J8</f>
        <v>0</v>
      </c>
      <c r="L8" s="578"/>
      <c r="M8" s="528">
        <f t="shared" ref="M8:M44" si="2">L8*I8</f>
        <v>0</v>
      </c>
      <c r="N8" s="578"/>
      <c r="O8" s="528">
        <f t="shared" ref="O8:O44" si="3">N8*I8</f>
        <v>0</v>
      </c>
      <c r="P8" s="578"/>
      <c r="Q8" s="528">
        <f t="shared" ref="Q8:Q44" si="4">P8*I8</f>
        <v>0</v>
      </c>
      <c r="R8" s="578"/>
      <c r="S8" s="629">
        <f t="shared" ref="S8:S44" si="5">R8*I8</f>
        <v>0</v>
      </c>
      <c r="T8" s="528">
        <f>M8+O8</f>
        <v>0</v>
      </c>
      <c r="U8" s="528">
        <f>Q8+S8</f>
        <v>0</v>
      </c>
      <c r="V8" s="217"/>
      <c r="W8" s="217"/>
      <c r="X8" s="217"/>
      <c r="Y8" s="217"/>
      <c r="Z8" s="217"/>
      <c r="AA8" s="217"/>
      <c r="AB8" s="217"/>
      <c r="AC8" s="217"/>
      <c r="AD8" s="217"/>
      <c r="AE8" s="217"/>
      <c r="AF8" s="217"/>
      <c r="AG8" s="217"/>
      <c r="AH8" s="217"/>
      <c r="AI8" s="217"/>
      <c r="AJ8" s="217"/>
      <c r="AK8" s="217"/>
      <c r="AL8" s="217"/>
      <c r="AM8" s="217"/>
      <c r="AN8" s="217"/>
      <c r="AO8" s="217"/>
      <c r="AP8" s="217"/>
      <c r="AQ8" s="217"/>
      <c r="AR8" s="217"/>
      <c r="AS8" s="217"/>
      <c r="AT8" s="217"/>
      <c r="AU8" s="217"/>
      <c r="AV8" s="217"/>
      <c r="AW8" s="217"/>
      <c r="AX8" s="217"/>
      <c r="AY8" s="217"/>
      <c r="AZ8" s="217"/>
      <c r="BA8" s="217"/>
      <c r="BB8" s="217"/>
      <c r="BC8" s="217"/>
      <c r="BD8" s="217"/>
      <c r="BE8" s="217"/>
      <c r="BF8" s="217"/>
      <c r="BG8" s="217"/>
      <c r="BH8" s="217"/>
      <c r="BI8" s="217"/>
      <c r="BJ8" s="217"/>
      <c r="BK8" s="217"/>
      <c r="BL8" s="217"/>
      <c r="BM8" s="217"/>
      <c r="BN8" s="217"/>
      <c r="BO8" s="217"/>
      <c r="BP8" s="217"/>
      <c r="BQ8" s="217"/>
      <c r="BR8" s="217"/>
      <c r="BS8" s="217"/>
      <c r="BT8" s="217"/>
      <c r="BU8" s="217"/>
      <c r="BV8" s="217"/>
      <c r="BW8" s="217"/>
      <c r="BX8" s="217"/>
      <c r="BY8" s="217"/>
      <c r="BZ8" s="217"/>
      <c r="CA8" s="217"/>
      <c r="CB8" s="217"/>
      <c r="CC8" s="217"/>
      <c r="CD8" s="217"/>
      <c r="CE8" s="217"/>
      <c r="CF8" s="217"/>
      <c r="CG8" s="217"/>
      <c r="CH8" s="217"/>
      <c r="CI8" s="217"/>
      <c r="CJ8" s="217"/>
      <c r="CK8" s="217"/>
      <c r="CL8" s="217"/>
      <c r="CM8" s="217"/>
      <c r="CN8" s="217"/>
      <c r="CO8" s="217"/>
      <c r="CP8" s="217"/>
      <c r="CQ8" s="217"/>
      <c r="CR8" s="217"/>
      <c r="CS8" s="217"/>
      <c r="CT8" s="217"/>
      <c r="CU8" s="217"/>
      <c r="CV8" s="217"/>
      <c r="CW8" s="217"/>
      <c r="CX8" s="217"/>
      <c r="CY8" s="217"/>
      <c r="CZ8" s="217"/>
      <c r="DA8" s="217"/>
      <c r="DB8" s="217"/>
      <c r="DC8" s="217"/>
      <c r="DD8" s="217"/>
      <c r="DE8" s="217"/>
      <c r="DF8" s="217"/>
      <c r="DG8" s="217"/>
      <c r="DH8" s="217"/>
      <c r="DI8" s="217"/>
      <c r="DJ8" s="217"/>
      <c r="DK8" s="217"/>
      <c r="DL8" s="217"/>
      <c r="DM8" s="217"/>
      <c r="DN8" s="217"/>
      <c r="DO8" s="217"/>
      <c r="DP8" s="217"/>
      <c r="DQ8" s="217"/>
      <c r="DR8" s="217"/>
      <c r="DS8" s="217"/>
      <c r="DT8" s="217"/>
      <c r="DU8" s="217"/>
      <c r="DV8" s="217"/>
      <c r="DW8" s="217"/>
      <c r="DX8" s="217"/>
      <c r="DY8" s="217"/>
      <c r="DZ8" s="217"/>
      <c r="EA8" s="217"/>
      <c r="EB8" s="217"/>
      <c r="EC8" s="217"/>
      <c r="ED8" s="217"/>
      <c r="EE8" s="217"/>
      <c r="EF8" s="217"/>
      <c r="EG8" s="217"/>
      <c r="EH8" s="217"/>
      <c r="EI8" s="217"/>
      <c r="EJ8" s="217"/>
      <c r="EK8" s="217"/>
      <c r="EL8" s="217"/>
      <c r="EM8" s="217"/>
      <c r="EN8" s="217"/>
      <c r="EO8" s="217"/>
      <c r="EP8" s="217"/>
      <c r="EQ8" s="217"/>
      <c r="ER8" s="217"/>
      <c r="ES8" s="217"/>
      <c r="ET8" s="217"/>
      <c r="EU8" s="217"/>
      <c r="EV8" s="217"/>
      <c r="EW8" s="217"/>
      <c r="EX8" s="217"/>
      <c r="EY8" s="217"/>
      <c r="EZ8" s="217"/>
      <c r="FA8" s="217"/>
      <c r="FB8" s="217"/>
      <c r="FC8" s="217"/>
      <c r="FD8" s="217"/>
      <c r="FE8" s="217"/>
      <c r="FF8" s="217"/>
      <c r="FG8" s="217"/>
      <c r="FH8" s="217"/>
      <c r="FI8" s="217"/>
      <c r="FJ8" s="217"/>
      <c r="FK8" s="217"/>
      <c r="FL8" s="217"/>
      <c r="FM8" s="217"/>
      <c r="FN8" s="217"/>
      <c r="FO8" s="217"/>
      <c r="FP8" s="217"/>
      <c r="FQ8" s="217"/>
      <c r="FR8" s="217"/>
      <c r="FS8" s="217"/>
      <c r="FT8" s="217"/>
      <c r="FU8" s="217"/>
      <c r="FV8" s="217"/>
      <c r="FW8" s="217"/>
      <c r="FX8" s="217"/>
      <c r="FY8" s="217"/>
      <c r="FZ8" s="217"/>
      <c r="GA8" s="217"/>
      <c r="GB8" s="217"/>
      <c r="GC8" s="217"/>
      <c r="GD8" s="217"/>
      <c r="GE8" s="217"/>
      <c r="GF8" s="217"/>
      <c r="GG8" s="217"/>
      <c r="GH8" s="217"/>
      <c r="GI8" s="217"/>
      <c r="GJ8" s="217"/>
      <c r="GK8" s="217"/>
      <c r="GL8" s="217"/>
      <c r="GM8" s="217"/>
      <c r="GN8" s="217"/>
      <c r="GO8" s="217"/>
      <c r="GP8" s="217"/>
      <c r="GQ8" s="217"/>
      <c r="GR8" s="217"/>
      <c r="GS8" s="217"/>
      <c r="GT8" s="217"/>
      <c r="GU8" s="217"/>
      <c r="GV8" s="217"/>
      <c r="GW8" s="217"/>
      <c r="GX8" s="217"/>
      <c r="GY8" s="217"/>
      <c r="GZ8" s="217"/>
      <c r="HA8" s="217"/>
      <c r="HB8" s="217"/>
      <c r="HC8" s="217"/>
      <c r="HD8" s="217"/>
      <c r="HE8" s="217"/>
      <c r="HF8" s="217"/>
      <c r="HG8" s="217"/>
      <c r="HH8" s="217"/>
      <c r="HI8" s="217"/>
      <c r="HJ8" s="217"/>
      <c r="HK8" s="217"/>
      <c r="HL8" s="217"/>
      <c r="HM8" s="217"/>
      <c r="HN8" s="217"/>
      <c r="HO8" s="217"/>
      <c r="HP8" s="217"/>
      <c r="HQ8" s="217"/>
      <c r="HR8" s="217"/>
      <c r="HS8" s="217"/>
      <c r="HT8" s="217"/>
      <c r="HU8" s="217"/>
      <c r="HV8" s="217"/>
      <c r="HW8" s="217"/>
      <c r="HX8" s="217"/>
      <c r="HY8" s="217"/>
      <c r="HZ8" s="217"/>
      <c r="IA8" s="217"/>
      <c r="IB8" s="217"/>
      <c r="IC8" s="217"/>
      <c r="ID8" s="217"/>
      <c r="IE8" s="217"/>
      <c r="IF8" s="217"/>
      <c r="IG8" s="217"/>
      <c r="IH8" s="217"/>
      <c r="II8" s="217"/>
      <c r="IJ8" s="217"/>
      <c r="IK8" s="217"/>
      <c r="IL8" s="217"/>
      <c r="IM8" s="217"/>
      <c r="IN8" s="217"/>
      <c r="IO8" s="217"/>
      <c r="IP8" s="217"/>
      <c r="IQ8" s="217"/>
      <c r="IR8" s="217"/>
      <c r="IS8" s="217"/>
      <c r="IT8" s="217"/>
      <c r="IU8" s="217"/>
      <c r="IV8" s="217"/>
      <c r="IW8" s="217"/>
      <c r="IX8" s="217"/>
      <c r="IY8" s="217"/>
      <c r="IZ8" s="217"/>
      <c r="JA8" s="217"/>
      <c r="JB8" s="217"/>
      <c r="JC8" s="217"/>
      <c r="JD8" s="217"/>
      <c r="JE8" s="217"/>
      <c r="JF8" s="217"/>
      <c r="JG8" s="217"/>
      <c r="JH8" s="217"/>
      <c r="JI8" s="217"/>
      <c r="JJ8" s="217"/>
      <c r="JK8" s="217"/>
      <c r="JL8" s="217"/>
      <c r="JM8" s="217"/>
      <c r="JN8" s="217"/>
      <c r="JO8" s="217"/>
      <c r="JP8" s="217"/>
      <c r="JQ8" s="217"/>
      <c r="JR8" s="217"/>
      <c r="JS8" s="217"/>
      <c r="JT8" s="217"/>
      <c r="JU8" s="217"/>
      <c r="JV8" s="217"/>
      <c r="JW8" s="217"/>
      <c r="JX8" s="217"/>
      <c r="JY8" s="217"/>
      <c r="JZ8" s="217"/>
      <c r="KA8" s="217"/>
      <c r="KB8" s="217"/>
      <c r="KC8" s="217"/>
      <c r="KD8" s="217"/>
      <c r="KE8" s="217"/>
      <c r="KF8" s="217"/>
      <c r="KG8" s="217"/>
      <c r="KH8" s="217"/>
      <c r="KI8" s="217"/>
      <c r="KJ8" s="217"/>
      <c r="KK8" s="217"/>
      <c r="KL8" s="217"/>
      <c r="KM8" s="217"/>
      <c r="KN8" s="217"/>
      <c r="KO8" s="217"/>
      <c r="KP8" s="217"/>
      <c r="KQ8" s="217"/>
      <c r="KR8" s="217"/>
      <c r="KS8" s="217"/>
      <c r="KT8" s="217"/>
      <c r="KU8" s="217"/>
      <c r="KV8" s="217"/>
      <c r="KW8" s="217"/>
      <c r="KX8" s="217"/>
      <c r="KY8" s="217"/>
      <c r="KZ8" s="217"/>
      <c r="LA8" s="217"/>
      <c r="LB8" s="217"/>
      <c r="LC8" s="217"/>
      <c r="LD8" s="217"/>
      <c r="LE8" s="217"/>
      <c r="LF8" s="217"/>
      <c r="LG8" s="217"/>
      <c r="LH8" s="217"/>
      <c r="LI8" s="217"/>
      <c r="LJ8" s="217"/>
      <c r="LK8" s="217"/>
      <c r="LL8" s="217"/>
      <c r="LM8" s="217"/>
      <c r="LN8" s="217"/>
      <c r="LO8" s="217"/>
      <c r="LP8" s="217"/>
      <c r="LQ8" s="217"/>
      <c r="LR8" s="217"/>
      <c r="LS8" s="217"/>
      <c r="LT8" s="217"/>
      <c r="LU8" s="217"/>
      <c r="LV8" s="217"/>
      <c r="LW8" s="217"/>
      <c r="LX8" s="217"/>
      <c r="LY8" s="217"/>
      <c r="LZ8" s="217"/>
      <c r="MA8" s="217"/>
      <c r="MB8" s="217"/>
      <c r="MC8" s="217"/>
      <c r="MD8" s="217"/>
      <c r="ME8" s="217"/>
      <c r="MF8" s="217"/>
      <c r="MG8" s="217"/>
      <c r="MH8" s="217"/>
      <c r="MI8" s="217"/>
      <c r="MJ8" s="217"/>
      <c r="MK8" s="217"/>
      <c r="ML8" s="217"/>
      <c r="MM8" s="217"/>
      <c r="MN8" s="217"/>
      <c r="MO8" s="217"/>
      <c r="MP8" s="217"/>
      <c r="MQ8" s="217"/>
      <c r="MR8" s="217"/>
      <c r="MS8" s="217"/>
      <c r="MT8" s="217"/>
      <c r="MU8" s="217"/>
      <c r="MV8" s="217"/>
      <c r="MW8" s="217"/>
      <c r="MX8" s="217"/>
      <c r="MY8" s="217"/>
      <c r="MZ8" s="217"/>
      <c r="NA8" s="217"/>
      <c r="NB8" s="217"/>
      <c r="NC8" s="217"/>
      <c r="ND8" s="217"/>
      <c r="NE8" s="217"/>
      <c r="NF8" s="217"/>
      <c r="NG8" s="217"/>
      <c r="NH8" s="217"/>
      <c r="NI8" s="217"/>
      <c r="NJ8" s="217"/>
      <c r="NK8" s="217"/>
      <c r="NL8" s="217"/>
      <c r="NM8" s="217"/>
      <c r="NN8" s="217"/>
      <c r="NO8" s="217"/>
      <c r="NP8" s="217"/>
      <c r="NQ8" s="217"/>
      <c r="NR8" s="217"/>
      <c r="NS8" s="217"/>
      <c r="NT8" s="217"/>
      <c r="NU8" s="217"/>
      <c r="NV8" s="217"/>
      <c r="NW8" s="217"/>
      <c r="NX8" s="217"/>
      <c r="NY8" s="217"/>
      <c r="NZ8" s="217"/>
      <c r="OA8" s="217"/>
      <c r="OB8" s="217"/>
      <c r="OC8" s="217"/>
      <c r="OD8" s="217"/>
      <c r="OE8" s="217"/>
      <c r="OF8" s="217"/>
      <c r="OG8" s="217"/>
      <c r="OH8" s="217"/>
      <c r="OI8" s="217"/>
      <c r="OJ8" s="217"/>
      <c r="OK8" s="217"/>
      <c r="OL8" s="217"/>
      <c r="OM8" s="217"/>
      <c r="ON8" s="217"/>
      <c r="OO8" s="217"/>
      <c r="OP8" s="217"/>
      <c r="OQ8" s="217"/>
      <c r="OR8" s="217"/>
      <c r="OS8" s="217"/>
      <c r="OT8" s="217"/>
      <c r="OU8" s="217"/>
      <c r="OV8" s="217"/>
      <c r="OW8" s="217"/>
      <c r="OX8" s="217"/>
      <c r="OY8" s="217"/>
      <c r="OZ8" s="217"/>
      <c r="PA8" s="217"/>
      <c r="PB8" s="217"/>
      <c r="PC8" s="217"/>
      <c r="PD8" s="217"/>
      <c r="PE8" s="217"/>
      <c r="PF8" s="217"/>
      <c r="PG8" s="217"/>
      <c r="PH8" s="217"/>
      <c r="PI8" s="217"/>
      <c r="PJ8" s="217"/>
      <c r="PK8" s="217"/>
      <c r="PL8" s="217"/>
      <c r="PM8" s="217"/>
      <c r="PN8" s="217"/>
      <c r="PO8" s="217"/>
      <c r="PP8" s="217"/>
      <c r="PQ8" s="217"/>
      <c r="PR8" s="217"/>
      <c r="PS8" s="217"/>
      <c r="PT8" s="217"/>
      <c r="PU8" s="217"/>
      <c r="PV8" s="217"/>
      <c r="PW8" s="217"/>
      <c r="PX8" s="217"/>
      <c r="PY8" s="217"/>
      <c r="PZ8" s="217"/>
      <c r="QA8" s="217"/>
      <c r="QB8" s="217"/>
      <c r="QC8" s="217"/>
      <c r="QD8" s="217"/>
      <c r="QE8" s="217"/>
      <c r="QF8" s="217"/>
      <c r="QG8" s="217"/>
      <c r="QH8" s="217"/>
      <c r="QI8" s="217"/>
      <c r="QJ8" s="217"/>
      <c r="QK8" s="217"/>
      <c r="QL8" s="217"/>
      <c r="QM8" s="217"/>
      <c r="QN8" s="217"/>
      <c r="QO8" s="217"/>
      <c r="QP8" s="217"/>
      <c r="QQ8" s="217"/>
      <c r="QR8" s="217"/>
      <c r="QS8" s="217"/>
      <c r="QT8" s="217"/>
      <c r="QU8" s="217"/>
      <c r="QV8" s="217"/>
      <c r="QW8" s="217"/>
      <c r="QX8" s="217"/>
      <c r="QY8" s="217"/>
      <c r="QZ8" s="217"/>
      <c r="RA8" s="217"/>
      <c r="RB8" s="217"/>
      <c r="RC8" s="217"/>
      <c r="RD8" s="217"/>
      <c r="RE8" s="217"/>
      <c r="RF8" s="217"/>
      <c r="RG8" s="217"/>
      <c r="RH8" s="217"/>
      <c r="RI8" s="217"/>
      <c r="RJ8" s="217"/>
      <c r="RK8" s="217"/>
      <c r="RL8" s="217"/>
      <c r="RM8" s="217"/>
      <c r="RN8" s="217"/>
      <c r="RO8" s="217"/>
      <c r="RP8" s="217"/>
      <c r="RQ8" s="217"/>
      <c r="RR8" s="217"/>
      <c r="RS8" s="217"/>
      <c r="RT8" s="217"/>
      <c r="RU8" s="217"/>
      <c r="RV8" s="217"/>
      <c r="RW8" s="217"/>
      <c r="RX8" s="217"/>
      <c r="RY8" s="217"/>
      <c r="RZ8" s="217"/>
      <c r="SA8" s="217"/>
      <c r="SB8" s="217"/>
      <c r="SC8" s="217"/>
      <c r="SD8" s="217"/>
      <c r="SE8" s="217"/>
      <c r="SF8" s="217"/>
      <c r="SG8" s="217"/>
      <c r="SH8" s="217"/>
      <c r="SI8" s="217"/>
      <c r="SJ8" s="217"/>
      <c r="SK8" s="217"/>
      <c r="SL8" s="217"/>
      <c r="SM8" s="217"/>
      <c r="SN8" s="217"/>
      <c r="SO8" s="217"/>
      <c r="SP8" s="217"/>
      <c r="SQ8" s="217"/>
      <c r="SR8" s="217"/>
      <c r="SS8" s="217"/>
      <c r="ST8" s="217"/>
      <c r="SU8" s="217"/>
      <c r="SV8" s="217"/>
      <c r="SW8" s="217"/>
      <c r="SX8" s="217"/>
      <c r="SY8" s="217"/>
      <c r="SZ8" s="217"/>
      <c r="TA8" s="217"/>
      <c r="TB8" s="217"/>
      <c r="TC8" s="217"/>
      <c r="TD8" s="217"/>
      <c r="TE8" s="217"/>
      <c r="TF8" s="217"/>
      <c r="TG8" s="217"/>
      <c r="TH8" s="217"/>
      <c r="TI8" s="217"/>
      <c r="TJ8" s="217"/>
      <c r="TK8" s="217"/>
      <c r="TL8" s="217"/>
      <c r="TM8" s="217"/>
      <c r="TN8" s="217"/>
      <c r="TO8" s="217"/>
      <c r="TP8" s="217"/>
      <c r="TQ8" s="217"/>
      <c r="TR8" s="217"/>
      <c r="TS8" s="217"/>
      <c r="TT8" s="217"/>
      <c r="TU8" s="217"/>
      <c r="TV8" s="217"/>
      <c r="TW8" s="217"/>
      <c r="TX8" s="217"/>
      <c r="TY8" s="217"/>
      <c r="TZ8" s="217"/>
      <c r="UA8" s="217"/>
      <c r="UB8" s="217"/>
      <c r="UC8" s="217"/>
      <c r="UD8" s="217"/>
      <c r="UE8" s="217"/>
      <c r="UF8" s="217"/>
      <c r="UG8" s="217"/>
      <c r="UH8" s="217"/>
      <c r="UI8" s="217"/>
      <c r="UJ8" s="217"/>
      <c r="UK8" s="217"/>
      <c r="UL8" s="217"/>
      <c r="UM8" s="217"/>
      <c r="UN8" s="217"/>
      <c r="UO8" s="217"/>
      <c r="UP8" s="217"/>
      <c r="UQ8" s="217"/>
      <c r="UR8" s="217"/>
      <c r="US8" s="217"/>
      <c r="UT8" s="217"/>
      <c r="UU8" s="217"/>
      <c r="UV8" s="217"/>
      <c r="UW8" s="217"/>
      <c r="UX8" s="217"/>
      <c r="UY8" s="217"/>
      <c r="UZ8" s="217"/>
      <c r="VA8" s="217"/>
      <c r="VB8" s="217"/>
      <c r="VC8" s="217"/>
      <c r="VD8" s="217"/>
      <c r="VE8" s="217"/>
      <c r="VF8" s="217"/>
      <c r="VG8" s="217"/>
      <c r="VH8" s="217"/>
      <c r="VI8" s="217"/>
      <c r="VJ8" s="217"/>
      <c r="VK8" s="217"/>
      <c r="VL8" s="217"/>
      <c r="VM8" s="217"/>
      <c r="VN8" s="217"/>
      <c r="VO8" s="217"/>
      <c r="VP8" s="217"/>
      <c r="VQ8" s="217"/>
      <c r="VR8" s="217"/>
      <c r="VS8" s="217"/>
      <c r="VT8" s="217"/>
      <c r="VU8" s="217"/>
      <c r="VV8" s="217"/>
      <c r="VW8" s="217"/>
      <c r="VX8" s="217"/>
      <c r="VY8" s="217"/>
      <c r="VZ8" s="217"/>
      <c r="WA8" s="217"/>
      <c r="WB8" s="217"/>
      <c r="WC8" s="217"/>
      <c r="WD8" s="217"/>
      <c r="WE8" s="217"/>
      <c r="WF8" s="217"/>
      <c r="WG8" s="217"/>
      <c r="WH8" s="217"/>
      <c r="WI8" s="217"/>
      <c r="WJ8" s="217"/>
      <c r="WK8" s="217"/>
      <c r="WL8" s="217"/>
      <c r="WM8" s="217"/>
      <c r="WN8" s="217"/>
      <c r="WO8" s="217"/>
      <c r="WP8" s="217"/>
      <c r="WQ8" s="217"/>
      <c r="WR8" s="217"/>
      <c r="WS8" s="217"/>
      <c r="WT8" s="217"/>
      <c r="WU8" s="217"/>
      <c r="WV8" s="217"/>
      <c r="WW8" s="217"/>
      <c r="WX8" s="217"/>
      <c r="WY8" s="217"/>
      <c r="WZ8" s="217"/>
      <c r="XA8" s="217"/>
      <c r="XB8" s="217"/>
      <c r="XC8" s="217"/>
      <c r="XD8" s="217"/>
      <c r="XE8" s="217"/>
      <c r="XF8" s="217"/>
      <c r="XG8" s="217"/>
      <c r="XH8" s="217"/>
      <c r="XI8" s="217"/>
      <c r="XJ8" s="217"/>
      <c r="XK8" s="217"/>
      <c r="XL8" s="217"/>
      <c r="XM8" s="217"/>
      <c r="XN8" s="217"/>
      <c r="XO8" s="217"/>
      <c r="XP8" s="217"/>
      <c r="XQ8" s="217"/>
      <c r="XR8" s="217"/>
      <c r="XS8" s="217"/>
      <c r="XT8" s="217"/>
      <c r="XU8" s="217"/>
      <c r="XV8" s="217"/>
      <c r="XW8" s="217"/>
      <c r="XX8" s="217"/>
      <c r="XY8" s="217"/>
      <c r="XZ8" s="217"/>
      <c r="YA8" s="217"/>
      <c r="YB8" s="217"/>
      <c r="YC8" s="217"/>
      <c r="YD8" s="217"/>
      <c r="YE8" s="217"/>
      <c r="YF8" s="217"/>
      <c r="YG8" s="217"/>
      <c r="YH8" s="217"/>
      <c r="YI8" s="217"/>
      <c r="YJ8" s="217"/>
      <c r="YK8" s="217"/>
      <c r="YL8" s="217"/>
      <c r="YM8" s="217"/>
      <c r="YN8" s="217"/>
      <c r="YO8" s="217"/>
      <c r="YP8" s="217"/>
      <c r="YQ8" s="217"/>
      <c r="YR8" s="217"/>
      <c r="YS8" s="217"/>
      <c r="YT8" s="217"/>
      <c r="YU8" s="217"/>
      <c r="YV8" s="217"/>
      <c r="YW8" s="217"/>
      <c r="YX8" s="217"/>
      <c r="YY8" s="217"/>
      <c r="YZ8" s="217"/>
      <c r="ZA8" s="217"/>
      <c r="ZB8" s="217"/>
      <c r="ZC8" s="217"/>
      <c r="ZD8" s="217"/>
      <c r="ZE8" s="217"/>
      <c r="ZF8" s="217"/>
      <c r="ZG8" s="217"/>
      <c r="ZH8" s="217"/>
      <c r="ZI8" s="217"/>
      <c r="ZJ8" s="217"/>
      <c r="ZK8" s="217"/>
      <c r="ZL8" s="217"/>
      <c r="ZM8" s="217"/>
      <c r="ZN8" s="217"/>
      <c r="ZO8" s="217"/>
      <c r="ZP8" s="217"/>
      <c r="ZQ8" s="217"/>
      <c r="ZR8" s="217"/>
      <c r="ZS8" s="217"/>
      <c r="ZT8" s="217"/>
      <c r="ZU8" s="217"/>
      <c r="ZV8" s="217"/>
      <c r="ZW8" s="217"/>
      <c r="ZX8" s="217"/>
      <c r="ZY8" s="217"/>
      <c r="ZZ8" s="217"/>
      <c r="AAA8" s="217"/>
      <c r="AAB8" s="217"/>
      <c r="AAC8" s="217"/>
      <c r="AAD8" s="217"/>
      <c r="AAE8" s="217"/>
      <c r="AAF8" s="217"/>
      <c r="AAG8" s="217"/>
      <c r="AAH8" s="217"/>
      <c r="AAI8" s="217"/>
      <c r="AAJ8" s="217"/>
      <c r="AAK8" s="217"/>
      <c r="AAL8" s="217"/>
      <c r="AAM8" s="217"/>
      <c r="AAN8" s="217"/>
      <c r="AAO8" s="217"/>
      <c r="AAP8" s="217"/>
      <c r="AAQ8" s="217"/>
      <c r="AAR8" s="217"/>
      <c r="AAS8" s="217"/>
      <c r="AAT8" s="217"/>
      <c r="AAU8" s="217"/>
      <c r="AAV8" s="217"/>
      <c r="AAW8" s="217"/>
      <c r="AAX8" s="217"/>
      <c r="AAY8" s="217"/>
      <c r="AAZ8" s="217"/>
      <c r="ABA8" s="217"/>
      <c r="ABB8" s="217"/>
      <c r="ABC8" s="217"/>
      <c r="ABD8" s="217"/>
      <c r="ABE8" s="217"/>
      <c r="ABF8" s="217"/>
      <c r="ABG8" s="217"/>
      <c r="ABH8" s="217"/>
      <c r="ABI8" s="217"/>
      <c r="ABJ8" s="217"/>
      <c r="ABK8" s="217"/>
      <c r="ABL8" s="217"/>
      <c r="ABM8" s="217"/>
      <c r="ABN8" s="217"/>
      <c r="ABO8" s="217"/>
      <c r="ABP8" s="217"/>
      <c r="ABQ8" s="217"/>
      <c r="ABR8" s="217"/>
      <c r="ABS8" s="217"/>
      <c r="ABT8" s="217"/>
      <c r="ABU8" s="217"/>
      <c r="ABV8" s="217"/>
      <c r="ABW8" s="217"/>
      <c r="ABX8" s="217"/>
      <c r="ABY8" s="217"/>
      <c r="ABZ8" s="217"/>
      <c r="ACA8" s="217"/>
      <c r="ACB8" s="217"/>
      <c r="ACC8" s="217"/>
      <c r="ACD8" s="217"/>
      <c r="ACE8" s="217"/>
      <c r="ACF8" s="217"/>
      <c r="ACG8" s="217"/>
      <c r="ACH8" s="217"/>
      <c r="ACI8" s="217"/>
      <c r="ACJ8" s="217"/>
      <c r="ACK8" s="217"/>
      <c r="ACL8" s="217"/>
      <c r="ACM8" s="217"/>
      <c r="ACN8" s="217"/>
      <c r="ACO8" s="217"/>
      <c r="ACP8" s="217"/>
      <c r="ACQ8" s="217"/>
      <c r="ACR8" s="217"/>
      <c r="ACS8" s="217"/>
      <c r="ACT8" s="217"/>
      <c r="ACU8" s="217"/>
      <c r="ACV8" s="217"/>
      <c r="ACW8" s="217"/>
      <c r="ACX8" s="217"/>
      <c r="ACY8" s="217"/>
      <c r="ACZ8" s="217"/>
      <c r="ADA8" s="217"/>
      <c r="ADB8" s="217"/>
      <c r="ADC8" s="217"/>
      <c r="ADD8" s="217"/>
      <c r="ADE8" s="217"/>
      <c r="ADF8" s="217"/>
      <c r="ADG8" s="217"/>
      <c r="ADH8" s="217"/>
      <c r="ADI8" s="217"/>
      <c r="ADJ8" s="217"/>
      <c r="ADK8" s="217"/>
      <c r="ADL8" s="217"/>
      <c r="ADM8" s="217"/>
      <c r="ADN8" s="217"/>
      <c r="ADO8" s="217"/>
      <c r="ADP8" s="217"/>
      <c r="ADQ8" s="217"/>
      <c r="ADR8" s="217"/>
      <c r="ADS8" s="217"/>
      <c r="ADT8" s="217"/>
      <c r="ADU8" s="217"/>
      <c r="ADV8" s="217"/>
      <c r="ADW8" s="217"/>
      <c r="ADX8" s="217"/>
      <c r="ADY8" s="217"/>
      <c r="ADZ8" s="217"/>
      <c r="AEA8" s="217"/>
      <c r="AEB8" s="217"/>
      <c r="AEC8" s="217"/>
      <c r="AED8" s="217"/>
      <c r="AEE8" s="217"/>
      <c r="AEF8" s="217"/>
      <c r="AEG8" s="217"/>
      <c r="AEH8" s="217"/>
      <c r="AEI8" s="217"/>
      <c r="AEJ8" s="217"/>
      <c r="AEK8" s="217"/>
      <c r="AEL8" s="217"/>
      <c r="AEM8" s="217"/>
      <c r="AEN8" s="217"/>
      <c r="AEO8" s="217"/>
      <c r="AEP8" s="217"/>
      <c r="AEQ8" s="217"/>
      <c r="AER8" s="217"/>
      <c r="AES8" s="217"/>
      <c r="AET8" s="217"/>
      <c r="AEU8" s="217"/>
      <c r="AEV8" s="217"/>
      <c r="AEW8" s="217"/>
      <c r="AEX8" s="217"/>
      <c r="AEY8" s="217"/>
      <c r="AEZ8" s="217"/>
      <c r="AFA8" s="217"/>
      <c r="AFB8" s="217"/>
      <c r="AFC8" s="217"/>
      <c r="AFD8" s="217"/>
      <c r="AFE8" s="217"/>
      <c r="AFF8" s="217"/>
      <c r="AFG8" s="217"/>
      <c r="AFH8" s="217"/>
      <c r="AFI8" s="217"/>
      <c r="AFJ8" s="217"/>
      <c r="AFK8" s="217"/>
      <c r="AFL8" s="217"/>
      <c r="AFM8" s="217"/>
      <c r="AFN8" s="217"/>
      <c r="AFO8" s="217"/>
      <c r="AFP8" s="217"/>
      <c r="AFQ8" s="217"/>
      <c r="AFR8" s="217"/>
      <c r="AFS8" s="217"/>
      <c r="AFT8" s="217"/>
      <c r="AFU8" s="217"/>
      <c r="AFV8" s="217"/>
      <c r="AFW8" s="217"/>
      <c r="AFX8" s="217"/>
      <c r="AFY8" s="217"/>
      <c r="AFZ8" s="217"/>
      <c r="AGA8" s="217"/>
      <c r="AGB8" s="217"/>
      <c r="AGC8" s="217"/>
      <c r="AGD8" s="217"/>
      <c r="AGE8" s="217"/>
      <c r="AGF8" s="217"/>
      <c r="AGG8" s="217"/>
      <c r="AGH8" s="217"/>
      <c r="AGI8" s="217"/>
      <c r="AGJ8" s="217"/>
      <c r="AGK8" s="217"/>
      <c r="AGL8" s="217"/>
      <c r="AGM8" s="217"/>
      <c r="AGN8" s="217"/>
      <c r="AGO8" s="217"/>
      <c r="AGP8" s="217"/>
      <c r="AGQ8" s="217"/>
      <c r="AGR8" s="217"/>
      <c r="AGS8" s="217"/>
      <c r="AGT8" s="217"/>
      <c r="AGU8" s="217"/>
      <c r="AGV8" s="217"/>
      <c r="AGW8" s="217"/>
      <c r="AGX8" s="217"/>
      <c r="AGY8" s="217"/>
      <c r="AGZ8" s="217"/>
      <c r="AHA8" s="217"/>
      <c r="AHB8" s="217"/>
      <c r="AHC8" s="217"/>
      <c r="AHD8" s="217"/>
      <c r="AHE8" s="217"/>
      <c r="AHF8" s="217"/>
      <c r="AHG8" s="217"/>
      <c r="AHH8" s="217"/>
      <c r="AHI8" s="217"/>
      <c r="AHJ8" s="217"/>
      <c r="AHK8" s="217"/>
      <c r="AHL8" s="217"/>
      <c r="AHM8" s="217"/>
      <c r="AHN8" s="217"/>
      <c r="AHO8" s="217"/>
      <c r="AHP8" s="217"/>
      <c r="AHQ8" s="217"/>
      <c r="AHR8" s="217"/>
      <c r="AHS8" s="217"/>
      <c r="AHT8" s="217"/>
      <c r="AHU8" s="217"/>
      <c r="AHV8" s="217"/>
      <c r="AHW8" s="217"/>
      <c r="AHX8" s="217"/>
      <c r="AHY8" s="217"/>
      <c r="AHZ8" s="217"/>
      <c r="AIA8" s="217"/>
      <c r="AIB8" s="217"/>
      <c r="AIC8" s="217"/>
      <c r="AID8" s="217"/>
      <c r="AIE8" s="217"/>
      <c r="AIF8" s="217"/>
      <c r="AIG8" s="217"/>
      <c r="AIH8" s="217"/>
      <c r="AII8" s="217"/>
      <c r="AIJ8" s="217"/>
      <c r="AIK8" s="217"/>
      <c r="AIL8" s="217"/>
      <c r="AIM8" s="217"/>
      <c r="AIN8" s="217"/>
      <c r="AIO8" s="217"/>
      <c r="AIP8" s="217"/>
      <c r="AIQ8" s="217"/>
      <c r="AIR8" s="217"/>
      <c r="AIS8" s="217"/>
      <c r="AIT8" s="217"/>
      <c r="AIU8" s="217"/>
      <c r="AIV8" s="217"/>
      <c r="AIW8" s="217"/>
      <c r="AIX8" s="217"/>
      <c r="AIY8" s="217"/>
      <c r="AIZ8" s="217"/>
      <c r="AJA8" s="217"/>
      <c r="AJB8" s="217"/>
      <c r="AJC8" s="217"/>
      <c r="AJD8" s="217"/>
      <c r="AJE8" s="217"/>
      <c r="AJF8" s="217"/>
      <c r="AJG8" s="217"/>
      <c r="AJH8" s="217"/>
      <c r="AJI8" s="217"/>
      <c r="AJJ8" s="217"/>
      <c r="AJK8" s="217"/>
      <c r="AJL8" s="217"/>
      <c r="AJM8" s="217"/>
      <c r="AJN8" s="217"/>
      <c r="AJO8" s="217"/>
      <c r="AJP8" s="217"/>
      <c r="AJQ8" s="217"/>
      <c r="AJR8" s="217"/>
      <c r="AJS8" s="217"/>
      <c r="AJT8" s="217"/>
      <c r="AJU8" s="217"/>
      <c r="AJV8" s="217"/>
      <c r="AJW8" s="217"/>
      <c r="AJX8" s="217"/>
      <c r="AJY8" s="217"/>
      <c r="AJZ8" s="217"/>
      <c r="AKA8" s="217"/>
      <c r="AKB8" s="217"/>
      <c r="AKC8" s="217"/>
      <c r="AKD8" s="217"/>
      <c r="AKE8" s="217"/>
      <c r="AKF8" s="217"/>
      <c r="AKG8" s="217"/>
      <c r="AKH8" s="217"/>
      <c r="AKI8" s="217"/>
      <c r="AKJ8" s="217"/>
      <c r="AKK8" s="217"/>
      <c r="AKL8" s="217"/>
      <c r="AKM8" s="217"/>
      <c r="AKN8" s="217"/>
      <c r="AKO8" s="217"/>
      <c r="AKP8" s="217"/>
      <c r="AKQ8" s="217"/>
      <c r="AKR8" s="217"/>
      <c r="AKS8" s="217"/>
      <c r="AKT8" s="217"/>
      <c r="AKU8" s="217"/>
      <c r="AKV8" s="217"/>
      <c r="AKW8" s="217"/>
      <c r="AKX8" s="217"/>
      <c r="AKY8" s="217"/>
      <c r="AKZ8" s="217"/>
      <c r="ALA8" s="217"/>
      <c r="ALB8" s="217"/>
      <c r="ALC8" s="217"/>
      <c r="ALD8" s="217"/>
      <c r="ALE8" s="217"/>
      <c r="ALF8" s="217"/>
      <c r="ALG8" s="217"/>
      <c r="ALH8" s="217"/>
      <c r="ALI8" s="217"/>
      <c r="ALJ8" s="217"/>
      <c r="ALK8" s="217"/>
      <c r="ALL8" s="217"/>
      <c r="ALM8" s="217"/>
      <c r="ALN8" s="217"/>
      <c r="ALO8" s="217"/>
      <c r="ALP8" s="217"/>
      <c r="ALQ8" s="217"/>
      <c r="ALR8" s="217"/>
      <c r="ALS8" s="217"/>
      <c r="ALT8" s="217"/>
      <c r="ALU8" s="217"/>
      <c r="ALV8" s="217"/>
      <c r="ALW8" s="217"/>
      <c r="ALX8" s="217"/>
      <c r="ALY8" s="217"/>
      <c r="ALZ8" s="217"/>
      <c r="AMA8" s="217"/>
      <c r="AMB8" s="217"/>
      <c r="AMC8" s="217"/>
      <c r="AMD8" s="217"/>
      <c r="AME8" s="217"/>
      <c r="AMF8" s="217"/>
      <c r="AMG8" s="217"/>
      <c r="AMH8" s="217"/>
      <c r="AMI8" s="217"/>
      <c r="AMJ8" s="217"/>
      <c r="AMK8" s="217"/>
      <c r="AML8" s="217"/>
      <c r="AMM8" s="217"/>
    </row>
    <row r="9" spans="1:1027" s="637" customFormat="1">
      <c r="A9" s="656">
        <v>2</v>
      </c>
      <c r="B9" s="657"/>
      <c r="C9" s="657"/>
      <c r="D9" s="662"/>
      <c r="E9" s="662"/>
      <c r="F9" s="663"/>
      <c r="G9" s="174"/>
      <c r="H9" s="659"/>
      <c r="I9" s="660">
        <f t="shared" ref="I9:I12" si="6">H9+G9</f>
        <v>0</v>
      </c>
      <c r="J9" s="661">
        <f t="shared" si="0"/>
        <v>0</v>
      </c>
      <c r="K9" s="577">
        <f t="shared" ref="K9:K12" si="7">I9*J9</f>
        <v>0</v>
      </c>
      <c r="L9" s="578"/>
      <c r="M9" s="528">
        <f t="shared" si="2"/>
        <v>0</v>
      </c>
      <c r="N9" s="578"/>
      <c r="O9" s="528">
        <f t="shared" si="3"/>
        <v>0</v>
      </c>
      <c r="P9" s="578"/>
      <c r="Q9" s="528">
        <f t="shared" si="4"/>
        <v>0</v>
      </c>
      <c r="R9" s="578"/>
      <c r="S9" s="629">
        <f t="shared" ref="S9:S12" si="8">R9*I9</f>
        <v>0</v>
      </c>
      <c r="T9" s="528">
        <f t="shared" ref="T9:T12" si="9">M9+O9</f>
        <v>0</v>
      </c>
      <c r="U9" s="528">
        <f t="shared" ref="U9:U12" si="10">Q9+S9</f>
        <v>0</v>
      </c>
      <c r="V9" s="217"/>
      <c r="W9" s="217"/>
      <c r="X9" s="217"/>
      <c r="Y9" s="217"/>
      <c r="Z9" s="217"/>
      <c r="AA9" s="217"/>
      <c r="AB9" s="217"/>
      <c r="AC9" s="217"/>
      <c r="AD9" s="217"/>
      <c r="AE9" s="217"/>
      <c r="AF9" s="217"/>
      <c r="AG9" s="217"/>
      <c r="AH9" s="217"/>
      <c r="AI9" s="217"/>
      <c r="AJ9" s="217"/>
      <c r="AK9" s="217"/>
      <c r="AL9" s="217"/>
      <c r="AM9" s="217"/>
      <c r="AN9" s="217"/>
      <c r="AO9" s="217"/>
      <c r="AP9" s="217"/>
      <c r="AQ9" s="217"/>
      <c r="AR9" s="217"/>
      <c r="AS9" s="217"/>
      <c r="AT9" s="217"/>
      <c r="AU9" s="217"/>
      <c r="AV9" s="217"/>
      <c r="AW9" s="217"/>
      <c r="AX9" s="217"/>
      <c r="AY9" s="217"/>
      <c r="AZ9" s="217"/>
      <c r="BA9" s="217"/>
      <c r="BB9" s="217"/>
      <c r="BC9" s="217"/>
      <c r="BD9" s="217"/>
      <c r="BE9" s="217"/>
      <c r="BF9" s="217"/>
      <c r="BG9" s="217"/>
      <c r="BH9" s="217"/>
      <c r="BI9" s="217"/>
      <c r="BJ9" s="217"/>
      <c r="BK9" s="217"/>
      <c r="BL9" s="217"/>
      <c r="BM9" s="217"/>
      <c r="BN9" s="217"/>
      <c r="BO9" s="217"/>
      <c r="BP9" s="217"/>
      <c r="BQ9" s="217"/>
      <c r="BR9" s="217"/>
      <c r="BS9" s="217"/>
      <c r="BT9" s="217"/>
      <c r="BU9" s="217"/>
      <c r="BV9" s="217"/>
      <c r="BW9" s="217"/>
      <c r="BX9" s="217"/>
      <c r="BY9" s="217"/>
      <c r="BZ9" s="217"/>
      <c r="CA9" s="217"/>
      <c r="CB9" s="217"/>
      <c r="CC9" s="217"/>
      <c r="CD9" s="217"/>
      <c r="CE9" s="217"/>
      <c r="CF9" s="217"/>
      <c r="CG9" s="217"/>
      <c r="CH9" s="217"/>
      <c r="CI9" s="217"/>
      <c r="CJ9" s="217"/>
      <c r="CK9" s="217"/>
      <c r="CL9" s="217"/>
      <c r="CM9" s="217"/>
      <c r="CN9" s="217"/>
      <c r="CO9" s="217"/>
      <c r="CP9" s="217"/>
      <c r="CQ9" s="217"/>
      <c r="CR9" s="217"/>
      <c r="CS9" s="217"/>
      <c r="CT9" s="217"/>
      <c r="CU9" s="217"/>
      <c r="CV9" s="217"/>
      <c r="CW9" s="217"/>
      <c r="CX9" s="217"/>
      <c r="CY9" s="217"/>
      <c r="CZ9" s="217"/>
      <c r="DA9" s="217"/>
      <c r="DB9" s="217"/>
      <c r="DC9" s="217"/>
      <c r="DD9" s="217"/>
      <c r="DE9" s="217"/>
      <c r="DF9" s="217"/>
      <c r="DG9" s="217"/>
      <c r="DH9" s="217"/>
      <c r="DI9" s="217"/>
      <c r="DJ9" s="217"/>
      <c r="DK9" s="217"/>
      <c r="DL9" s="217"/>
      <c r="DM9" s="217"/>
      <c r="DN9" s="217"/>
      <c r="DO9" s="217"/>
      <c r="DP9" s="217"/>
      <c r="DQ9" s="217"/>
      <c r="DR9" s="217"/>
      <c r="DS9" s="217"/>
      <c r="DT9" s="217"/>
      <c r="DU9" s="217"/>
      <c r="DV9" s="217"/>
      <c r="DW9" s="217"/>
      <c r="DX9" s="217"/>
      <c r="DY9" s="217"/>
      <c r="DZ9" s="217"/>
      <c r="EA9" s="217"/>
      <c r="EB9" s="217"/>
      <c r="EC9" s="217"/>
      <c r="ED9" s="217"/>
      <c r="EE9" s="217"/>
      <c r="EF9" s="217"/>
      <c r="EG9" s="217"/>
      <c r="EH9" s="217"/>
      <c r="EI9" s="217"/>
      <c r="EJ9" s="217"/>
      <c r="EK9" s="217"/>
      <c r="EL9" s="217"/>
      <c r="EM9" s="217"/>
      <c r="EN9" s="217"/>
      <c r="EO9" s="217"/>
      <c r="EP9" s="217"/>
      <c r="EQ9" s="217"/>
      <c r="ER9" s="217"/>
      <c r="ES9" s="217"/>
      <c r="ET9" s="217"/>
      <c r="EU9" s="217"/>
      <c r="EV9" s="217"/>
      <c r="EW9" s="217"/>
      <c r="EX9" s="217"/>
      <c r="EY9" s="217"/>
      <c r="EZ9" s="217"/>
      <c r="FA9" s="217"/>
      <c r="FB9" s="217"/>
      <c r="FC9" s="217"/>
      <c r="FD9" s="217"/>
      <c r="FE9" s="217"/>
      <c r="FF9" s="217"/>
      <c r="FG9" s="217"/>
      <c r="FH9" s="217"/>
      <c r="FI9" s="217"/>
      <c r="FJ9" s="217"/>
      <c r="FK9" s="217"/>
      <c r="FL9" s="217"/>
      <c r="FM9" s="217"/>
      <c r="FN9" s="217"/>
      <c r="FO9" s="217"/>
      <c r="FP9" s="217"/>
      <c r="FQ9" s="217"/>
      <c r="FR9" s="217"/>
      <c r="FS9" s="217"/>
      <c r="FT9" s="217"/>
      <c r="FU9" s="217"/>
      <c r="FV9" s="217"/>
      <c r="FW9" s="217"/>
      <c r="FX9" s="217"/>
      <c r="FY9" s="217"/>
      <c r="FZ9" s="217"/>
      <c r="GA9" s="217"/>
      <c r="GB9" s="217"/>
      <c r="GC9" s="217"/>
      <c r="GD9" s="217"/>
      <c r="GE9" s="217"/>
      <c r="GF9" s="217"/>
      <c r="GG9" s="217"/>
      <c r="GH9" s="217"/>
      <c r="GI9" s="217"/>
      <c r="GJ9" s="217"/>
      <c r="GK9" s="217"/>
      <c r="GL9" s="217"/>
      <c r="GM9" s="217"/>
      <c r="GN9" s="217"/>
      <c r="GO9" s="217"/>
      <c r="GP9" s="217"/>
      <c r="GQ9" s="217"/>
      <c r="GR9" s="217"/>
      <c r="GS9" s="217"/>
      <c r="GT9" s="217"/>
      <c r="GU9" s="217"/>
      <c r="GV9" s="217"/>
      <c r="GW9" s="217"/>
      <c r="GX9" s="217"/>
      <c r="GY9" s="217"/>
      <c r="GZ9" s="217"/>
      <c r="HA9" s="217"/>
      <c r="HB9" s="217"/>
      <c r="HC9" s="217"/>
      <c r="HD9" s="217"/>
      <c r="HE9" s="217"/>
      <c r="HF9" s="217"/>
      <c r="HG9" s="217"/>
      <c r="HH9" s="217"/>
      <c r="HI9" s="217"/>
      <c r="HJ9" s="217"/>
      <c r="HK9" s="217"/>
      <c r="HL9" s="217"/>
      <c r="HM9" s="217"/>
      <c r="HN9" s="217"/>
      <c r="HO9" s="217"/>
      <c r="HP9" s="217"/>
      <c r="HQ9" s="217"/>
      <c r="HR9" s="217"/>
      <c r="HS9" s="217"/>
      <c r="HT9" s="217"/>
      <c r="HU9" s="217"/>
      <c r="HV9" s="217"/>
      <c r="HW9" s="217"/>
      <c r="HX9" s="217"/>
      <c r="HY9" s="217"/>
      <c r="HZ9" s="217"/>
      <c r="IA9" s="217"/>
      <c r="IB9" s="217"/>
      <c r="IC9" s="217"/>
      <c r="ID9" s="217"/>
      <c r="IE9" s="217"/>
      <c r="IF9" s="217"/>
      <c r="IG9" s="217"/>
      <c r="IH9" s="217"/>
      <c r="II9" s="217"/>
      <c r="IJ9" s="217"/>
      <c r="IK9" s="217"/>
      <c r="IL9" s="217"/>
      <c r="IM9" s="217"/>
      <c r="IN9" s="217"/>
      <c r="IO9" s="217"/>
      <c r="IP9" s="217"/>
      <c r="IQ9" s="217"/>
      <c r="IR9" s="217"/>
      <c r="IS9" s="217"/>
      <c r="IT9" s="217"/>
      <c r="IU9" s="217"/>
      <c r="IV9" s="217"/>
      <c r="IW9" s="217"/>
      <c r="IX9" s="217"/>
      <c r="IY9" s="217"/>
      <c r="IZ9" s="217"/>
      <c r="JA9" s="217"/>
      <c r="JB9" s="217"/>
      <c r="JC9" s="217"/>
      <c r="JD9" s="217"/>
      <c r="JE9" s="217"/>
      <c r="JF9" s="217"/>
      <c r="JG9" s="217"/>
      <c r="JH9" s="217"/>
      <c r="JI9" s="217"/>
      <c r="JJ9" s="217"/>
      <c r="JK9" s="217"/>
      <c r="JL9" s="217"/>
      <c r="JM9" s="217"/>
      <c r="JN9" s="217"/>
      <c r="JO9" s="217"/>
      <c r="JP9" s="217"/>
      <c r="JQ9" s="217"/>
      <c r="JR9" s="217"/>
      <c r="JS9" s="217"/>
      <c r="JT9" s="217"/>
      <c r="JU9" s="217"/>
      <c r="JV9" s="217"/>
      <c r="JW9" s="217"/>
      <c r="JX9" s="217"/>
      <c r="JY9" s="217"/>
      <c r="JZ9" s="217"/>
      <c r="KA9" s="217"/>
      <c r="KB9" s="217"/>
      <c r="KC9" s="217"/>
      <c r="KD9" s="217"/>
      <c r="KE9" s="217"/>
      <c r="KF9" s="217"/>
      <c r="KG9" s="217"/>
      <c r="KH9" s="217"/>
      <c r="KI9" s="217"/>
      <c r="KJ9" s="217"/>
      <c r="KK9" s="217"/>
      <c r="KL9" s="217"/>
      <c r="KM9" s="217"/>
      <c r="KN9" s="217"/>
      <c r="KO9" s="217"/>
      <c r="KP9" s="217"/>
      <c r="KQ9" s="217"/>
      <c r="KR9" s="217"/>
      <c r="KS9" s="217"/>
      <c r="KT9" s="217"/>
      <c r="KU9" s="217"/>
      <c r="KV9" s="217"/>
      <c r="KW9" s="217"/>
      <c r="KX9" s="217"/>
      <c r="KY9" s="217"/>
      <c r="KZ9" s="217"/>
      <c r="LA9" s="217"/>
      <c r="LB9" s="217"/>
      <c r="LC9" s="217"/>
      <c r="LD9" s="217"/>
      <c r="LE9" s="217"/>
      <c r="LF9" s="217"/>
      <c r="LG9" s="217"/>
      <c r="LH9" s="217"/>
      <c r="LI9" s="217"/>
      <c r="LJ9" s="217"/>
      <c r="LK9" s="217"/>
      <c r="LL9" s="217"/>
      <c r="LM9" s="217"/>
      <c r="LN9" s="217"/>
      <c r="LO9" s="217"/>
      <c r="LP9" s="217"/>
      <c r="LQ9" s="217"/>
      <c r="LR9" s="217"/>
      <c r="LS9" s="217"/>
      <c r="LT9" s="217"/>
      <c r="LU9" s="217"/>
      <c r="LV9" s="217"/>
      <c r="LW9" s="217"/>
      <c r="LX9" s="217"/>
      <c r="LY9" s="217"/>
      <c r="LZ9" s="217"/>
      <c r="MA9" s="217"/>
      <c r="MB9" s="217"/>
      <c r="MC9" s="217"/>
      <c r="MD9" s="217"/>
      <c r="ME9" s="217"/>
      <c r="MF9" s="217"/>
      <c r="MG9" s="217"/>
      <c r="MH9" s="217"/>
      <c r="MI9" s="217"/>
      <c r="MJ9" s="217"/>
      <c r="MK9" s="217"/>
      <c r="ML9" s="217"/>
      <c r="MM9" s="217"/>
      <c r="MN9" s="217"/>
      <c r="MO9" s="217"/>
      <c r="MP9" s="217"/>
      <c r="MQ9" s="217"/>
      <c r="MR9" s="217"/>
      <c r="MS9" s="217"/>
      <c r="MT9" s="217"/>
      <c r="MU9" s="217"/>
      <c r="MV9" s="217"/>
      <c r="MW9" s="217"/>
      <c r="MX9" s="217"/>
      <c r="MY9" s="217"/>
      <c r="MZ9" s="217"/>
      <c r="NA9" s="217"/>
      <c r="NB9" s="217"/>
      <c r="NC9" s="217"/>
      <c r="ND9" s="217"/>
      <c r="NE9" s="217"/>
      <c r="NF9" s="217"/>
      <c r="NG9" s="217"/>
      <c r="NH9" s="217"/>
      <c r="NI9" s="217"/>
      <c r="NJ9" s="217"/>
      <c r="NK9" s="217"/>
      <c r="NL9" s="217"/>
      <c r="NM9" s="217"/>
      <c r="NN9" s="217"/>
      <c r="NO9" s="217"/>
      <c r="NP9" s="217"/>
      <c r="NQ9" s="217"/>
      <c r="NR9" s="217"/>
      <c r="NS9" s="217"/>
      <c r="NT9" s="217"/>
      <c r="NU9" s="217"/>
      <c r="NV9" s="217"/>
      <c r="NW9" s="217"/>
      <c r="NX9" s="217"/>
      <c r="NY9" s="217"/>
      <c r="NZ9" s="217"/>
      <c r="OA9" s="217"/>
      <c r="OB9" s="217"/>
      <c r="OC9" s="217"/>
      <c r="OD9" s="217"/>
      <c r="OE9" s="217"/>
      <c r="OF9" s="217"/>
      <c r="OG9" s="217"/>
      <c r="OH9" s="217"/>
      <c r="OI9" s="217"/>
      <c r="OJ9" s="217"/>
      <c r="OK9" s="217"/>
      <c r="OL9" s="217"/>
      <c r="OM9" s="217"/>
      <c r="ON9" s="217"/>
      <c r="OO9" s="217"/>
      <c r="OP9" s="217"/>
      <c r="OQ9" s="217"/>
      <c r="OR9" s="217"/>
      <c r="OS9" s="217"/>
      <c r="OT9" s="217"/>
      <c r="OU9" s="217"/>
      <c r="OV9" s="217"/>
      <c r="OW9" s="217"/>
      <c r="OX9" s="217"/>
      <c r="OY9" s="217"/>
      <c r="OZ9" s="217"/>
      <c r="PA9" s="217"/>
      <c r="PB9" s="217"/>
      <c r="PC9" s="217"/>
      <c r="PD9" s="217"/>
      <c r="PE9" s="217"/>
      <c r="PF9" s="217"/>
      <c r="PG9" s="217"/>
      <c r="PH9" s="217"/>
      <c r="PI9" s="217"/>
      <c r="PJ9" s="217"/>
      <c r="PK9" s="217"/>
      <c r="PL9" s="217"/>
      <c r="PM9" s="217"/>
      <c r="PN9" s="217"/>
      <c r="PO9" s="217"/>
      <c r="PP9" s="217"/>
      <c r="PQ9" s="217"/>
      <c r="PR9" s="217"/>
      <c r="PS9" s="217"/>
      <c r="PT9" s="217"/>
      <c r="PU9" s="217"/>
      <c r="PV9" s="217"/>
      <c r="PW9" s="217"/>
      <c r="PX9" s="217"/>
      <c r="PY9" s="217"/>
      <c r="PZ9" s="217"/>
      <c r="QA9" s="217"/>
      <c r="QB9" s="217"/>
      <c r="QC9" s="217"/>
      <c r="QD9" s="217"/>
      <c r="QE9" s="217"/>
      <c r="QF9" s="217"/>
      <c r="QG9" s="217"/>
      <c r="QH9" s="217"/>
      <c r="QI9" s="217"/>
      <c r="QJ9" s="217"/>
      <c r="QK9" s="217"/>
      <c r="QL9" s="217"/>
      <c r="QM9" s="217"/>
      <c r="QN9" s="217"/>
      <c r="QO9" s="217"/>
      <c r="QP9" s="217"/>
      <c r="QQ9" s="217"/>
      <c r="QR9" s="217"/>
      <c r="QS9" s="217"/>
      <c r="QT9" s="217"/>
      <c r="QU9" s="217"/>
      <c r="QV9" s="217"/>
      <c r="QW9" s="217"/>
      <c r="QX9" s="217"/>
      <c r="QY9" s="217"/>
      <c r="QZ9" s="217"/>
      <c r="RA9" s="217"/>
      <c r="RB9" s="217"/>
      <c r="RC9" s="217"/>
      <c r="RD9" s="217"/>
      <c r="RE9" s="217"/>
      <c r="RF9" s="217"/>
      <c r="RG9" s="217"/>
      <c r="RH9" s="217"/>
      <c r="RI9" s="217"/>
      <c r="RJ9" s="217"/>
      <c r="RK9" s="217"/>
      <c r="RL9" s="217"/>
      <c r="RM9" s="217"/>
      <c r="RN9" s="217"/>
      <c r="RO9" s="217"/>
      <c r="RP9" s="217"/>
      <c r="RQ9" s="217"/>
      <c r="RR9" s="217"/>
      <c r="RS9" s="217"/>
      <c r="RT9" s="217"/>
      <c r="RU9" s="217"/>
      <c r="RV9" s="217"/>
      <c r="RW9" s="217"/>
      <c r="RX9" s="217"/>
      <c r="RY9" s="217"/>
      <c r="RZ9" s="217"/>
      <c r="SA9" s="217"/>
      <c r="SB9" s="217"/>
      <c r="SC9" s="217"/>
      <c r="SD9" s="217"/>
      <c r="SE9" s="217"/>
      <c r="SF9" s="217"/>
      <c r="SG9" s="217"/>
      <c r="SH9" s="217"/>
      <c r="SI9" s="217"/>
      <c r="SJ9" s="217"/>
      <c r="SK9" s="217"/>
      <c r="SL9" s="217"/>
      <c r="SM9" s="217"/>
      <c r="SN9" s="217"/>
      <c r="SO9" s="217"/>
      <c r="SP9" s="217"/>
      <c r="SQ9" s="217"/>
      <c r="SR9" s="217"/>
      <c r="SS9" s="217"/>
      <c r="ST9" s="217"/>
      <c r="SU9" s="217"/>
      <c r="SV9" s="217"/>
      <c r="SW9" s="217"/>
      <c r="SX9" s="217"/>
      <c r="SY9" s="217"/>
      <c r="SZ9" s="217"/>
      <c r="TA9" s="217"/>
      <c r="TB9" s="217"/>
      <c r="TC9" s="217"/>
      <c r="TD9" s="217"/>
      <c r="TE9" s="217"/>
      <c r="TF9" s="217"/>
      <c r="TG9" s="217"/>
      <c r="TH9" s="217"/>
      <c r="TI9" s="217"/>
      <c r="TJ9" s="217"/>
      <c r="TK9" s="217"/>
      <c r="TL9" s="217"/>
      <c r="TM9" s="217"/>
      <c r="TN9" s="217"/>
      <c r="TO9" s="217"/>
      <c r="TP9" s="217"/>
      <c r="TQ9" s="217"/>
      <c r="TR9" s="217"/>
      <c r="TS9" s="217"/>
      <c r="TT9" s="217"/>
      <c r="TU9" s="217"/>
      <c r="TV9" s="217"/>
      <c r="TW9" s="217"/>
      <c r="TX9" s="217"/>
      <c r="TY9" s="217"/>
      <c r="TZ9" s="217"/>
      <c r="UA9" s="217"/>
      <c r="UB9" s="217"/>
      <c r="UC9" s="217"/>
      <c r="UD9" s="217"/>
      <c r="UE9" s="217"/>
      <c r="UF9" s="217"/>
      <c r="UG9" s="217"/>
      <c r="UH9" s="217"/>
      <c r="UI9" s="217"/>
      <c r="UJ9" s="217"/>
      <c r="UK9" s="217"/>
      <c r="UL9" s="217"/>
      <c r="UM9" s="217"/>
      <c r="UN9" s="217"/>
      <c r="UO9" s="217"/>
      <c r="UP9" s="217"/>
      <c r="UQ9" s="217"/>
      <c r="UR9" s="217"/>
      <c r="US9" s="217"/>
      <c r="UT9" s="217"/>
      <c r="UU9" s="217"/>
      <c r="UV9" s="217"/>
      <c r="UW9" s="217"/>
      <c r="UX9" s="217"/>
      <c r="UY9" s="217"/>
      <c r="UZ9" s="217"/>
      <c r="VA9" s="217"/>
      <c r="VB9" s="217"/>
      <c r="VC9" s="217"/>
      <c r="VD9" s="217"/>
      <c r="VE9" s="217"/>
      <c r="VF9" s="217"/>
      <c r="VG9" s="217"/>
      <c r="VH9" s="217"/>
      <c r="VI9" s="217"/>
      <c r="VJ9" s="217"/>
      <c r="VK9" s="217"/>
      <c r="VL9" s="217"/>
      <c r="VM9" s="217"/>
      <c r="VN9" s="217"/>
      <c r="VO9" s="217"/>
      <c r="VP9" s="217"/>
      <c r="VQ9" s="217"/>
      <c r="VR9" s="217"/>
      <c r="VS9" s="217"/>
      <c r="VT9" s="217"/>
      <c r="VU9" s="217"/>
      <c r="VV9" s="217"/>
      <c r="VW9" s="217"/>
      <c r="VX9" s="217"/>
      <c r="VY9" s="217"/>
      <c r="VZ9" s="217"/>
      <c r="WA9" s="217"/>
      <c r="WB9" s="217"/>
      <c r="WC9" s="217"/>
      <c r="WD9" s="217"/>
      <c r="WE9" s="217"/>
      <c r="WF9" s="217"/>
      <c r="WG9" s="217"/>
      <c r="WH9" s="217"/>
      <c r="WI9" s="217"/>
      <c r="WJ9" s="217"/>
      <c r="WK9" s="217"/>
      <c r="WL9" s="217"/>
      <c r="WM9" s="217"/>
      <c r="WN9" s="217"/>
      <c r="WO9" s="217"/>
      <c r="WP9" s="217"/>
      <c r="WQ9" s="217"/>
      <c r="WR9" s="217"/>
      <c r="WS9" s="217"/>
      <c r="WT9" s="217"/>
      <c r="WU9" s="217"/>
      <c r="WV9" s="217"/>
      <c r="WW9" s="217"/>
      <c r="WX9" s="217"/>
      <c r="WY9" s="217"/>
      <c r="WZ9" s="217"/>
      <c r="XA9" s="217"/>
      <c r="XB9" s="217"/>
      <c r="XC9" s="217"/>
      <c r="XD9" s="217"/>
      <c r="XE9" s="217"/>
      <c r="XF9" s="217"/>
      <c r="XG9" s="217"/>
      <c r="XH9" s="217"/>
      <c r="XI9" s="217"/>
      <c r="XJ9" s="217"/>
      <c r="XK9" s="217"/>
      <c r="XL9" s="217"/>
      <c r="XM9" s="217"/>
      <c r="XN9" s="217"/>
      <c r="XO9" s="217"/>
      <c r="XP9" s="217"/>
      <c r="XQ9" s="217"/>
      <c r="XR9" s="217"/>
      <c r="XS9" s="217"/>
      <c r="XT9" s="217"/>
      <c r="XU9" s="217"/>
      <c r="XV9" s="217"/>
      <c r="XW9" s="217"/>
      <c r="XX9" s="217"/>
      <c r="XY9" s="217"/>
      <c r="XZ9" s="217"/>
      <c r="YA9" s="217"/>
      <c r="YB9" s="217"/>
      <c r="YC9" s="217"/>
      <c r="YD9" s="217"/>
      <c r="YE9" s="217"/>
      <c r="YF9" s="217"/>
      <c r="YG9" s="217"/>
      <c r="YH9" s="217"/>
      <c r="YI9" s="217"/>
      <c r="YJ9" s="217"/>
      <c r="YK9" s="217"/>
      <c r="YL9" s="217"/>
      <c r="YM9" s="217"/>
      <c r="YN9" s="217"/>
      <c r="YO9" s="217"/>
      <c r="YP9" s="217"/>
      <c r="YQ9" s="217"/>
      <c r="YR9" s="217"/>
      <c r="YS9" s="217"/>
      <c r="YT9" s="217"/>
      <c r="YU9" s="217"/>
      <c r="YV9" s="217"/>
      <c r="YW9" s="217"/>
      <c r="YX9" s="217"/>
      <c r="YY9" s="217"/>
      <c r="YZ9" s="217"/>
      <c r="ZA9" s="217"/>
      <c r="ZB9" s="217"/>
      <c r="ZC9" s="217"/>
      <c r="ZD9" s="217"/>
      <c r="ZE9" s="217"/>
      <c r="ZF9" s="217"/>
      <c r="ZG9" s="217"/>
      <c r="ZH9" s="217"/>
      <c r="ZI9" s="217"/>
      <c r="ZJ9" s="217"/>
      <c r="ZK9" s="217"/>
      <c r="ZL9" s="217"/>
      <c r="ZM9" s="217"/>
      <c r="ZN9" s="217"/>
      <c r="ZO9" s="217"/>
      <c r="ZP9" s="217"/>
      <c r="ZQ9" s="217"/>
      <c r="ZR9" s="217"/>
      <c r="ZS9" s="217"/>
      <c r="ZT9" s="217"/>
      <c r="ZU9" s="217"/>
      <c r="ZV9" s="217"/>
      <c r="ZW9" s="217"/>
      <c r="ZX9" s="217"/>
      <c r="ZY9" s="217"/>
      <c r="ZZ9" s="217"/>
      <c r="AAA9" s="217"/>
      <c r="AAB9" s="217"/>
      <c r="AAC9" s="217"/>
      <c r="AAD9" s="217"/>
      <c r="AAE9" s="217"/>
      <c r="AAF9" s="217"/>
      <c r="AAG9" s="217"/>
      <c r="AAH9" s="217"/>
      <c r="AAI9" s="217"/>
      <c r="AAJ9" s="217"/>
      <c r="AAK9" s="217"/>
      <c r="AAL9" s="217"/>
      <c r="AAM9" s="217"/>
      <c r="AAN9" s="217"/>
      <c r="AAO9" s="217"/>
      <c r="AAP9" s="217"/>
      <c r="AAQ9" s="217"/>
      <c r="AAR9" s="217"/>
      <c r="AAS9" s="217"/>
      <c r="AAT9" s="217"/>
      <c r="AAU9" s="217"/>
      <c r="AAV9" s="217"/>
      <c r="AAW9" s="217"/>
      <c r="AAX9" s="217"/>
      <c r="AAY9" s="217"/>
      <c r="AAZ9" s="217"/>
      <c r="ABA9" s="217"/>
      <c r="ABB9" s="217"/>
      <c r="ABC9" s="217"/>
      <c r="ABD9" s="217"/>
      <c r="ABE9" s="217"/>
      <c r="ABF9" s="217"/>
      <c r="ABG9" s="217"/>
      <c r="ABH9" s="217"/>
      <c r="ABI9" s="217"/>
      <c r="ABJ9" s="217"/>
      <c r="ABK9" s="217"/>
      <c r="ABL9" s="217"/>
      <c r="ABM9" s="217"/>
      <c r="ABN9" s="217"/>
      <c r="ABO9" s="217"/>
      <c r="ABP9" s="217"/>
      <c r="ABQ9" s="217"/>
      <c r="ABR9" s="217"/>
      <c r="ABS9" s="217"/>
      <c r="ABT9" s="217"/>
      <c r="ABU9" s="217"/>
      <c r="ABV9" s="217"/>
      <c r="ABW9" s="217"/>
      <c r="ABX9" s="217"/>
      <c r="ABY9" s="217"/>
      <c r="ABZ9" s="217"/>
      <c r="ACA9" s="217"/>
      <c r="ACB9" s="217"/>
      <c r="ACC9" s="217"/>
      <c r="ACD9" s="217"/>
      <c r="ACE9" s="217"/>
      <c r="ACF9" s="217"/>
      <c r="ACG9" s="217"/>
      <c r="ACH9" s="217"/>
      <c r="ACI9" s="217"/>
      <c r="ACJ9" s="217"/>
      <c r="ACK9" s="217"/>
      <c r="ACL9" s="217"/>
      <c r="ACM9" s="217"/>
      <c r="ACN9" s="217"/>
      <c r="ACO9" s="217"/>
      <c r="ACP9" s="217"/>
      <c r="ACQ9" s="217"/>
      <c r="ACR9" s="217"/>
      <c r="ACS9" s="217"/>
      <c r="ACT9" s="217"/>
      <c r="ACU9" s="217"/>
      <c r="ACV9" s="217"/>
      <c r="ACW9" s="217"/>
      <c r="ACX9" s="217"/>
      <c r="ACY9" s="217"/>
      <c r="ACZ9" s="217"/>
      <c r="ADA9" s="217"/>
      <c r="ADB9" s="217"/>
      <c r="ADC9" s="217"/>
      <c r="ADD9" s="217"/>
      <c r="ADE9" s="217"/>
      <c r="ADF9" s="217"/>
      <c r="ADG9" s="217"/>
      <c r="ADH9" s="217"/>
      <c r="ADI9" s="217"/>
      <c r="ADJ9" s="217"/>
      <c r="ADK9" s="217"/>
      <c r="ADL9" s="217"/>
      <c r="ADM9" s="217"/>
      <c r="ADN9" s="217"/>
      <c r="ADO9" s="217"/>
      <c r="ADP9" s="217"/>
      <c r="ADQ9" s="217"/>
      <c r="ADR9" s="217"/>
      <c r="ADS9" s="217"/>
      <c r="ADT9" s="217"/>
      <c r="ADU9" s="217"/>
      <c r="ADV9" s="217"/>
      <c r="ADW9" s="217"/>
      <c r="ADX9" s="217"/>
      <c r="ADY9" s="217"/>
      <c r="ADZ9" s="217"/>
      <c r="AEA9" s="217"/>
      <c r="AEB9" s="217"/>
      <c r="AEC9" s="217"/>
      <c r="AED9" s="217"/>
      <c r="AEE9" s="217"/>
      <c r="AEF9" s="217"/>
      <c r="AEG9" s="217"/>
      <c r="AEH9" s="217"/>
      <c r="AEI9" s="217"/>
      <c r="AEJ9" s="217"/>
      <c r="AEK9" s="217"/>
      <c r="AEL9" s="217"/>
      <c r="AEM9" s="217"/>
      <c r="AEN9" s="217"/>
      <c r="AEO9" s="217"/>
      <c r="AEP9" s="217"/>
      <c r="AEQ9" s="217"/>
      <c r="AER9" s="217"/>
      <c r="AES9" s="217"/>
      <c r="AET9" s="217"/>
      <c r="AEU9" s="217"/>
      <c r="AEV9" s="217"/>
      <c r="AEW9" s="217"/>
      <c r="AEX9" s="217"/>
      <c r="AEY9" s="217"/>
      <c r="AEZ9" s="217"/>
      <c r="AFA9" s="217"/>
      <c r="AFB9" s="217"/>
      <c r="AFC9" s="217"/>
      <c r="AFD9" s="217"/>
      <c r="AFE9" s="217"/>
      <c r="AFF9" s="217"/>
      <c r="AFG9" s="217"/>
      <c r="AFH9" s="217"/>
      <c r="AFI9" s="217"/>
      <c r="AFJ9" s="217"/>
      <c r="AFK9" s="217"/>
      <c r="AFL9" s="217"/>
      <c r="AFM9" s="217"/>
      <c r="AFN9" s="217"/>
      <c r="AFO9" s="217"/>
      <c r="AFP9" s="217"/>
      <c r="AFQ9" s="217"/>
      <c r="AFR9" s="217"/>
      <c r="AFS9" s="217"/>
      <c r="AFT9" s="217"/>
      <c r="AFU9" s="217"/>
      <c r="AFV9" s="217"/>
      <c r="AFW9" s="217"/>
      <c r="AFX9" s="217"/>
      <c r="AFY9" s="217"/>
      <c r="AFZ9" s="217"/>
      <c r="AGA9" s="217"/>
      <c r="AGB9" s="217"/>
      <c r="AGC9" s="217"/>
      <c r="AGD9" s="217"/>
      <c r="AGE9" s="217"/>
      <c r="AGF9" s="217"/>
      <c r="AGG9" s="217"/>
      <c r="AGH9" s="217"/>
      <c r="AGI9" s="217"/>
      <c r="AGJ9" s="217"/>
      <c r="AGK9" s="217"/>
      <c r="AGL9" s="217"/>
      <c r="AGM9" s="217"/>
      <c r="AGN9" s="217"/>
      <c r="AGO9" s="217"/>
      <c r="AGP9" s="217"/>
      <c r="AGQ9" s="217"/>
      <c r="AGR9" s="217"/>
      <c r="AGS9" s="217"/>
      <c r="AGT9" s="217"/>
      <c r="AGU9" s="217"/>
      <c r="AGV9" s="217"/>
      <c r="AGW9" s="217"/>
      <c r="AGX9" s="217"/>
      <c r="AGY9" s="217"/>
      <c r="AGZ9" s="217"/>
      <c r="AHA9" s="217"/>
      <c r="AHB9" s="217"/>
      <c r="AHC9" s="217"/>
      <c r="AHD9" s="217"/>
      <c r="AHE9" s="217"/>
      <c r="AHF9" s="217"/>
      <c r="AHG9" s="217"/>
      <c r="AHH9" s="217"/>
      <c r="AHI9" s="217"/>
      <c r="AHJ9" s="217"/>
      <c r="AHK9" s="217"/>
      <c r="AHL9" s="217"/>
      <c r="AHM9" s="217"/>
      <c r="AHN9" s="217"/>
      <c r="AHO9" s="217"/>
      <c r="AHP9" s="217"/>
      <c r="AHQ9" s="217"/>
      <c r="AHR9" s="217"/>
      <c r="AHS9" s="217"/>
      <c r="AHT9" s="217"/>
      <c r="AHU9" s="217"/>
      <c r="AHV9" s="217"/>
      <c r="AHW9" s="217"/>
      <c r="AHX9" s="217"/>
      <c r="AHY9" s="217"/>
      <c r="AHZ9" s="217"/>
      <c r="AIA9" s="217"/>
      <c r="AIB9" s="217"/>
      <c r="AIC9" s="217"/>
      <c r="AID9" s="217"/>
      <c r="AIE9" s="217"/>
      <c r="AIF9" s="217"/>
      <c r="AIG9" s="217"/>
      <c r="AIH9" s="217"/>
      <c r="AII9" s="217"/>
      <c r="AIJ9" s="217"/>
      <c r="AIK9" s="217"/>
      <c r="AIL9" s="217"/>
      <c r="AIM9" s="217"/>
      <c r="AIN9" s="217"/>
      <c r="AIO9" s="217"/>
      <c r="AIP9" s="217"/>
      <c r="AIQ9" s="217"/>
      <c r="AIR9" s="217"/>
      <c r="AIS9" s="217"/>
      <c r="AIT9" s="217"/>
      <c r="AIU9" s="217"/>
      <c r="AIV9" s="217"/>
      <c r="AIW9" s="217"/>
      <c r="AIX9" s="217"/>
      <c r="AIY9" s="217"/>
      <c r="AIZ9" s="217"/>
      <c r="AJA9" s="217"/>
      <c r="AJB9" s="217"/>
      <c r="AJC9" s="217"/>
      <c r="AJD9" s="217"/>
      <c r="AJE9" s="217"/>
      <c r="AJF9" s="217"/>
      <c r="AJG9" s="217"/>
      <c r="AJH9" s="217"/>
      <c r="AJI9" s="217"/>
      <c r="AJJ9" s="217"/>
      <c r="AJK9" s="217"/>
      <c r="AJL9" s="217"/>
      <c r="AJM9" s="217"/>
      <c r="AJN9" s="217"/>
      <c r="AJO9" s="217"/>
      <c r="AJP9" s="217"/>
      <c r="AJQ9" s="217"/>
      <c r="AJR9" s="217"/>
      <c r="AJS9" s="217"/>
      <c r="AJT9" s="217"/>
      <c r="AJU9" s="217"/>
      <c r="AJV9" s="217"/>
      <c r="AJW9" s="217"/>
      <c r="AJX9" s="217"/>
      <c r="AJY9" s="217"/>
      <c r="AJZ9" s="217"/>
      <c r="AKA9" s="217"/>
      <c r="AKB9" s="217"/>
      <c r="AKC9" s="217"/>
      <c r="AKD9" s="217"/>
      <c r="AKE9" s="217"/>
      <c r="AKF9" s="217"/>
      <c r="AKG9" s="217"/>
      <c r="AKH9" s="217"/>
      <c r="AKI9" s="217"/>
      <c r="AKJ9" s="217"/>
      <c r="AKK9" s="217"/>
      <c r="AKL9" s="217"/>
      <c r="AKM9" s="217"/>
      <c r="AKN9" s="217"/>
      <c r="AKO9" s="217"/>
      <c r="AKP9" s="217"/>
      <c r="AKQ9" s="217"/>
      <c r="AKR9" s="217"/>
      <c r="AKS9" s="217"/>
      <c r="AKT9" s="217"/>
      <c r="AKU9" s="217"/>
      <c r="AKV9" s="217"/>
      <c r="AKW9" s="217"/>
      <c r="AKX9" s="217"/>
      <c r="AKY9" s="217"/>
      <c r="AKZ9" s="217"/>
      <c r="ALA9" s="217"/>
      <c r="ALB9" s="217"/>
      <c r="ALC9" s="217"/>
      <c r="ALD9" s="217"/>
      <c r="ALE9" s="217"/>
      <c r="ALF9" s="217"/>
      <c r="ALG9" s="217"/>
      <c r="ALH9" s="217"/>
      <c r="ALI9" s="217"/>
      <c r="ALJ9" s="217"/>
      <c r="ALK9" s="217"/>
      <c r="ALL9" s="217"/>
      <c r="ALM9" s="217"/>
      <c r="ALN9" s="217"/>
      <c r="ALO9" s="217"/>
      <c r="ALP9" s="217"/>
      <c r="ALQ9" s="217"/>
      <c r="ALR9" s="217"/>
      <c r="ALS9" s="217"/>
      <c r="ALT9" s="217"/>
      <c r="ALU9" s="217"/>
      <c r="ALV9" s="217"/>
      <c r="ALW9" s="217"/>
      <c r="ALX9" s="217"/>
      <c r="ALY9" s="217"/>
      <c r="ALZ9" s="217"/>
      <c r="AMA9" s="217"/>
      <c r="AMB9" s="217"/>
      <c r="AMC9" s="217"/>
      <c r="AMD9" s="217"/>
      <c r="AME9" s="217"/>
      <c r="AMF9" s="217"/>
      <c r="AMG9" s="217"/>
      <c r="AMH9" s="217"/>
      <c r="AMI9" s="217"/>
      <c r="AMJ9" s="217"/>
      <c r="AMK9" s="217"/>
      <c r="AML9" s="217"/>
      <c r="AMM9" s="217"/>
    </row>
    <row r="10" spans="1:1027" s="637" customFormat="1">
      <c r="A10" s="656">
        <v>3</v>
      </c>
      <c r="B10" s="657"/>
      <c r="C10" s="657"/>
      <c r="D10" s="662"/>
      <c r="E10" s="662"/>
      <c r="F10" s="663"/>
      <c r="G10" s="174"/>
      <c r="H10" s="659"/>
      <c r="I10" s="660">
        <f t="shared" si="6"/>
        <v>0</v>
      </c>
      <c r="J10" s="661">
        <f t="shared" si="0"/>
        <v>0</v>
      </c>
      <c r="K10" s="577">
        <f t="shared" si="7"/>
        <v>0</v>
      </c>
      <c r="L10" s="578"/>
      <c r="M10" s="528">
        <f t="shared" si="2"/>
        <v>0</v>
      </c>
      <c r="N10" s="578"/>
      <c r="O10" s="528">
        <f t="shared" si="3"/>
        <v>0</v>
      </c>
      <c r="P10" s="578"/>
      <c r="Q10" s="528">
        <f t="shared" si="4"/>
        <v>0</v>
      </c>
      <c r="R10" s="578"/>
      <c r="S10" s="629">
        <f t="shared" si="8"/>
        <v>0</v>
      </c>
      <c r="T10" s="528">
        <f t="shared" si="9"/>
        <v>0</v>
      </c>
      <c r="U10" s="528">
        <f t="shared" si="10"/>
        <v>0</v>
      </c>
      <c r="V10" s="217"/>
      <c r="W10" s="217"/>
      <c r="X10" s="217"/>
      <c r="Y10" s="217"/>
      <c r="Z10" s="217"/>
      <c r="AA10" s="217"/>
      <c r="AB10" s="217"/>
      <c r="AC10" s="217"/>
      <c r="AD10" s="217"/>
      <c r="AE10" s="217"/>
      <c r="AF10" s="217"/>
      <c r="AG10" s="217"/>
      <c r="AH10" s="217"/>
      <c r="AI10" s="217"/>
      <c r="AJ10" s="217"/>
      <c r="AK10" s="217"/>
      <c r="AL10" s="217"/>
      <c r="AM10" s="217"/>
      <c r="AN10" s="217"/>
      <c r="AO10" s="217"/>
      <c r="AP10" s="217"/>
      <c r="AQ10" s="217"/>
      <c r="AR10" s="217"/>
      <c r="AS10" s="217"/>
      <c r="AT10" s="217"/>
      <c r="AU10" s="217"/>
      <c r="AV10" s="217"/>
      <c r="AW10" s="217"/>
      <c r="AX10" s="217"/>
      <c r="AY10" s="217"/>
      <c r="AZ10" s="217"/>
      <c r="BA10" s="217"/>
      <c r="BB10" s="217"/>
      <c r="BC10" s="217"/>
      <c r="BD10" s="217"/>
      <c r="BE10" s="217"/>
      <c r="BF10" s="217"/>
      <c r="BG10" s="217"/>
      <c r="BH10" s="217"/>
      <c r="BI10" s="217"/>
      <c r="BJ10" s="217"/>
      <c r="BK10" s="217"/>
      <c r="BL10" s="217"/>
      <c r="BM10" s="217"/>
      <c r="BN10" s="217"/>
      <c r="BO10" s="217"/>
      <c r="BP10" s="217"/>
      <c r="BQ10" s="217"/>
      <c r="BR10" s="217"/>
      <c r="BS10" s="217"/>
      <c r="BT10" s="217"/>
      <c r="BU10" s="217"/>
      <c r="BV10" s="217"/>
      <c r="BW10" s="217"/>
      <c r="BX10" s="217"/>
      <c r="BY10" s="217"/>
      <c r="BZ10" s="217"/>
      <c r="CA10" s="217"/>
      <c r="CB10" s="217"/>
      <c r="CC10" s="217"/>
      <c r="CD10" s="217"/>
      <c r="CE10" s="217"/>
      <c r="CF10" s="217"/>
      <c r="CG10" s="217"/>
      <c r="CH10" s="217"/>
      <c r="CI10" s="217"/>
      <c r="CJ10" s="217"/>
      <c r="CK10" s="217"/>
      <c r="CL10" s="217"/>
      <c r="CM10" s="217"/>
      <c r="CN10" s="217"/>
      <c r="CO10" s="217"/>
      <c r="CP10" s="217"/>
      <c r="CQ10" s="217"/>
      <c r="CR10" s="217"/>
      <c r="CS10" s="217"/>
      <c r="CT10" s="217"/>
      <c r="CU10" s="217"/>
      <c r="CV10" s="217"/>
      <c r="CW10" s="217"/>
      <c r="CX10" s="217"/>
      <c r="CY10" s="217"/>
      <c r="CZ10" s="217"/>
      <c r="DA10" s="217"/>
      <c r="DB10" s="217"/>
      <c r="DC10" s="217"/>
      <c r="DD10" s="217"/>
      <c r="DE10" s="217"/>
      <c r="DF10" s="217"/>
      <c r="DG10" s="217"/>
      <c r="DH10" s="217"/>
      <c r="DI10" s="217"/>
      <c r="DJ10" s="217"/>
      <c r="DK10" s="217"/>
      <c r="DL10" s="217"/>
      <c r="DM10" s="217"/>
      <c r="DN10" s="217"/>
      <c r="DO10" s="217"/>
      <c r="DP10" s="217"/>
      <c r="DQ10" s="217"/>
      <c r="DR10" s="217"/>
      <c r="DS10" s="217"/>
      <c r="DT10" s="217"/>
      <c r="DU10" s="217"/>
      <c r="DV10" s="217"/>
      <c r="DW10" s="217"/>
      <c r="DX10" s="217"/>
      <c r="DY10" s="217"/>
      <c r="DZ10" s="217"/>
      <c r="EA10" s="217"/>
      <c r="EB10" s="217"/>
      <c r="EC10" s="217"/>
      <c r="ED10" s="217"/>
      <c r="EE10" s="217"/>
      <c r="EF10" s="217"/>
      <c r="EG10" s="217"/>
      <c r="EH10" s="217"/>
      <c r="EI10" s="217"/>
      <c r="EJ10" s="217"/>
      <c r="EK10" s="217"/>
      <c r="EL10" s="217"/>
      <c r="EM10" s="217"/>
      <c r="EN10" s="217"/>
      <c r="EO10" s="217"/>
      <c r="EP10" s="217"/>
      <c r="EQ10" s="217"/>
      <c r="ER10" s="217"/>
      <c r="ES10" s="217"/>
      <c r="ET10" s="217"/>
      <c r="EU10" s="217"/>
      <c r="EV10" s="217"/>
      <c r="EW10" s="217"/>
      <c r="EX10" s="217"/>
      <c r="EY10" s="217"/>
      <c r="EZ10" s="217"/>
      <c r="FA10" s="217"/>
      <c r="FB10" s="217"/>
      <c r="FC10" s="217"/>
      <c r="FD10" s="217"/>
      <c r="FE10" s="217"/>
      <c r="FF10" s="217"/>
      <c r="FG10" s="217"/>
      <c r="FH10" s="217"/>
      <c r="FI10" s="217"/>
      <c r="FJ10" s="217"/>
      <c r="FK10" s="217"/>
      <c r="FL10" s="217"/>
      <c r="FM10" s="217"/>
      <c r="FN10" s="217"/>
      <c r="FO10" s="217"/>
      <c r="FP10" s="217"/>
      <c r="FQ10" s="217"/>
      <c r="FR10" s="217"/>
      <c r="FS10" s="217"/>
      <c r="FT10" s="217"/>
      <c r="FU10" s="217"/>
      <c r="FV10" s="217"/>
      <c r="FW10" s="217"/>
      <c r="FX10" s="217"/>
      <c r="FY10" s="217"/>
      <c r="FZ10" s="217"/>
      <c r="GA10" s="217"/>
      <c r="GB10" s="217"/>
      <c r="GC10" s="217"/>
      <c r="GD10" s="217"/>
      <c r="GE10" s="217"/>
      <c r="GF10" s="217"/>
      <c r="GG10" s="217"/>
      <c r="GH10" s="217"/>
      <c r="GI10" s="217"/>
      <c r="GJ10" s="217"/>
      <c r="GK10" s="217"/>
      <c r="GL10" s="217"/>
      <c r="GM10" s="217"/>
      <c r="GN10" s="217"/>
      <c r="GO10" s="217"/>
      <c r="GP10" s="217"/>
      <c r="GQ10" s="217"/>
      <c r="GR10" s="217"/>
      <c r="GS10" s="217"/>
      <c r="GT10" s="217"/>
      <c r="GU10" s="217"/>
      <c r="GV10" s="217"/>
      <c r="GW10" s="217"/>
      <c r="GX10" s="217"/>
      <c r="GY10" s="217"/>
      <c r="GZ10" s="217"/>
      <c r="HA10" s="217"/>
      <c r="HB10" s="217"/>
      <c r="HC10" s="217"/>
      <c r="HD10" s="217"/>
      <c r="HE10" s="217"/>
      <c r="HF10" s="217"/>
      <c r="HG10" s="217"/>
      <c r="HH10" s="217"/>
      <c r="HI10" s="217"/>
      <c r="HJ10" s="217"/>
      <c r="HK10" s="217"/>
      <c r="HL10" s="217"/>
      <c r="HM10" s="217"/>
      <c r="HN10" s="217"/>
      <c r="HO10" s="217"/>
      <c r="HP10" s="217"/>
      <c r="HQ10" s="217"/>
      <c r="HR10" s="217"/>
      <c r="HS10" s="217"/>
      <c r="HT10" s="217"/>
      <c r="HU10" s="217"/>
      <c r="HV10" s="217"/>
      <c r="HW10" s="217"/>
      <c r="HX10" s="217"/>
      <c r="HY10" s="217"/>
      <c r="HZ10" s="217"/>
      <c r="IA10" s="217"/>
      <c r="IB10" s="217"/>
      <c r="IC10" s="217"/>
      <c r="ID10" s="217"/>
      <c r="IE10" s="217"/>
      <c r="IF10" s="217"/>
      <c r="IG10" s="217"/>
      <c r="IH10" s="217"/>
      <c r="II10" s="217"/>
      <c r="IJ10" s="217"/>
      <c r="IK10" s="217"/>
      <c r="IL10" s="217"/>
      <c r="IM10" s="217"/>
      <c r="IN10" s="217"/>
      <c r="IO10" s="217"/>
      <c r="IP10" s="217"/>
      <c r="IQ10" s="217"/>
      <c r="IR10" s="217"/>
      <c r="IS10" s="217"/>
      <c r="IT10" s="217"/>
      <c r="IU10" s="217"/>
      <c r="IV10" s="217"/>
      <c r="IW10" s="217"/>
      <c r="IX10" s="217"/>
      <c r="IY10" s="217"/>
      <c r="IZ10" s="217"/>
      <c r="JA10" s="217"/>
      <c r="JB10" s="217"/>
      <c r="JC10" s="217"/>
      <c r="JD10" s="217"/>
      <c r="JE10" s="217"/>
      <c r="JF10" s="217"/>
      <c r="JG10" s="217"/>
      <c r="JH10" s="217"/>
      <c r="JI10" s="217"/>
      <c r="JJ10" s="217"/>
      <c r="JK10" s="217"/>
      <c r="JL10" s="217"/>
      <c r="JM10" s="217"/>
      <c r="JN10" s="217"/>
      <c r="JO10" s="217"/>
      <c r="JP10" s="217"/>
      <c r="JQ10" s="217"/>
      <c r="JR10" s="217"/>
      <c r="JS10" s="217"/>
      <c r="JT10" s="217"/>
      <c r="JU10" s="217"/>
      <c r="JV10" s="217"/>
      <c r="JW10" s="217"/>
      <c r="JX10" s="217"/>
      <c r="JY10" s="217"/>
      <c r="JZ10" s="217"/>
      <c r="KA10" s="217"/>
      <c r="KB10" s="217"/>
      <c r="KC10" s="217"/>
      <c r="KD10" s="217"/>
      <c r="KE10" s="217"/>
      <c r="KF10" s="217"/>
      <c r="KG10" s="217"/>
      <c r="KH10" s="217"/>
      <c r="KI10" s="217"/>
      <c r="KJ10" s="217"/>
      <c r="KK10" s="217"/>
      <c r="KL10" s="217"/>
      <c r="KM10" s="217"/>
      <c r="KN10" s="217"/>
      <c r="KO10" s="217"/>
      <c r="KP10" s="217"/>
      <c r="KQ10" s="217"/>
      <c r="KR10" s="217"/>
      <c r="KS10" s="217"/>
      <c r="KT10" s="217"/>
      <c r="KU10" s="217"/>
      <c r="KV10" s="217"/>
      <c r="KW10" s="217"/>
      <c r="KX10" s="217"/>
      <c r="KY10" s="217"/>
      <c r="KZ10" s="217"/>
      <c r="LA10" s="217"/>
      <c r="LB10" s="217"/>
      <c r="LC10" s="217"/>
      <c r="LD10" s="217"/>
      <c r="LE10" s="217"/>
      <c r="LF10" s="217"/>
      <c r="LG10" s="217"/>
      <c r="LH10" s="217"/>
      <c r="LI10" s="217"/>
      <c r="LJ10" s="217"/>
      <c r="LK10" s="217"/>
      <c r="LL10" s="217"/>
      <c r="LM10" s="217"/>
      <c r="LN10" s="217"/>
      <c r="LO10" s="217"/>
      <c r="LP10" s="217"/>
      <c r="LQ10" s="217"/>
      <c r="LR10" s="217"/>
      <c r="LS10" s="217"/>
      <c r="LT10" s="217"/>
      <c r="LU10" s="217"/>
      <c r="LV10" s="217"/>
      <c r="LW10" s="217"/>
      <c r="LX10" s="217"/>
      <c r="LY10" s="217"/>
      <c r="LZ10" s="217"/>
      <c r="MA10" s="217"/>
      <c r="MB10" s="217"/>
      <c r="MC10" s="217"/>
      <c r="MD10" s="217"/>
      <c r="ME10" s="217"/>
      <c r="MF10" s="217"/>
      <c r="MG10" s="217"/>
      <c r="MH10" s="217"/>
      <c r="MI10" s="217"/>
      <c r="MJ10" s="217"/>
      <c r="MK10" s="217"/>
      <c r="ML10" s="217"/>
      <c r="MM10" s="217"/>
      <c r="MN10" s="217"/>
      <c r="MO10" s="217"/>
      <c r="MP10" s="217"/>
      <c r="MQ10" s="217"/>
      <c r="MR10" s="217"/>
      <c r="MS10" s="217"/>
      <c r="MT10" s="217"/>
      <c r="MU10" s="217"/>
      <c r="MV10" s="217"/>
      <c r="MW10" s="217"/>
      <c r="MX10" s="217"/>
      <c r="MY10" s="217"/>
      <c r="MZ10" s="217"/>
      <c r="NA10" s="217"/>
      <c r="NB10" s="217"/>
      <c r="NC10" s="217"/>
      <c r="ND10" s="217"/>
      <c r="NE10" s="217"/>
      <c r="NF10" s="217"/>
      <c r="NG10" s="217"/>
      <c r="NH10" s="217"/>
      <c r="NI10" s="217"/>
      <c r="NJ10" s="217"/>
      <c r="NK10" s="217"/>
      <c r="NL10" s="217"/>
      <c r="NM10" s="217"/>
      <c r="NN10" s="217"/>
      <c r="NO10" s="217"/>
      <c r="NP10" s="217"/>
      <c r="NQ10" s="217"/>
      <c r="NR10" s="217"/>
      <c r="NS10" s="217"/>
      <c r="NT10" s="217"/>
      <c r="NU10" s="217"/>
      <c r="NV10" s="217"/>
      <c r="NW10" s="217"/>
      <c r="NX10" s="217"/>
      <c r="NY10" s="217"/>
      <c r="NZ10" s="217"/>
      <c r="OA10" s="217"/>
      <c r="OB10" s="217"/>
      <c r="OC10" s="217"/>
      <c r="OD10" s="217"/>
      <c r="OE10" s="217"/>
      <c r="OF10" s="217"/>
      <c r="OG10" s="217"/>
      <c r="OH10" s="217"/>
      <c r="OI10" s="217"/>
      <c r="OJ10" s="217"/>
      <c r="OK10" s="217"/>
      <c r="OL10" s="217"/>
      <c r="OM10" s="217"/>
      <c r="ON10" s="217"/>
      <c r="OO10" s="217"/>
      <c r="OP10" s="217"/>
      <c r="OQ10" s="217"/>
      <c r="OR10" s="217"/>
      <c r="OS10" s="217"/>
      <c r="OT10" s="217"/>
      <c r="OU10" s="217"/>
      <c r="OV10" s="217"/>
      <c r="OW10" s="217"/>
      <c r="OX10" s="217"/>
      <c r="OY10" s="217"/>
      <c r="OZ10" s="217"/>
      <c r="PA10" s="217"/>
      <c r="PB10" s="217"/>
      <c r="PC10" s="217"/>
      <c r="PD10" s="217"/>
      <c r="PE10" s="217"/>
      <c r="PF10" s="217"/>
      <c r="PG10" s="217"/>
      <c r="PH10" s="217"/>
      <c r="PI10" s="217"/>
      <c r="PJ10" s="217"/>
      <c r="PK10" s="217"/>
      <c r="PL10" s="217"/>
      <c r="PM10" s="217"/>
      <c r="PN10" s="217"/>
      <c r="PO10" s="217"/>
      <c r="PP10" s="217"/>
      <c r="PQ10" s="217"/>
      <c r="PR10" s="217"/>
      <c r="PS10" s="217"/>
      <c r="PT10" s="217"/>
      <c r="PU10" s="217"/>
      <c r="PV10" s="217"/>
      <c r="PW10" s="217"/>
      <c r="PX10" s="217"/>
      <c r="PY10" s="217"/>
      <c r="PZ10" s="217"/>
      <c r="QA10" s="217"/>
      <c r="QB10" s="217"/>
      <c r="QC10" s="217"/>
      <c r="QD10" s="217"/>
      <c r="QE10" s="217"/>
      <c r="QF10" s="217"/>
      <c r="QG10" s="217"/>
      <c r="QH10" s="217"/>
      <c r="QI10" s="217"/>
      <c r="QJ10" s="217"/>
      <c r="QK10" s="217"/>
      <c r="QL10" s="217"/>
      <c r="QM10" s="217"/>
      <c r="QN10" s="217"/>
      <c r="QO10" s="217"/>
      <c r="QP10" s="217"/>
      <c r="QQ10" s="217"/>
      <c r="QR10" s="217"/>
      <c r="QS10" s="217"/>
      <c r="QT10" s="217"/>
      <c r="QU10" s="217"/>
      <c r="QV10" s="217"/>
      <c r="QW10" s="217"/>
      <c r="QX10" s="217"/>
      <c r="QY10" s="217"/>
      <c r="QZ10" s="217"/>
      <c r="RA10" s="217"/>
      <c r="RB10" s="217"/>
      <c r="RC10" s="217"/>
      <c r="RD10" s="217"/>
      <c r="RE10" s="217"/>
      <c r="RF10" s="217"/>
      <c r="RG10" s="217"/>
      <c r="RH10" s="217"/>
      <c r="RI10" s="217"/>
      <c r="RJ10" s="217"/>
      <c r="RK10" s="217"/>
      <c r="RL10" s="217"/>
      <c r="RM10" s="217"/>
      <c r="RN10" s="217"/>
      <c r="RO10" s="217"/>
      <c r="RP10" s="217"/>
      <c r="RQ10" s="217"/>
      <c r="RR10" s="217"/>
      <c r="RS10" s="217"/>
      <c r="RT10" s="217"/>
      <c r="RU10" s="217"/>
      <c r="RV10" s="217"/>
      <c r="RW10" s="217"/>
      <c r="RX10" s="217"/>
      <c r="RY10" s="217"/>
      <c r="RZ10" s="217"/>
      <c r="SA10" s="217"/>
      <c r="SB10" s="217"/>
      <c r="SC10" s="217"/>
      <c r="SD10" s="217"/>
      <c r="SE10" s="217"/>
      <c r="SF10" s="217"/>
      <c r="SG10" s="217"/>
      <c r="SH10" s="217"/>
      <c r="SI10" s="217"/>
      <c r="SJ10" s="217"/>
      <c r="SK10" s="217"/>
      <c r="SL10" s="217"/>
      <c r="SM10" s="217"/>
      <c r="SN10" s="217"/>
      <c r="SO10" s="217"/>
      <c r="SP10" s="217"/>
      <c r="SQ10" s="217"/>
      <c r="SR10" s="217"/>
      <c r="SS10" s="217"/>
      <c r="ST10" s="217"/>
      <c r="SU10" s="217"/>
      <c r="SV10" s="217"/>
      <c r="SW10" s="217"/>
      <c r="SX10" s="217"/>
      <c r="SY10" s="217"/>
      <c r="SZ10" s="217"/>
      <c r="TA10" s="217"/>
      <c r="TB10" s="217"/>
      <c r="TC10" s="217"/>
      <c r="TD10" s="217"/>
      <c r="TE10" s="217"/>
      <c r="TF10" s="217"/>
      <c r="TG10" s="217"/>
      <c r="TH10" s="217"/>
      <c r="TI10" s="217"/>
      <c r="TJ10" s="217"/>
      <c r="TK10" s="217"/>
      <c r="TL10" s="217"/>
      <c r="TM10" s="217"/>
      <c r="TN10" s="217"/>
      <c r="TO10" s="217"/>
      <c r="TP10" s="217"/>
      <c r="TQ10" s="217"/>
      <c r="TR10" s="217"/>
      <c r="TS10" s="217"/>
      <c r="TT10" s="217"/>
      <c r="TU10" s="217"/>
      <c r="TV10" s="217"/>
      <c r="TW10" s="217"/>
      <c r="TX10" s="217"/>
      <c r="TY10" s="217"/>
      <c r="TZ10" s="217"/>
      <c r="UA10" s="217"/>
      <c r="UB10" s="217"/>
      <c r="UC10" s="217"/>
      <c r="UD10" s="217"/>
      <c r="UE10" s="217"/>
      <c r="UF10" s="217"/>
      <c r="UG10" s="217"/>
      <c r="UH10" s="217"/>
      <c r="UI10" s="217"/>
      <c r="UJ10" s="217"/>
      <c r="UK10" s="217"/>
      <c r="UL10" s="217"/>
      <c r="UM10" s="217"/>
      <c r="UN10" s="217"/>
      <c r="UO10" s="217"/>
      <c r="UP10" s="217"/>
      <c r="UQ10" s="217"/>
      <c r="UR10" s="217"/>
      <c r="US10" s="217"/>
      <c r="UT10" s="217"/>
      <c r="UU10" s="217"/>
      <c r="UV10" s="217"/>
      <c r="UW10" s="217"/>
      <c r="UX10" s="217"/>
      <c r="UY10" s="217"/>
      <c r="UZ10" s="217"/>
      <c r="VA10" s="217"/>
      <c r="VB10" s="217"/>
      <c r="VC10" s="217"/>
      <c r="VD10" s="217"/>
      <c r="VE10" s="217"/>
      <c r="VF10" s="217"/>
      <c r="VG10" s="217"/>
      <c r="VH10" s="217"/>
      <c r="VI10" s="217"/>
      <c r="VJ10" s="217"/>
      <c r="VK10" s="217"/>
      <c r="VL10" s="217"/>
      <c r="VM10" s="217"/>
      <c r="VN10" s="217"/>
      <c r="VO10" s="217"/>
      <c r="VP10" s="217"/>
      <c r="VQ10" s="217"/>
      <c r="VR10" s="217"/>
      <c r="VS10" s="217"/>
      <c r="VT10" s="217"/>
      <c r="VU10" s="217"/>
      <c r="VV10" s="217"/>
      <c r="VW10" s="217"/>
      <c r="VX10" s="217"/>
      <c r="VY10" s="217"/>
      <c r="VZ10" s="217"/>
      <c r="WA10" s="217"/>
      <c r="WB10" s="217"/>
      <c r="WC10" s="217"/>
      <c r="WD10" s="217"/>
      <c r="WE10" s="217"/>
      <c r="WF10" s="217"/>
      <c r="WG10" s="217"/>
      <c r="WH10" s="217"/>
      <c r="WI10" s="217"/>
      <c r="WJ10" s="217"/>
      <c r="WK10" s="217"/>
      <c r="WL10" s="217"/>
      <c r="WM10" s="217"/>
      <c r="WN10" s="217"/>
      <c r="WO10" s="217"/>
      <c r="WP10" s="217"/>
      <c r="WQ10" s="217"/>
      <c r="WR10" s="217"/>
      <c r="WS10" s="217"/>
      <c r="WT10" s="217"/>
      <c r="WU10" s="217"/>
      <c r="WV10" s="217"/>
      <c r="WW10" s="217"/>
      <c r="WX10" s="217"/>
      <c r="WY10" s="217"/>
      <c r="WZ10" s="217"/>
      <c r="XA10" s="217"/>
      <c r="XB10" s="217"/>
      <c r="XC10" s="217"/>
      <c r="XD10" s="217"/>
      <c r="XE10" s="217"/>
      <c r="XF10" s="217"/>
      <c r="XG10" s="217"/>
      <c r="XH10" s="217"/>
      <c r="XI10" s="217"/>
      <c r="XJ10" s="217"/>
      <c r="XK10" s="217"/>
      <c r="XL10" s="217"/>
      <c r="XM10" s="217"/>
      <c r="XN10" s="217"/>
      <c r="XO10" s="217"/>
      <c r="XP10" s="217"/>
      <c r="XQ10" s="217"/>
      <c r="XR10" s="217"/>
      <c r="XS10" s="217"/>
      <c r="XT10" s="217"/>
      <c r="XU10" s="217"/>
      <c r="XV10" s="217"/>
      <c r="XW10" s="217"/>
      <c r="XX10" s="217"/>
      <c r="XY10" s="217"/>
      <c r="XZ10" s="217"/>
      <c r="YA10" s="217"/>
      <c r="YB10" s="217"/>
      <c r="YC10" s="217"/>
      <c r="YD10" s="217"/>
      <c r="YE10" s="217"/>
      <c r="YF10" s="217"/>
      <c r="YG10" s="217"/>
      <c r="YH10" s="217"/>
      <c r="YI10" s="217"/>
      <c r="YJ10" s="217"/>
      <c r="YK10" s="217"/>
      <c r="YL10" s="217"/>
      <c r="YM10" s="217"/>
      <c r="YN10" s="217"/>
      <c r="YO10" s="217"/>
      <c r="YP10" s="217"/>
      <c r="YQ10" s="217"/>
      <c r="YR10" s="217"/>
      <c r="YS10" s="217"/>
      <c r="YT10" s="217"/>
      <c r="YU10" s="217"/>
      <c r="YV10" s="217"/>
      <c r="YW10" s="217"/>
      <c r="YX10" s="217"/>
      <c r="YY10" s="217"/>
      <c r="YZ10" s="217"/>
      <c r="ZA10" s="217"/>
      <c r="ZB10" s="217"/>
      <c r="ZC10" s="217"/>
      <c r="ZD10" s="217"/>
      <c r="ZE10" s="217"/>
      <c r="ZF10" s="217"/>
      <c r="ZG10" s="217"/>
      <c r="ZH10" s="217"/>
      <c r="ZI10" s="217"/>
      <c r="ZJ10" s="217"/>
      <c r="ZK10" s="217"/>
      <c r="ZL10" s="217"/>
      <c r="ZM10" s="217"/>
      <c r="ZN10" s="217"/>
      <c r="ZO10" s="217"/>
      <c r="ZP10" s="217"/>
      <c r="ZQ10" s="217"/>
      <c r="ZR10" s="217"/>
      <c r="ZS10" s="217"/>
      <c r="ZT10" s="217"/>
      <c r="ZU10" s="217"/>
      <c r="ZV10" s="217"/>
      <c r="ZW10" s="217"/>
      <c r="ZX10" s="217"/>
      <c r="ZY10" s="217"/>
      <c r="ZZ10" s="217"/>
      <c r="AAA10" s="217"/>
      <c r="AAB10" s="217"/>
      <c r="AAC10" s="217"/>
      <c r="AAD10" s="217"/>
      <c r="AAE10" s="217"/>
      <c r="AAF10" s="217"/>
      <c r="AAG10" s="217"/>
      <c r="AAH10" s="217"/>
      <c r="AAI10" s="217"/>
      <c r="AAJ10" s="217"/>
      <c r="AAK10" s="217"/>
      <c r="AAL10" s="217"/>
      <c r="AAM10" s="217"/>
      <c r="AAN10" s="217"/>
      <c r="AAO10" s="217"/>
      <c r="AAP10" s="217"/>
      <c r="AAQ10" s="217"/>
      <c r="AAR10" s="217"/>
      <c r="AAS10" s="217"/>
      <c r="AAT10" s="217"/>
      <c r="AAU10" s="217"/>
      <c r="AAV10" s="217"/>
      <c r="AAW10" s="217"/>
      <c r="AAX10" s="217"/>
      <c r="AAY10" s="217"/>
      <c r="AAZ10" s="217"/>
      <c r="ABA10" s="217"/>
      <c r="ABB10" s="217"/>
      <c r="ABC10" s="217"/>
      <c r="ABD10" s="217"/>
      <c r="ABE10" s="217"/>
      <c r="ABF10" s="217"/>
      <c r="ABG10" s="217"/>
      <c r="ABH10" s="217"/>
      <c r="ABI10" s="217"/>
      <c r="ABJ10" s="217"/>
      <c r="ABK10" s="217"/>
      <c r="ABL10" s="217"/>
      <c r="ABM10" s="217"/>
      <c r="ABN10" s="217"/>
      <c r="ABO10" s="217"/>
      <c r="ABP10" s="217"/>
      <c r="ABQ10" s="217"/>
      <c r="ABR10" s="217"/>
      <c r="ABS10" s="217"/>
      <c r="ABT10" s="217"/>
      <c r="ABU10" s="217"/>
      <c r="ABV10" s="217"/>
      <c r="ABW10" s="217"/>
      <c r="ABX10" s="217"/>
      <c r="ABY10" s="217"/>
      <c r="ABZ10" s="217"/>
      <c r="ACA10" s="217"/>
      <c r="ACB10" s="217"/>
      <c r="ACC10" s="217"/>
      <c r="ACD10" s="217"/>
      <c r="ACE10" s="217"/>
      <c r="ACF10" s="217"/>
      <c r="ACG10" s="217"/>
      <c r="ACH10" s="217"/>
      <c r="ACI10" s="217"/>
      <c r="ACJ10" s="217"/>
      <c r="ACK10" s="217"/>
      <c r="ACL10" s="217"/>
      <c r="ACM10" s="217"/>
      <c r="ACN10" s="217"/>
      <c r="ACO10" s="217"/>
      <c r="ACP10" s="217"/>
      <c r="ACQ10" s="217"/>
      <c r="ACR10" s="217"/>
      <c r="ACS10" s="217"/>
      <c r="ACT10" s="217"/>
      <c r="ACU10" s="217"/>
      <c r="ACV10" s="217"/>
      <c r="ACW10" s="217"/>
      <c r="ACX10" s="217"/>
      <c r="ACY10" s="217"/>
      <c r="ACZ10" s="217"/>
      <c r="ADA10" s="217"/>
      <c r="ADB10" s="217"/>
      <c r="ADC10" s="217"/>
      <c r="ADD10" s="217"/>
      <c r="ADE10" s="217"/>
      <c r="ADF10" s="217"/>
      <c r="ADG10" s="217"/>
      <c r="ADH10" s="217"/>
      <c r="ADI10" s="217"/>
      <c r="ADJ10" s="217"/>
      <c r="ADK10" s="217"/>
      <c r="ADL10" s="217"/>
      <c r="ADM10" s="217"/>
      <c r="ADN10" s="217"/>
      <c r="ADO10" s="217"/>
      <c r="ADP10" s="217"/>
      <c r="ADQ10" s="217"/>
      <c r="ADR10" s="217"/>
      <c r="ADS10" s="217"/>
      <c r="ADT10" s="217"/>
      <c r="ADU10" s="217"/>
      <c r="ADV10" s="217"/>
      <c r="ADW10" s="217"/>
      <c r="ADX10" s="217"/>
      <c r="ADY10" s="217"/>
      <c r="ADZ10" s="217"/>
      <c r="AEA10" s="217"/>
      <c r="AEB10" s="217"/>
      <c r="AEC10" s="217"/>
      <c r="AED10" s="217"/>
      <c r="AEE10" s="217"/>
      <c r="AEF10" s="217"/>
      <c r="AEG10" s="217"/>
      <c r="AEH10" s="217"/>
      <c r="AEI10" s="217"/>
      <c r="AEJ10" s="217"/>
      <c r="AEK10" s="217"/>
      <c r="AEL10" s="217"/>
      <c r="AEM10" s="217"/>
      <c r="AEN10" s="217"/>
      <c r="AEO10" s="217"/>
      <c r="AEP10" s="217"/>
      <c r="AEQ10" s="217"/>
      <c r="AER10" s="217"/>
      <c r="AES10" s="217"/>
      <c r="AET10" s="217"/>
      <c r="AEU10" s="217"/>
      <c r="AEV10" s="217"/>
      <c r="AEW10" s="217"/>
      <c r="AEX10" s="217"/>
      <c r="AEY10" s="217"/>
      <c r="AEZ10" s="217"/>
      <c r="AFA10" s="217"/>
      <c r="AFB10" s="217"/>
      <c r="AFC10" s="217"/>
      <c r="AFD10" s="217"/>
      <c r="AFE10" s="217"/>
      <c r="AFF10" s="217"/>
      <c r="AFG10" s="217"/>
      <c r="AFH10" s="217"/>
      <c r="AFI10" s="217"/>
      <c r="AFJ10" s="217"/>
      <c r="AFK10" s="217"/>
      <c r="AFL10" s="217"/>
      <c r="AFM10" s="217"/>
      <c r="AFN10" s="217"/>
      <c r="AFO10" s="217"/>
      <c r="AFP10" s="217"/>
      <c r="AFQ10" s="217"/>
      <c r="AFR10" s="217"/>
      <c r="AFS10" s="217"/>
      <c r="AFT10" s="217"/>
      <c r="AFU10" s="217"/>
      <c r="AFV10" s="217"/>
      <c r="AFW10" s="217"/>
      <c r="AFX10" s="217"/>
      <c r="AFY10" s="217"/>
      <c r="AFZ10" s="217"/>
      <c r="AGA10" s="217"/>
      <c r="AGB10" s="217"/>
      <c r="AGC10" s="217"/>
      <c r="AGD10" s="217"/>
      <c r="AGE10" s="217"/>
      <c r="AGF10" s="217"/>
      <c r="AGG10" s="217"/>
      <c r="AGH10" s="217"/>
      <c r="AGI10" s="217"/>
      <c r="AGJ10" s="217"/>
      <c r="AGK10" s="217"/>
      <c r="AGL10" s="217"/>
      <c r="AGM10" s="217"/>
      <c r="AGN10" s="217"/>
      <c r="AGO10" s="217"/>
      <c r="AGP10" s="217"/>
      <c r="AGQ10" s="217"/>
      <c r="AGR10" s="217"/>
      <c r="AGS10" s="217"/>
      <c r="AGT10" s="217"/>
      <c r="AGU10" s="217"/>
      <c r="AGV10" s="217"/>
      <c r="AGW10" s="217"/>
      <c r="AGX10" s="217"/>
      <c r="AGY10" s="217"/>
      <c r="AGZ10" s="217"/>
      <c r="AHA10" s="217"/>
      <c r="AHB10" s="217"/>
      <c r="AHC10" s="217"/>
      <c r="AHD10" s="217"/>
      <c r="AHE10" s="217"/>
      <c r="AHF10" s="217"/>
      <c r="AHG10" s="217"/>
      <c r="AHH10" s="217"/>
      <c r="AHI10" s="217"/>
      <c r="AHJ10" s="217"/>
      <c r="AHK10" s="217"/>
      <c r="AHL10" s="217"/>
      <c r="AHM10" s="217"/>
      <c r="AHN10" s="217"/>
      <c r="AHO10" s="217"/>
      <c r="AHP10" s="217"/>
      <c r="AHQ10" s="217"/>
      <c r="AHR10" s="217"/>
      <c r="AHS10" s="217"/>
      <c r="AHT10" s="217"/>
      <c r="AHU10" s="217"/>
      <c r="AHV10" s="217"/>
      <c r="AHW10" s="217"/>
      <c r="AHX10" s="217"/>
      <c r="AHY10" s="217"/>
      <c r="AHZ10" s="217"/>
      <c r="AIA10" s="217"/>
      <c r="AIB10" s="217"/>
      <c r="AIC10" s="217"/>
      <c r="AID10" s="217"/>
      <c r="AIE10" s="217"/>
      <c r="AIF10" s="217"/>
      <c r="AIG10" s="217"/>
      <c r="AIH10" s="217"/>
      <c r="AII10" s="217"/>
      <c r="AIJ10" s="217"/>
      <c r="AIK10" s="217"/>
      <c r="AIL10" s="217"/>
      <c r="AIM10" s="217"/>
      <c r="AIN10" s="217"/>
      <c r="AIO10" s="217"/>
      <c r="AIP10" s="217"/>
      <c r="AIQ10" s="217"/>
      <c r="AIR10" s="217"/>
      <c r="AIS10" s="217"/>
      <c r="AIT10" s="217"/>
      <c r="AIU10" s="217"/>
      <c r="AIV10" s="217"/>
      <c r="AIW10" s="217"/>
      <c r="AIX10" s="217"/>
      <c r="AIY10" s="217"/>
      <c r="AIZ10" s="217"/>
      <c r="AJA10" s="217"/>
      <c r="AJB10" s="217"/>
      <c r="AJC10" s="217"/>
      <c r="AJD10" s="217"/>
      <c r="AJE10" s="217"/>
      <c r="AJF10" s="217"/>
      <c r="AJG10" s="217"/>
      <c r="AJH10" s="217"/>
      <c r="AJI10" s="217"/>
      <c r="AJJ10" s="217"/>
      <c r="AJK10" s="217"/>
      <c r="AJL10" s="217"/>
      <c r="AJM10" s="217"/>
      <c r="AJN10" s="217"/>
      <c r="AJO10" s="217"/>
      <c r="AJP10" s="217"/>
      <c r="AJQ10" s="217"/>
      <c r="AJR10" s="217"/>
      <c r="AJS10" s="217"/>
      <c r="AJT10" s="217"/>
      <c r="AJU10" s="217"/>
      <c r="AJV10" s="217"/>
      <c r="AJW10" s="217"/>
      <c r="AJX10" s="217"/>
      <c r="AJY10" s="217"/>
      <c r="AJZ10" s="217"/>
      <c r="AKA10" s="217"/>
      <c r="AKB10" s="217"/>
      <c r="AKC10" s="217"/>
      <c r="AKD10" s="217"/>
      <c r="AKE10" s="217"/>
      <c r="AKF10" s="217"/>
      <c r="AKG10" s="217"/>
      <c r="AKH10" s="217"/>
      <c r="AKI10" s="217"/>
      <c r="AKJ10" s="217"/>
      <c r="AKK10" s="217"/>
      <c r="AKL10" s="217"/>
      <c r="AKM10" s="217"/>
      <c r="AKN10" s="217"/>
      <c r="AKO10" s="217"/>
      <c r="AKP10" s="217"/>
      <c r="AKQ10" s="217"/>
      <c r="AKR10" s="217"/>
      <c r="AKS10" s="217"/>
      <c r="AKT10" s="217"/>
      <c r="AKU10" s="217"/>
      <c r="AKV10" s="217"/>
      <c r="AKW10" s="217"/>
      <c r="AKX10" s="217"/>
      <c r="AKY10" s="217"/>
      <c r="AKZ10" s="217"/>
      <c r="ALA10" s="217"/>
      <c r="ALB10" s="217"/>
      <c r="ALC10" s="217"/>
      <c r="ALD10" s="217"/>
      <c r="ALE10" s="217"/>
      <c r="ALF10" s="217"/>
      <c r="ALG10" s="217"/>
      <c r="ALH10" s="217"/>
      <c r="ALI10" s="217"/>
      <c r="ALJ10" s="217"/>
      <c r="ALK10" s="217"/>
      <c r="ALL10" s="217"/>
      <c r="ALM10" s="217"/>
      <c r="ALN10" s="217"/>
      <c r="ALO10" s="217"/>
      <c r="ALP10" s="217"/>
      <c r="ALQ10" s="217"/>
      <c r="ALR10" s="217"/>
      <c r="ALS10" s="217"/>
      <c r="ALT10" s="217"/>
      <c r="ALU10" s="217"/>
      <c r="ALV10" s="217"/>
      <c r="ALW10" s="217"/>
      <c r="ALX10" s="217"/>
      <c r="ALY10" s="217"/>
      <c r="ALZ10" s="217"/>
      <c r="AMA10" s="217"/>
      <c r="AMB10" s="217"/>
      <c r="AMC10" s="217"/>
      <c r="AMD10" s="217"/>
      <c r="AME10" s="217"/>
      <c r="AMF10" s="217"/>
      <c r="AMG10" s="217"/>
      <c r="AMH10" s="217"/>
      <c r="AMI10" s="217"/>
      <c r="AMJ10" s="217"/>
      <c r="AMK10" s="217"/>
      <c r="AML10" s="217"/>
      <c r="AMM10" s="217"/>
    </row>
    <row r="11" spans="1:1027" s="637" customFormat="1">
      <c r="A11" s="656">
        <v>4</v>
      </c>
      <c r="B11" s="657"/>
      <c r="C11" s="657"/>
      <c r="D11" s="662"/>
      <c r="E11" s="662"/>
      <c r="F11" s="663"/>
      <c r="G11" s="174"/>
      <c r="H11" s="659"/>
      <c r="I11" s="660">
        <f t="shared" si="6"/>
        <v>0</v>
      </c>
      <c r="J11" s="661">
        <f t="shared" si="0"/>
        <v>0</v>
      </c>
      <c r="K11" s="577">
        <f t="shared" si="7"/>
        <v>0</v>
      </c>
      <c r="L11" s="578"/>
      <c r="M11" s="528">
        <f t="shared" si="2"/>
        <v>0</v>
      </c>
      <c r="N11" s="578"/>
      <c r="O11" s="528">
        <f t="shared" si="3"/>
        <v>0</v>
      </c>
      <c r="P11" s="578"/>
      <c r="Q11" s="528">
        <f t="shared" si="4"/>
        <v>0</v>
      </c>
      <c r="R11" s="578"/>
      <c r="S11" s="629">
        <f t="shared" si="8"/>
        <v>0</v>
      </c>
      <c r="T11" s="528">
        <f t="shared" si="9"/>
        <v>0</v>
      </c>
      <c r="U11" s="528">
        <f t="shared" si="10"/>
        <v>0</v>
      </c>
      <c r="V11" s="217"/>
      <c r="W11" s="217"/>
      <c r="X11" s="217"/>
      <c r="Y11" s="217"/>
      <c r="Z11" s="217"/>
      <c r="AA11" s="217"/>
      <c r="AB11" s="217"/>
      <c r="AC11" s="217"/>
      <c r="AD11" s="217"/>
      <c r="AE11" s="217"/>
      <c r="AF11" s="217"/>
      <c r="AG11" s="217"/>
      <c r="AH11" s="217"/>
      <c r="AI11" s="217"/>
      <c r="AJ11" s="217"/>
      <c r="AK11" s="217"/>
      <c r="AL11" s="217"/>
      <c r="AM11" s="217"/>
      <c r="AN11" s="217"/>
      <c r="AO11" s="217"/>
      <c r="AP11" s="217"/>
      <c r="AQ11" s="217"/>
      <c r="AR11" s="217"/>
      <c r="AS11" s="217"/>
      <c r="AT11" s="217"/>
      <c r="AU11" s="217"/>
      <c r="AV11" s="217"/>
      <c r="AW11" s="217"/>
      <c r="AX11" s="217"/>
      <c r="AY11" s="217"/>
      <c r="AZ11" s="217"/>
      <c r="BA11" s="217"/>
      <c r="BB11" s="217"/>
      <c r="BC11" s="217"/>
      <c r="BD11" s="217"/>
      <c r="BE11" s="217"/>
      <c r="BF11" s="217"/>
      <c r="BG11" s="217"/>
      <c r="BH11" s="217"/>
      <c r="BI11" s="217"/>
      <c r="BJ11" s="217"/>
      <c r="BK11" s="217"/>
      <c r="BL11" s="217"/>
      <c r="BM11" s="217"/>
      <c r="BN11" s="217"/>
      <c r="BO11" s="217"/>
      <c r="BP11" s="217"/>
      <c r="BQ11" s="217"/>
      <c r="BR11" s="217"/>
      <c r="BS11" s="217"/>
      <c r="BT11" s="217"/>
      <c r="BU11" s="217"/>
      <c r="BV11" s="217"/>
      <c r="BW11" s="217"/>
      <c r="BX11" s="217"/>
      <c r="BY11" s="217"/>
      <c r="BZ11" s="217"/>
      <c r="CA11" s="217"/>
      <c r="CB11" s="217"/>
      <c r="CC11" s="217"/>
      <c r="CD11" s="217"/>
      <c r="CE11" s="217"/>
      <c r="CF11" s="217"/>
      <c r="CG11" s="217"/>
      <c r="CH11" s="217"/>
      <c r="CI11" s="217"/>
      <c r="CJ11" s="217"/>
      <c r="CK11" s="217"/>
      <c r="CL11" s="217"/>
      <c r="CM11" s="217"/>
      <c r="CN11" s="217"/>
      <c r="CO11" s="217"/>
      <c r="CP11" s="217"/>
      <c r="CQ11" s="217"/>
      <c r="CR11" s="217"/>
      <c r="CS11" s="217"/>
      <c r="CT11" s="217"/>
      <c r="CU11" s="217"/>
      <c r="CV11" s="217"/>
      <c r="CW11" s="217"/>
      <c r="CX11" s="217"/>
      <c r="CY11" s="217"/>
      <c r="CZ11" s="217"/>
      <c r="DA11" s="217"/>
      <c r="DB11" s="217"/>
      <c r="DC11" s="217"/>
      <c r="DD11" s="217"/>
      <c r="DE11" s="217"/>
      <c r="DF11" s="217"/>
      <c r="DG11" s="217"/>
      <c r="DH11" s="217"/>
      <c r="DI11" s="217"/>
      <c r="DJ11" s="217"/>
      <c r="DK11" s="217"/>
      <c r="DL11" s="217"/>
      <c r="DM11" s="217"/>
      <c r="DN11" s="217"/>
      <c r="DO11" s="217"/>
      <c r="DP11" s="217"/>
      <c r="DQ11" s="217"/>
      <c r="DR11" s="217"/>
      <c r="DS11" s="217"/>
      <c r="DT11" s="217"/>
      <c r="DU11" s="217"/>
      <c r="DV11" s="217"/>
      <c r="DW11" s="217"/>
      <c r="DX11" s="217"/>
      <c r="DY11" s="217"/>
      <c r="DZ11" s="217"/>
      <c r="EA11" s="217"/>
      <c r="EB11" s="217"/>
      <c r="EC11" s="217"/>
      <c r="ED11" s="217"/>
      <c r="EE11" s="217"/>
      <c r="EF11" s="217"/>
      <c r="EG11" s="217"/>
      <c r="EH11" s="217"/>
      <c r="EI11" s="217"/>
      <c r="EJ11" s="217"/>
      <c r="EK11" s="217"/>
      <c r="EL11" s="217"/>
      <c r="EM11" s="217"/>
      <c r="EN11" s="217"/>
      <c r="EO11" s="217"/>
      <c r="EP11" s="217"/>
      <c r="EQ11" s="217"/>
      <c r="ER11" s="217"/>
      <c r="ES11" s="217"/>
      <c r="ET11" s="217"/>
      <c r="EU11" s="217"/>
      <c r="EV11" s="217"/>
      <c r="EW11" s="217"/>
      <c r="EX11" s="217"/>
      <c r="EY11" s="217"/>
      <c r="EZ11" s="217"/>
      <c r="FA11" s="217"/>
      <c r="FB11" s="217"/>
      <c r="FC11" s="217"/>
      <c r="FD11" s="217"/>
      <c r="FE11" s="217"/>
      <c r="FF11" s="217"/>
      <c r="FG11" s="217"/>
      <c r="FH11" s="217"/>
      <c r="FI11" s="217"/>
      <c r="FJ11" s="217"/>
      <c r="FK11" s="217"/>
      <c r="FL11" s="217"/>
      <c r="FM11" s="217"/>
      <c r="FN11" s="217"/>
      <c r="FO11" s="217"/>
      <c r="FP11" s="217"/>
      <c r="FQ11" s="217"/>
      <c r="FR11" s="217"/>
      <c r="FS11" s="217"/>
      <c r="FT11" s="217"/>
      <c r="FU11" s="217"/>
      <c r="FV11" s="217"/>
      <c r="FW11" s="217"/>
      <c r="FX11" s="217"/>
      <c r="FY11" s="217"/>
      <c r="FZ11" s="217"/>
      <c r="GA11" s="217"/>
      <c r="GB11" s="217"/>
      <c r="GC11" s="217"/>
      <c r="GD11" s="217"/>
      <c r="GE11" s="217"/>
      <c r="GF11" s="217"/>
      <c r="GG11" s="217"/>
      <c r="GH11" s="217"/>
      <c r="GI11" s="217"/>
      <c r="GJ11" s="217"/>
      <c r="GK11" s="217"/>
      <c r="GL11" s="217"/>
      <c r="GM11" s="217"/>
      <c r="GN11" s="217"/>
      <c r="GO11" s="217"/>
      <c r="GP11" s="217"/>
      <c r="GQ11" s="217"/>
      <c r="GR11" s="217"/>
      <c r="GS11" s="217"/>
      <c r="GT11" s="217"/>
      <c r="GU11" s="217"/>
      <c r="GV11" s="217"/>
      <c r="GW11" s="217"/>
      <c r="GX11" s="217"/>
      <c r="GY11" s="217"/>
      <c r="GZ11" s="217"/>
      <c r="HA11" s="217"/>
      <c r="HB11" s="217"/>
      <c r="HC11" s="217"/>
      <c r="HD11" s="217"/>
      <c r="HE11" s="217"/>
      <c r="HF11" s="217"/>
      <c r="HG11" s="217"/>
      <c r="HH11" s="217"/>
      <c r="HI11" s="217"/>
      <c r="HJ11" s="217"/>
      <c r="HK11" s="217"/>
      <c r="HL11" s="217"/>
      <c r="HM11" s="217"/>
      <c r="HN11" s="217"/>
      <c r="HO11" s="217"/>
      <c r="HP11" s="217"/>
      <c r="HQ11" s="217"/>
      <c r="HR11" s="217"/>
      <c r="HS11" s="217"/>
      <c r="HT11" s="217"/>
      <c r="HU11" s="217"/>
      <c r="HV11" s="217"/>
      <c r="HW11" s="217"/>
      <c r="HX11" s="217"/>
      <c r="HY11" s="217"/>
      <c r="HZ11" s="217"/>
      <c r="IA11" s="217"/>
      <c r="IB11" s="217"/>
      <c r="IC11" s="217"/>
      <c r="ID11" s="217"/>
      <c r="IE11" s="217"/>
      <c r="IF11" s="217"/>
      <c r="IG11" s="217"/>
      <c r="IH11" s="217"/>
      <c r="II11" s="217"/>
      <c r="IJ11" s="217"/>
      <c r="IK11" s="217"/>
      <c r="IL11" s="217"/>
      <c r="IM11" s="217"/>
      <c r="IN11" s="217"/>
      <c r="IO11" s="217"/>
      <c r="IP11" s="217"/>
      <c r="IQ11" s="217"/>
      <c r="IR11" s="217"/>
      <c r="IS11" s="217"/>
      <c r="IT11" s="217"/>
      <c r="IU11" s="217"/>
      <c r="IV11" s="217"/>
      <c r="IW11" s="217"/>
      <c r="IX11" s="217"/>
      <c r="IY11" s="217"/>
      <c r="IZ11" s="217"/>
      <c r="JA11" s="217"/>
      <c r="JB11" s="217"/>
      <c r="JC11" s="217"/>
      <c r="JD11" s="217"/>
      <c r="JE11" s="217"/>
      <c r="JF11" s="217"/>
      <c r="JG11" s="217"/>
      <c r="JH11" s="217"/>
      <c r="JI11" s="217"/>
      <c r="JJ11" s="217"/>
      <c r="JK11" s="217"/>
      <c r="JL11" s="217"/>
      <c r="JM11" s="217"/>
      <c r="JN11" s="217"/>
      <c r="JO11" s="217"/>
      <c r="JP11" s="217"/>
      <c r="JQ11" s="217"/>
      <c r="JR11" s="217"/>
      <c r="JS11" s="217"/>
      <c r="JT11" s="217"/>
      <c r="JU11" s="217"/>
      <c r="JV11" s="217"/>
      <c r="JW11" s="217"/>
      <c r="JX11" s="217"/>
      <c r="JY11" s="217"/>
      <c r="JZ11" s="217"/>
      <c r="KA11" s="217"/>
      <c r="KB11" s="217"/>
      <c r="KC11" s="217"/>
      <c r="KD11" s="217"/>
      <c r="KE11" s="217"/>
      <c r="KF11" s="217"/>
      <c r="KG11" s="217"/>
      <c r="KH11" s="217"/>
      <c r="KI11" s="217"/>
      <c r="KJ11" s="217"/>
      <c r="KK11" s="217"/>
      <c r="KL11" s="217"/>
      <c r="KM11" s="217"/>
      <c r="KN11" s="217"/>
      <c r="KO11" s="217"/>
      <c r="KP11" s="217"/>
      <c r="KQ11" s="217"/>
      <c r="KR11" s="217"/>
      <c r="KS11" s="217"/>
      <c r="KT11" s="217"/>
      <c r="KU11" s="217"/>
      <c r="KV11" s="217"/>
      <c r="KW11" s="217"/>
      <c r="KX11" s="217"/>
      <c r="KY11" s="217"/>
      <c r="KZ11" s="217"/>
      <c r="LA11" s="217"/>
      <c r="LB11" s="217"/>
      <c r="LC11" s="217"/>
      <c r="LD11" s="217"/>
      <c r="LE11" s="217"/>
      <c r="LF11" s="217"/>
      <c r="LG11" s="217"/>
      <c r="LH11" s="217"/>
      <c r="LI11" s="217"/>
      <c r="LJ11" s="217"/>
      <c r="LK11" s="217"/>
      <c r="LL11" s="217"/>
      <c r="LM11" s="217"/>
      <c r="LN11" s="217"/>
      <c r="LO11" s="217"/>
      <c r="LP11" s="217"/>
      <c r="LQ11" s="217"/>
      <c r="LR11" s="217"/>
      <c r="LS11" s="217"/>
      <c r="LT11" s="217"/>
      <c r="LU11" s="217"/>
      <c r="LV11" s="217"/>
      <c r="LW11" s="217"/>
      <c r="LX11" s="217"/>
      <c r="LY11" s="217"/>
      <c r="LZ11" s="217"/>
      <c r="MA11" s="217"/>
      <c r="MB11" s="217"/>
      <c r="MC11" s="217"/>
      <c r="MD11" s="217"/>
      <c r="ME11" s="217"/>
      <c r="MF11" s="217"/>
      <c r="MG11" s="217"/>
      <c r="MH11" s="217"/>
      <c r="MI11" s="217"/>
      <c r="MJ11" s="217"/>
      <c r="MK11" s="217"/>
      <c r="ML11" s="217"/>
      <c r="MM11" s="217"/>
      <c r="MN11" s="217"/>
      <c r="MO11" s="217"/>
      <c r="MP11" s="217"/>
      <c r="MQ11" s="217"/>
      <c r="MR11" s="217"/>
      <c r="MS11" s="217"/>
      <c r="MT11" s="217"/>
      <c r="MU11" s="217"/>
      <c r="MV11" s="217"/>
      <c r="MW11" s="217"/>
      <c r="MX11" s="217"/>
      <c r="MY11" s="217"/>
      <c r="MZ11" s="217"/>
      <c r="NA11" s="217"/>
      <c r="NB11" s="217"/>
      <c r="NC11" s="217"/>
      <c r="ND11" s="217"/>
      <c r="NE11" s="217"/>
      <c r="NF11" s="217"/>
      <c r="NG11" s="217"/>
      <c r="NH11" s="217"/>
      <c r="NI11" s="217"/>
      <c r="NJ11" s="217"/>
      <c r="NK11" s="217"/>
      <c r="NL11" s="217"/>
      <c r="NM11" s="217"/>
      <c r="NN11" s="217"/>
      <c r="NO11" s="217"/>
      <c r="NP11" s="217"/>
      <c r="NQ11" s="217"/>
      <c r="NR11" s="217"/>
      <c r="NS11" s="217"/>
      <c r="NT11" s="217"/>
      <c r="NU11" s="217"/>
      <c r="NV11" s="217"/>
      <c r="NW11" s="217"/>
      <c r="NX11" s="217"/>
      <c r="NY11" s="217"/>
      <c r="NZ11" s="217"/>
      <c r="OA11" s="217"/>
      <c r="OB11" s="217"/>
      <c r="OC11" s="217"/>
      <c r="OD11" s="217"/>
      <c r="OE11" s="217"/>
      <c r="OF11" s="217"/>
      <c r="OG11" s="217"/>
      <c r="OH11" s="217"/>
      <c r="OI11" s="217"/>
      <c r="OJ11" s="217"/>
      <c r="OK11" s="217"/>
      <c r="OL11" s="217"/>
      <c r="OM11" s="217"/>
      <c r="ON11" s="217"/>
      <c r="OO11" s="217"/>
      <c r="OP11" s="217"/>
      <c r="OQ11" s="217"/>
      <c r="OR11" s="217"/>
      <c r="OS11" s="217"/>
      <c r="OT11" s="217"/>
      <c r="OU11" s="217"/>
      <c r="OV11" s="217"/>
      <c r="OW11" s="217"/>
      <c r="OX11" s="217"/>
      <c r="OY11" s="217"/>
      <c r="OZ11" s="217"/>
      <c r="PA11" s="217"/>
      <c r="PB11" s="217"/>
      <c r="PC11" s="217"/>
      <c r="PD11" s="217"/>
      <c r="PE11" s="217"/>
      <c r="PF11" s="217"/>
      <c r="PG11" s="217"/>
      <c r="PH11" s="217"/>
      <c r="PI11" s="217"/>
      <c r="PJ11" s="217"/>
      <c r="PK11" s="217"/>
      <c r="PL11" s="217"/>
      <c r="PM11" s="217"/>
      <c r="PN11" s="217"/>
      <c r="PO11" s="217"/>
      <c r="PP11" s="217"/>
      <c r="PQ11" s="217"/>
      <c r="PR11" s="217"/>
      <c r="PS11" s="217"/>
      <c r="PT11" s="217"/>
      <c r="PU11" s="217"/>
      <c r="PV11" s="217"/>
      <c r="PW11" s="217"/>
      <c r="PX11" s="217"/>
      <c r="PY11" s="217"/>
      <c r="PZ11" s="217"/>
      <c r="QA11" s="217"/>
      <c r="QB11" s="217"/>
      <c r="QC11" s="217"/>
      <c r="QD11" s="217"/>
      <c r="QE11" s="217"/>
      <c r="QF11" s="217"/>
      <c r="QG11" s="217"/>
      <c r="QH11" s="217"/>
      <c r="QI11" s="217"/>
      <c r="QJ11" s="217"/>
      <c r="QK11" s="217"/>
      <c r="QL11" s="217"/>
      <c r="QM11" s="217"/>
      <c r="QN11" s="217"/>
      <c r="QO11" s="217"/>
      <c r="QP11" s="217"/>
      <c r="QQ11" s="217"/>
      <c r="QR11" s="217"/>
      <c r="QS11" s="217"/>
      <c r="QT11" s="217"/>
      <c r="QU11" s="217"/>
      <c r="QV11" s="217"/>
      <c r="QW11" s="217"/>
      <c r="QX11" s="217"/>
      <c r="QY11" s="217"/>
      <c r="QZ11" s="217"/>
      <c r="RA11" s="217"/>
      <c r="RB11" s="217"/>
      <c r="RC11" s="217"/>
      <c r="RD11" s="217"/>
      <c r="RE11" s="217"/>
      <c r="RF11" s="217"/>
      <c r="RG11" s="217"/>
      <c r="RH11" s="217"/>
      <c r="RI11" s="217"/>
      <c r="RJ11" s="217"/>
      <c r="RK11" s="217"/>
      <c r="RL11" s="217"/>
      <c r="RM11" s="217"/>
      <c r="RN11" s="217"/>
      <c r="RO11" s="217"/>
      <c r="RP11" s="217"/>
      <c r="RQ11" s="217"/>
      <c r="RR11" s="217"/>
      <c r="RS11" s="217"/>
      <c r="RT11" s="217"/>
      <c r="RU11" s="217"/>
      <c r="RV11" s="217"/>
      <c r="RW11" s="217"/>
      <c r="RX11" s="217"/>
      <c r="RY11" s="217"/>
      <c r="RZ11" s="217"/>
      <c r="SA11" s="217"/>
      <c r="SB11" s="217"/>
      <c r="SC11" s="217"/>
      <c r="SD11" s="217"/>
      <c r="SE11" s="217"/>
      <c r="SF11" s="217"/>
      <c r="SG11" s="217"/>
      <c r="SH11" s="217"/>
      <c r="SI11" s="217"/>
      <c r="SJ11" s="217"/>
      <c r="SK11" s="217"/>
      <c r="SL11" s="217"/>
      <c r="SM11" s="217"/>
      <c r="SN11" s="217"/>
      <c r="SO11" s="217"/>
      <c r="SP11" s="217"/>
      <c r="SQ11" s="217"/>
      <c r="SR11" s="217"/>
      <c r="SS11" s="217"/>
      <c r="ST11" s="217"/>
      <c r="SU11" s="217"/>
      <c r="SV11" s="217"/>
      <c r="SW11" s="217"/>
      <c r="SX11" s="217"/>
      <c r="SY11" s="217"/>
      <c r="SZ11" s="217"/>
      <c r="TA11" s="217"/>
      <c r="TB11" s="217"/>
      <c r="TC11" s="217"/>
      <c r="TD11" s="217"/>
      <c r="TE11" s="217"/>
      <c r="TF11" s="217"/>
      <c r="TG11" s="217"/>
      <c r="TH11" s="217"/>
      <c r="TI11" s="217"/>
      <c r="TJ11" s="217"/>
      <c r="TK11" s="217"/>
      <c r="TL11" s="217"/>
      <c r="TM11" s="217"/>
      <c r="TN11" s="217"/>
      <c r="TO11" s="217"/>
      <c r="TP11" s="217"/>
      <c r="TQ11" s="217"/>
      <c r="TR11" s="217"/>
      <c r="TS11" s="217"/>
      <c r="TT11" s="217"/>
      <c r="TU11" s="217"/>
      <c r="TV11" s="217"/>
      <c r="TW11" s="217"/>
      <c r="TX11" s="217"/>
      <c r="TY11" s="217"/>
      <c r="TZ11" s="217"/>
      <c r="UA11" s="217"/>
      <c r="UB11" s="217"/>
      <c r="UC11" s="217"/>
      <c r="UD11" s="217"/>
      <c r="UE11" s="217"/>
      <c r="UF11" s="217"/>
      <c r="UG11" s="217"/>
      <c r="UH11" s="217"/>
      <c r="UI11" s="217"/>
      <c r="UJ11" s="217"/>
      <c r="UK11" s="217"/>
      <c r="UL11" s="217"/>
      <c r="UM11" s="217"/>
      <c r="UN11" s="217"/>
      <c r="UO11" s="217"/>
      <c r="UP11" s="217"/>
      <c r="UQ11" s="217"/>
      <c r="UR11" s="217"/>
      <c r="US11" s="217"/>
      <c r="UT11" s="217"/>
      <c r="UU11" s="217"/>
      <c r="UV11" s="217"/>
      <c r="UW11" s="217"/>
      <c r="UX11" s="217"/>
      <c r="UY11" s="217"/>
      <c r="UZ11" s="217"/>
      <c r="VA11" s="217"/>
      <c r="VB11" s="217"/>
      <c r="VC11" s="217"/>
      <c r="VD11" s="217"/>
      <c r="VE11" s="217"/>
      <c r="VF11" s="217"/>
      <c r="VG11" s="217"/>
      <c r="VH11" s="217"/>
      <c r="VI11" s="217"/>
      <c r="VJ11" s="217"/>
      <c r="VK11" s="217"/>
      <c r="VL11" s="217"/>
      <c r="VM11" s="217"/>
      <c r="VN11" s="217"/>
      <c r="VO11" s="217"/>
      <c r="VP11" s="217"/>
      <c r="VQ11" s="217"/>
      <c r="VR11" s="217"/>
      <c r="VS11" s="217"/>
      <c r="VT11" s="217"/>
      <c r="VU11" s="217"/>
      <c r="VV11" s="217"/>
      <c r="VW11" s="217"/>
      <c r="VX11" s="217"/>
      <c r="VY11" s="217"/>
      <c r="VZ11" s="217"/>
      <c r="WA11" s="217"/>
      <c r="WB11" s="217"/>
      <c r="WC11" s="217"/>
      <c r="WD11" s="217"/>
      <c r="WE11" s="217"/>
      <c r="WF11" s="217"/>
      <c r="WG11" s="217"/>
      <c r="WH11" s="217"/>
      <c r="WI11" s="217"/>
      <c r="WJ11" s="217"/>
      <c r="WK11" s="217"/>
      <c r="WL11" s="217"/>
      <c r="WM11" s="217"/>
      <c r="WN11" s="217"/>
      <c r="WO11" s="217"/>
      <c r="WP11" s="217"/>
      <c r="WQ11" s="217"/>
      <c r="WR11" s="217"/>
      <c r="WS11" s="217"/>
      <c r="WT11" s="217"/>
      <c r="WU11" s="217"/>
      <c r="WV11" s="217"/>
      <c r="WW11" s="217"/>
      <c r="WX11" s="217"/>
      <c r="WY11" s="217"/>
      <c r="WZ11" s="217"/>
      <c r="XA11" s="217"/>
      <c r="XB11" s="217"/>
      <c r="XC11" s="217"/>
      <c r="XD11" s="217"/>
      <c r="XE11" s="217"/>
      <c r="XF11" s="217"/>
      <c r="XG11" s="217"/>
      <c r="XH11" s="217"/>
      <c r="XI11" s="217"/>
      <c r="XJ11" s="217"/>
      <c r="XK11" s="217"/>
      <c r="XL11" s="217"/>
      <c r="XM11" s="217"/>
      <c r="XN11" s="217"/>
      <c r="XO11" s="217"/>
      <c r="XP11" s="217"/>
      <c r="XQ11" s="217"/>
      <c r="XR11" s="217"/>
      <c r="XS11" s="217"/>
      <c r="XT11" s="217"/>
      <c r="XU11" s="217"/>
      <c r="XV11" s="217"/>
      <c r="XW11" s="217"/>
      <c r="XX11" s="217"/>
      <c r="XY11" s="217"/>
      <c r="XZ11" s="217"/>
      <c r="YA11" s="217"/>
      <c r="YB11" s="217"/>
      <c r="YC11" s="217"/>
      <c r="YD11" s="217"/>
      <c r="YE11" s="217"/>
      <c r="YF11" s="217"/>
      <c r="YG11" s="217"/>
      <c r="YH11" s="217"/>
      <c r="YI11" s="217"/>
      <c r="YJ11" s="217"/>
      <c r="YK11" s="217"/>
      <c r="YL11" s="217"/>
      <c r="YM11" s="217"/>
      <c r="YN11" s="217"/>
      <c r="YO11" s="217"/>
      <c r="YP11" s="217"/>
      <c r="YQ11" s="217"/>
      <c r="YR11" s="217"/>
      <c r="YS11" s="217"/>
      <c r="YT11" s="217"/>
      <c r="YU11" s="217"/>
      <c r="YV11" s="217"/>
      <c r="YW11" s="217"/>
      <c r="YX11" s="217"/>
      <c r="YY11" s="217"/>
      <c r="YZ11" s="217"/>
      <c r="ZA11" s="217"/>
      <c r="ZB11" s="217"/>
      <c r="ZC11" s="217"/>
      <c r="ZD11" s="217"/>
      <c r="ZE11" s="217"/>
      <c r="ZF11" s="217"/>
      <c r="ZG11" s="217"/>
      <c r="ZH11" s="217"/>
      <c r="ZI11" s="217"/>
      <c r="ZJ11" s="217"/>
      <c r="ZK11" s="217"/>
      <c r="ZL11" s="217"/>
      <c r="ZM11" s="217"/>
      <c r="ZN11" s="217"/>
      <c r="ZO11" s="217"/>
      <c r="ZP11" s="217"/>
      <c r="ZQ11" s="217"/>
      <c r="ZR11" s="217"/>
      <c r="ZS11" s="217"/>
      <c r="ZT11" s="217"/>
      <c r="ZU11" s="217"/>
      <c r="ZV11" s="217"/>
      <c r="ZW11" s="217"/>
      <c r="ZX11" s="217"/>
      <c r="ZY11" s="217"/>
      <c r="ZZ11" s="217"/>
      <c r="AAA11" s="217"/>
      <c r="AAB11" s="217"/>
      <c r="AAC11" s="217"/>
      <c r="AAD11" s="217"/>
      <c r="AAE11" s="217"/>
      <c r="AAF11" s="217"/>
      <c r="AAG11" s="217"/>
      <c r="AAH11" s="217"/>
      <c r="AAI11" s="217"/>
      <c r="AAJ11" s="217"/>
      <c r="AAK11" s="217"/>
      <c r="AAL11" s="217"/>
      <c r="AAM11" s="217"/>
      <c r="AAN11" s="217"/>
      <c r="AAO11" s="217"/>
      <c r="AAP11" s="217"/>
      <c r="AAQ11" s="217"/>
      <c r="AAR11" s="217"/>
      <c r="AAS11" s="217"/>
      <c r="AAT11" s="217"/>
      <c r="AAU11" s="217"/>
      <c r="AAV11" s="217"/>
      <c r="AAW11" s="217"/>
      <c r="AAX11" s="217"/>
      <c r="AAY11" s="217"/>
      <c r="AAZ11" s="217"/>
      <c r="ABA11" s="217"/>
      <c r="ABB11" s="217"/>
      <c r="ABC11" s="217"/>
      <c r="ABD11" s="217"/>
      <c r="ABE11" s="217"/>
      <c r="ABF11" s="217"/>
      <c r="ABG11" s="217"/>
      <c r="ABH11" s="217"/>
      <c r="ABI11" s="217"/>
      <c r="ABJ11" s="217"/>
      <c r="ABK11" s="217"/>
      <c r="ABL11" s="217"/>
      <c r="ABM11" s="217"/>
      <c r="ABN11" s="217"/>
      <c r="ABO11" s="217"/>
      <c r="ABP11" s="217"/>
      <c r="ABQ11" s="217"/>
      <c r="ABR11" s="217"/>
      <c r="ABS11" s="217"/>
      <c r="ABT11" s="217"/>
      <c r="ABU11" s="217"/>
      <c r="ABV11" s="217"/>
      <c r="ABW11" s="217"/>
      <c r="ABX11" s="217"/>
      <c r="ABY11" s="217"/>
      <c r="ABZ11" s="217"/>
      <c r="ACA11" s="217"/>
      <c r="ACB11" s="217"/>
      <c r="ACC11" s="217"/>
      <c r="ACD11" s="217"/>
      <c r="ACE11" s="217"/>
      <c r="ACF11" s="217"/>
      <c r="ACG11" s="217"/>
      <c r="ACH11" s="217"/>
      <c r="ACI11" s="217"/>
      <c r="ACJ11" s="217"/>
      <c r="ACK11" s="217"/>
      <c r="ACL11" s="217"/>
      <c r="ACM11" s="217"/>
      <c r="ACN11" s="217"/>
      <c r="ACO11" s="217"/>
      <c r="ACP11" s="217"/>
      <c r="ACQ11" s="217"/>
      <c r="ACR11" s="217"/>
      <c r="ACS11" s="217"/>
      <c r="ACT11" s="217"/>
      <c r="ACU11" s="217"/>
      <c r="ACV11" s="217"/>
      <c r="ACW11" s="217"/>
      <c r="ACX11" s="217"/>
      <c r="ACY11" s="217"/>
      <c r="ACZ11" s="217"/>
      <c r="ADA11" s="217"/>
      <c r="ADB11" s="217"/>
      <c r="ADC11" s="217"/>
      <c r="ADD11" s="217"/>
      <c r="ADE11" s="217"/>
      <c r="ADF11" s="217"/>
      <c r="ADG11" s="217"/>
      <c r="ADH11" s="217"/>
      <c r="ADI11" s="217"/>
      <c r="ADJ11" s="217"/>
      <c r="ADK11" s="217"/>
      <c r="ADL11" s="217"/>
      <c r="ADM11" s="217"/>
      <c r="ADN11" s="217"/>
      <c r="ADO11" s="217"/>
      <c r="ADP11" s="217"/>
      <c r="ADQ11" s="217"/>
      <c r="ADR11" s="217"/>
      <c r="ADS11" s="217"/>
      <c r="ADT11" s="217"/>
      <c r="ADU11" s="217"/>
      <c r="ADV11" s="217"/>
      <c r="ADW11" s="217"/>
      <c r="ADX11" s="217"/>
      <c r="ADY11" s="217"/>
      <c r="ADZ11" s="217"/>
      <c r="AEA11" s="217"/>
      <c r="AEB11" s="217"/>
      <c r="AEC11" s="217"/>
      <c r="AED11" s="217"/>
      <c r="AEE11" s="217"/>
      <c r="AEF11" s="217"/>
      <c r="AEG11" s="217"/>
      <c r="AEH11" s="217"/>
      <c r="AEI11" s="217"/>
      <c r="AEJ11" s="217"/>
      <c r="AEK11" s="217"/>
      <c r="AEL11" s="217"/>
      <c r="AEM11" s="217"/>
      <c r="AEN11" s="217"/>
      <c r="AEO11" s="217"/>
      <c r="AEP11" s="217"/>
      <c r="AEQ11" s="217"/>
      <c r="AER11" s="217"/>
      <c r="AES11" s="217"/>
      <c r="AET11" s="217"/>
      <c r="AEU11" s="217"/>
      <c r="AEV11" s="217"/>
      <c r="AEW11" s="217"/>
      <c r="AEX11" s="217"/>
      <c r="AEY11" s="217"/>
      <c r="AEZ11" s="217"/>
      <c r="AFA11" s="217"/>
      <c r="AFB11" s="217"/>
      <c r="AFC11" s="217"/>
      <c r="AFD11" s="217"/>
      <c r="AFE11" s="217"/>
      <c r="AFF11" s="217"/>
      <c r="AFG11" s="217"/>
      <c r="AFH11" s="217"/>
      <c r="AFI11" s="217"/>
      <c r="AFJ11" s="217"/>
      <c r="AFK11" s="217"/>
      <c r="AFL11" s="217"/>
      <c r="AFM11" s="217"/>
      <c r="AFN11" s="217"/>
      <c r="AFO11" s="217"/>
      <c r="AFP11" s="217"/>
      <c r="AFQ11" s="217"/>
      <c r="AFR11" s="217"/>
      <c r="AFS11" s="217"/>
      <c r="AFT11" s="217"/>
      <c r="AFU11" s="217"/>
      <c r="AFV11" s="217"/>
      <c r="AFW11" s="217"/>
      <c r="AFX11" s="217"/>
      <c r="AFY11" s="217"/>
      <c r="AFZ11" s="217"/>
      <c r="AGA11" s="217"/>
      <c r="AGB11" s="217"/>
      <c r="AGC11" s="217"/>
      <c r="AGD11" s="217"/>
      <c r="AGE11" s="217"/>
      <c r="AGF11" s="217"/>
      <c r="AGG11" s="217"/>
      <c r="AGH11" s="217"/>
      <c r="AGI11" s="217"/>
      <c r="AGJ11" s="217"/>
      <c r="AGK11" s="217"/>
      <c r="AGL11" s="217"/>
      <c r="AGM11" s="217"/>
      <c r="AGN11" s="217"/>
      <c r="AGO11" s="217"/>
      <c r="AGP11" s="217"/>
      <c r="AGQ11" s="217"/>
      <c r="AGR11" s="217"/>
      <c r="AGS11" s="217"/>
      <c r="AGT11" s="217"/>
      <c r="AGU11" s="217"/>
      <c r="AGV11" s="217"/>
      <c r="AGW11" s="217"/>
      <c r="AGX11" s="217"/>
      <c r="AGY11" s="217"/>
      <c r="AGZ11" s="217"/>
      <c r="AHA11" s="217"/>
      <c r="AHB11" s="217"/>
      <c r="AHC11" s="217"/>
      <c r="AHD11" s="217"/>
      <c r="AHE11" s="217"/>
      <c r="AHF11" s="217"/>
      <c r="AHG11" s="217"/>
      <c r="AHH11" s="217"/>
      <c r="AHI11" s="217"/>
      <c r="AHJ11" s="217"/>
      <c r="AHK11" s="217"/>
      <c r="AHL11" s="217"/>
      <c r="AHM11" s="217"/>
      <c r="AHN11" s="217"/>
      <c r="AHO11" s="217"/>
      <c r="AHP11" s="217"/>
      <c r="AHQ11" s="217"/>
      <c r="AHR11" s="217"/>
      <c r="AHS11" s="217"/>
      <c r="AHT11" s="217"/>
      <c r="AHU11" s="217"/>
      <c r="AHV11" s="217"/>
      <c r="AHW11" s="217"/>
      <c r="AHX11" s="217"/>
      <c r="AHY11" s="217"/>
      <c r="AHZ11" s="217"/>
      <c r="AIA11" s="217"/>
      <c r="AIB11" s="217"/>
      <c r="AIC11" s="217"/>
      <c r="AID11" s="217"/>
      <c r="AIE11" s="217"/>
      <c r="AIF11" s="217"/>
      <c r="AIG11" s="217"/>
      <c r="AIH11" s="217"/>
      <c r="AII11" s="217"/>
      <c r="AIJ11" s="217"/>
      <c r="AIK11" s="217"/>
      <c r="AIL11" s="217"/>
      <c r="AIM11" s="217"/>
      <c r="AIN11" s="217"/>
      <c r="AIO11" s="217"/>
      <c r="AIP11" s="217"/>
      <c r="AIQ11" s="217"/>
      <c r="AIR11" s="217"/>
      <c r="AIS11" s="217"/>
      <c r="AIT11" s="217"/>
      <c r="AIU11" s="217"/>
      <c r="AIV11" s="217"/>
      <c r="AIW11" s="217"/>
      <c r="AIX11" s="217"/>
      <c r="AIY11" s="217"/>
      <c r="AIZ11" s="217"/>
      <c r="AJA11" s="217"/>
      <c r="AJB11" s="217"/>
      <c r="AJC11" s="217"/>
      <c r="AJD11" s="217"/>
      <c r="AJE11" s="217"/>
      <c r="AJF11" s="217"/>
      <c r="AJG11" s="217"/>
      <c r="AJH11" s="217"/>
      <c r="AJI11" s="217"/>
      <c r="AJJ11" s="217"/>
      <c r="AJK11" s="217"/>
      <c r="AJL11" s="217"/>
      <c r="AJM11" s="217"/>
      <c r="AJN11" s="217"/>
      <c r="AJO11" s="217"/>
      <c r="AJP11" s="217"/>
      <c r="AJQ11" s="217"/>
      <c r="AJR11" s="217"/>
      <c r="AJS11" s="217"/>
      <c r="AJT11" s="217"/>
      <c r="AJU11" s="217"/>
      <c r="AJV11" s="217"/>
      <c r="AJW11" s="217"/>
      <c r="AJX11" s="217"/>
      <c r="AJY11" s="217"/>
      <c r="AJZ11" s="217"/>
      <c r="AKA11" s="217"/>
      <c r="AKB11" s="217"/>
      <c r="AKC11" s="217"/>
      <c r="AKD11" s="217"/>
      <c r="AKE11" s="217"/>
      <c r="AKF11" s="217"/>
      <c r="AKG11" s="217"/>
      <c r="AKH11" s="217"/>
      <c r="AKI11" s="217"/>
      <c r="AKJ11" s="217"/>
      <c r="AKK11" s="217"/>
      <c r="AKL11" s="217"/>
      <c r="AKM11" s="217"/>
      <c r="AKN11" s="217"/>
      <c r="AKO11" s="217"/>
      <c r="AKP11" s="217"/>
      <c r="AKQ11" s="217"/>
      <c r="AKR11" s="217"/>
      <c r="AKS11" s="217"/>
      <c r="AKT11" s="217"/>
      <c r="AKU11" s="217"/>
      <c r="AKV11" s="217"/>
      <c r="AKW11" s="217"/>
      <c r="AKX11" s="217"/>
      <c r="AKY11" s="217"/>
      <c r="AKZ11" s="217"/>
      <c r="ALA11" s="217"/>
      <c r="ALB11" s="217"/>
      <c r="ALC11" s="217"/>
      <c r="ALD11" s="217"/>
      <c r="ALE11" s="217"/>
      <c r="ALF11" s="217"/>
      <c r="ALG11" s="217"/>
      <c r="ALH11" s="217"/>
      <c r="ALI11" s="217"/>
      <c r="ALJ11" s="217"/>
      <c r="ALK11" s="217"/>
      <c r="ALL11" s="217"/>
      <c r="ALM11" s="217"/>
      <c r="ALN11" s="217"/>
      <c r="ALO11" s="217"/>
      <c r="ALP11" s="217"/>
      <c r="ALQ11" s="217"/>
      <c r="ALR11" s="217"/>
      <c r="ALS11" s="217"/>
      <c r="ALT11" s="217"/>
      <c r="ALU11" s="217"/>
      <c r="ALV11" s="217"/>
      <c r="ALW11" s="217"/>
      <c r="ALX11" s="217"/>
      <c r="ALY11" s="217"/>
      <c r="ALZ11" s="217"/>
      <c r="AMA11" s="217"/>
      <c r="AMB11" s="217"/>
      <c r="AMC11" s="217"/>
      <c r="AMD11" s="217"/>
      <c r="AME11" s="217"/>
      <c r="AMF11" s="217"/>
      <c r="AMG11" s="217"/>
      <c r="AMH11" s="217"/>
      <c r="AMI11" s="217"/>
      <c r="AMJ11" s="217"/>
      <c r="AMK11" s="217"/>
      <c r="AML11" s="217"/>
      <c r="AMM11" s="217"/>
    </row>
    <row r="12" spans="1:1027" s="637" customFormat="1">
      <c r="A12" s="656">
        <v>5</v>
      </c>
      <c r="B12" s="657"/>
      <c r="C12" s="657"/>
      <c r="D12" s="662"/>
      <c r="E12" s="662"/>
      <c r="F12" s="663"/>
      <c r="G12" s="174"/>
      <c r="H12" s="659"/>
      <c r="I12" s="660">
        <f t="shared" si="6"/>
        <v>0</v>
      </c>
      <c r="J12" s="661">
        <f t="shared" si="0"/>
        <v>0</v>
      </c>
      <c r="K12" s="577">
        <f t="shared" si="7"/>
        <v>0</v>
      </c>
      <c r="L12" s="578"/>
      <c r="M12" s="528">
        <f t="shared" si="2"/>
        <v>0</v>
      </c>
      <c r="N12" s="578"/>
      <c r="O12" s="528">
        <f t="shared" si="3"/>
        <v>0</v>
      </c>
      <c r="P12" s="578"/>
      <c r="Q12" s="528">
        <f t="shared" si="4"/>
        <v>0</v>
      </c>
      <c r="R12" s="578"/>
      <c r="S12" s="629">
        <f t="shared" si="8"/>
        <v>0</v>
      </c>
      <c r="T12" s="528">
        <f t="shared" si="9"/>
        <v>0</v>
      </c>
      <c r="U12" s="528">
        <f t="shared" si="10"/>
        <v>0</v>
      </c>
      <c r="V12" s="217"/>
      <c r="W12" s="217"/>
      <c r="X12" s="217"/>
      <c r="Y12" s="217"/>
      <c r="Z12" s="217"/>
      <c r="AA12" s="217"/>
      <c r="AB12" s="217"/>
      <c r="AC12" s="217"/>
      <c r="AD12" s="217"/>
      <c r="AE12" s="217"/>
      <c r="AF12" s="217"/>
      <c r="AG12" s="217"/>
      <c r="AH12" s="217"/>
      <c r="AI12" s="217"/>
      <c r="AJ12" s="217"/>
      <c r="AK12" s="217"/>
      <c r="AL12" s="217"/>
      <c r="AM12" s="217"/>
      <c r="AN12" s="217"/>
      <c r="AO12" s="217"/>
      <c r="AP12" s="217"/>
      <c r="AQ12" s="217"/>
      <c r="AR12" s="217"/>
      <c r="AS12" s="217"/>
      <c r="AT12" s="217"/>
      <c r="AU12" s="217"/>
      <c r="AV12" s="217"/>
      <c r="AW12" s="217"/>
      <c r="AX12" s="217"/>
      <c r="AY12" s="217"/>
      <c r="AZ12" s="217"/>
      <c r="BA12" s="217"/>
      <c r="BB12" s="217"/>
      <c r="BC12" s="217"/>
      <c r="BD12" s="217"/>
      <c r="BE12" s="217"/>
      <c r="BF12" s="217"/>
      <c r="BG12" s="217"/>
      <c r="BH12" s="217"/>
      <c r="BI12" s="217"/>
      <c r="BJ12" s="217"/>
      <c r="BK12" s="217"/>
      <c r="BL12" s="217"/>
      <c r="BM12" s="217"/>
      <c r="BN12" s="217"/>
      <c r="BO12" s="217"/>
      <c r="BP12" s="217"/>
      <c r="BQ12" s="217"/>
      <c r="BR12" s="217"/>
      <c r="BS12" s="217"/>
      <c r="BT12" s="217"/>
      <c r="BU12" s="217"/>
      <c r="BV12" s="217"/>
      <c r="BW12" s="217"/>
      <c r="BX12" s="217"/>
      <c r="BY12" s="217"/>
      <c r="BZ12" s="217"/>
      <c r="CA12" s="217"/>
      <c r="CB12" s="217"/>
      <c r="CC12" s="217"/>
      <c r="CD12" s="217"/>
      <c r="CE12" s="217"/>
      <c r="CF12" s="217"/>
      <c r="CG12" s="217"/>
      <c r="CH12" s="217"/>
      <c r="CI12" s="217"/>
      <c r="CJ12" s="217"/>
      <c r="CK12" s="217"/>
      <c r="CL12" s="217"/>
      <c r="CM12" s="217"/>
      <c r="CN12" s="217"/>
      <c r="CO12" s="217"/>
      <c r="CP12" s="217"/>
      <c r="CQ12" s="217"/>
      <c r="CR12" s="217"/>
      <c r="CS12" s="217"/>
      <c r="CT12" s="217"/>
      <c r="CU12" s="217"/>
      <c r="CV12" s="217"/>
      <c r="CW12" s="217"/>
      <c r="CX12" s="217"/>
      <c r="CY12" s="217"/>
      <c r="CZ12" s="217"/>
      <c r="DA12" s="217"/>
      <c r="DB12" s="217"/>
      <c r="DC12" s="217"/>
      <c r="DD12" s="217"/>
      <c r="DE12" s="217"/>
      <c r="DF12" s="217"/>
      <c r="DG12" s="217"/>
      <c r="DH12" s="217"/>
      <c r="DI12" s="217"/>
      <c r="DJ12" s="217"/>
      <c r="DK12" s="217"/>
      <c r="DL12" s="217"/>
      <c r="DM12" s="217"/>
      <c r="DN12" s="217"/>
      <c r="DO12" s="217"/>
      <c r="DP12" s="217"/>
      <c r="DQ12" s="217"/>
      <c r="DR12" s="217"/>
      <c r="DS12" s="217"/>
      <c r="DT12" s="217"/>
      <c r="DU12" s="217"/>
      <c r="DV12" s="217"/>
      <c r="DW12" s="217"/>
      <c r="DX12" s="217"/>
      <c r="DY12" s="217"/>
      <c r="DZ12" s="217"/>
      <c r="EA12" s="217"/>
      <c r="EB12" s="217"/>
      <c r="EC12" s="217"/>
      <c r="ED12" s="217"/>
      <c r="EE12" s="217"/>
      <c r="EF12" s="217"/>
      <c r="EG12" s="217"/>
      <c r="EH12" s="217"/>
      <c r="EI12" s="217"/>
      <c r="EJ12" s="217"/>
      <c r="EK12" s="217"/>
      <c r="EL12" s="217"/>
      <c r="EM12" s="217"/>
      <c r="EN12" s="217"/>
      <c r="EO12" s="217"/>
      <c r="EP12" s="217"/>
      <c r="EQ12" s="217"/>
      <c r="ER12" s="217"/>
      <c r="ES12" s="217"/>
      <c r="ET12" s="217"/>
      <c r="EU12" s="217"/>
      <c r="EV12" s="217"/>
      <c r="EW12" s="217"/>
      <c r="EX12" s="217"/>
      <c r="EY12" s="217"/>
      <c r="EZ12" s="217"/>
      <c r="FA12" s="217"/>
      <c r="FB12" s="217"/>
      <c r="FC12" s="217"/>
      <c r="FD12" s="217"/>
      <c r="FE12" s="217"/>
      <c r="FF12" s="217"/>
      <c r="FG12" s="217"/>
      <c r="FH12" s="217"/>
      <c r="FI12" s="217"/>
      <c r="FJ12" s="217"/>
      <c r="FK12" s="217"/>
      <c r="FL12" s="217"/>
      <c r="FM12" s="217"/>
      <c r="FN12" s="217"/>
      <c r="FO12" s="217"/>
      <c r="FP12" s="217"/>
      <c r="FQ12" s="217"/>
      <c r="FR12" s="217"/>
      <c r="FS12" s="217"/>
      <c r="FT12" s="217"/>
      <c r="FU12" s="217"/>
      <c r="FV12" s="217"/>
      <c r="FW12" s="217"/>
      <c r="FX12" s="217"/>
      <c r="FY12" s="217"/>
      <c r="FZ12" s="217"/>
      <c r="GA12" s="217"/>
      <c r="GB12" s="217"/>
      <c r="GC12" s="217"/>
      <c r="GD12" s="217"/>
      <c r="GE12" s="217"/>
      <c r="GF12" s="217"/>
      <c r="GG12" s="217"/>
      <c r="GH12" s="217"/>
      <c r="GI12" s="217"/>
      <c r="GJ12" s="217"/>
      <c r="GK12" s="217"/>
      <c r="GL12" s="217"/>
      <c r="GM12" s="217"/>
      <c r="GN12" s="217"/>
      <c r="GO12" s="217"/>
      <c r="GP12" s="217"/>
      <c r="GQ12" s="217"/>
      <c r="GR12" s="217"/>
      <c r="GS12" s="217"/>
      <c r="GT12" s="217"/>
      <c r="GU12" s="217"/>
      <c r="GV12" s="217"/>
      <c r="GW12" s="217"/>
      <c r="GX12" s="217"/>
      <c r="GY12" s="217"/>
      <c r="GZ12" s="217"/>
      <c r="HA12" s="217"/>
      <c r="HB12" s="217"/>
      <c r="HC12" s="217"/>
      <c r="HD12" s="217"/>
      <c r="HE12" s="217"/>
      <c r="HF12" s="217"/>
      <c r="HG12" s="217"/>
      <c r="HH12" s="217"/>
      <c r="HI12" s="217"/>
      <c r="HJ12" s="217"/>
      <c r="HK12" s="217"/>
      <c r="HL12" s="217"/>
      <c r="HM12" s="217"/>
      <c r="HN12" s="217"/>
      <c r="HO12" s="217"/>
      <c r="HP12" s="217"/>
      <c r="HQ12" s="217"/>
      <c r="HR12" s="217"/>
      <c r="HS12" s="217"/>
      <c r="HT12" s="217"/>
      <c r="HU12" s="217"/>
      <c r="HV12" s="217"/>
      <c r="HW12" s="217"/>
      <c r="HX12" s="217"/>
      <c r="HY12" s="217"/>
      <c r="HZ12" s="217"/>
      <c r="IA12" s="217"/>
      <c r="IB12" s="217"/>
      <c r="IC12" s="217"/>
      <c r="ID12" s="217"/>
      <c r="IE12" s="217"/>
      <c r="IF12" s="217"/>
      <c r="IG12" s="217"/>
      <c r="IH12" s="217"/>
      <c r="II12" s="217"/>
      <c r="IJ12" s="217"/>
      <c r="IK12" s="217"/>
      <c r="IL12" s="217"/>
      <c r="IM12" s="217"/>
      <c r="IN12" s="217"/>
      <c r="IO12" s="217"/>
      <c r="IP12" s="217"/>
      <c r="IQ12" s="217"/>
      <c r="IR12" s="217"/>
      <c r="IS12" s="217"/>
      <c r="IT12" s="217"/>
      <c r="IU12" s="217"/>
      <c r="IV12" s="217"/>
      <c r="IW12" s="217"/>
      <c r="IX12" s="217"/>
      <c r="IY12" s="217"/>
      <c r="IZ12" s="217"/>
      <c r="JA12" s="217"/>
      <c r="JB12" s="217"/>
      <c r="JC12" s="217"/>
      <c r="JD12" s="217"/>
      <c r="JE12" s="217"/>
      <c r="JF12" s="217"/>
      <c r="JG12" s="217"/>
      <c r="JH12" s="217"/>
      <c r="JI12" s="217"/>
      <c r="JJ12" s="217"/>
      <c r="JK12" s="217"/>
      <c r="JL12" s="217"/>
      <c r="JM12" s="217"/>
      <c r="JN12" s="217"/>
      <c r="JO12" s="217"/>
      <c r="JP12" s="217"/>
      <c r="JQ12" s="217"/>
      <c r="JR12" s="217"/>
      <c r="JS12" s="217"/>
      <c r="JT12" s="217"/>
      <c r="JU12" s="217"/>
      <c r="JV12" s="217"/>
      <c r="JW12" s="217"/>
      <c r="JX12" s="217"/>
      <c r="JY12" s="217"/>
      <c r="JZ12" s="217"/>
      <c r="KA12" s="217"/>
      <c r="KB12" s="217"/>
      <c r="KC12" s="217"/>
      <c r="KD12" s="217"/>
      <c r="KE12" s="217"/>
      <c r="KF12" s="217"/>
      <c r="KG12" s="217"/>
      <c r="KH12" s="217"/>
      <c r="KI12" s="217"/>
      <c r="KJ12" s="217"/>
      <c r="KK12" s="217"/>
      <c r="KL12" s="217"/>
      <c r="KM12" s="217"/>
      <c r="KN12" s="217"/>
      <c r="KO12" s="217"/>
      <c r="KP12" s="217"/>
      <c r="KQ12" s="217"/>
      <c r="KR12" s="217"/>
      <c r="KS12" s="217"/>
      <c r="KT12" s="217"/>
      <c r="KU12" s="217"/>
      <c r="KV12" s="217"/>
      <c r="KW12" s="217"/>
      <c r="KX12" s="217"/>
      <c r="KY12" s="217"/>
      <c r="KZ12" s="217"/>
      <c r="LA12" s="217"/>
      <c r="LB12" s="217"/>
      <c r="LC12" s="217"/>
      <c r="LD12" s="217"/>
      <c r="LE12" s="217"/>
      <c r="LF12" s="217"/>
      <c r="LG12" s="217"/>
      <c r="LH12" s="217"/>
      <c r="LI12" s="217"/>
      <c r="LJ12" s="217"/>
      <c r="LK12" s="217"/>
      <c r="LL12" s="217"/>
      <c r="LM12" s="217"/>
      <c r="LN12" s="217"/>
      <c r="LO12" s="217"/>
      <c r="LP12" s="217"/>
      <c r="LQ12" s="217"/>
      <c r="LR12" s="217"/>
      <c r="LS12" s="217"/>
      <c r="LT12" s="217"/>
      <c r="LU12" s="217"/>
      <c r="LV12" s="217"/>
      <c r="LW12" s="217"/>
      <c r="LX12" s="217"/>
      <c r="LY12" s="217"/>
      <c r="LZ12" s="217"/>
      <c r="MA12" s="217"/>
      <c r="MB12" s="217"/>
      <c r="MC12" s="217"/>
      <c r="MD12" s="217"/>
      <c r="ME12" s="217"/>
      <c r="MF12" s="217"/>
      <c r="MG12" s="217"/>
      <c r="MH12" s="217"/>
      <c r="MI12" s="217"/>
      <c r="MJ12" s="217"/>
      <c r="MK12" s="217"/>
      <c r="ML12" s="217"/>
      <c r="MM12" s="217"/>
      <c r="MN12" s="217"/>
      <c r="MO12" s="217"/>
      <c r="MP12" s="217"/>
      <c r="MQ12" s="217"/>
      <c r="MR12" s="217"/>
      <c r="MS12" s="217"/>
      <c r="MT12" s="217"/>
      <c r="MU12" s="217"/>
      <c r="MV12" s="217"/>
      <c r="MW12" s="217"/>
      <c r="MX12" s="217"/>
      <c r="MY12" s="217"/>
      <c r="MZ12" s="217"/>
      <c r="NA12" s="217"/>
      <c r="NB12" s="217"/>
      <c r="NC12" s="217"/>
      <c r="ND12" s="217"/>
      <c r="NE12" s="217"/>
      <c r="NF12" s="217"/>
      <c r="NG12" s="217"/>
      <c r="NH12" s="217"/>
      <c r="NI12" s="217"/>
      <c r="NJ12" s="217"/>
      <c r="NK12" s="217"/>
      <c r="NL12" s="217"/>
      <c r="NM12" s="217"/>
      <c r="NN12" s="217"/>
      <c r="NO12" s="217"/>
      <c r="NP12" s="217"/>
      <c r="NQ12" s="217"/>
      <c r="NR12" s="217"/>
      <c r="NS12" s="217"/>
      <c r="NT12" s="217"/>
      <c r="NU12" s="217"/>
      <c r="NV12" s="217"/>
      <c r="NW12" s="217"/>
      <c r="NX12" s="217"/>
      <c r="NY12" s="217"/>
      <c r="NZ12" s="217"/>
      <c r="OA12" s="217"/>
      <c r="OB12" s="217"/>
      <c r="OC12" s="217"/>
      <c r="OD12" s="217"/>
      <c r="OE12" s="217"/>
      <c r="OF12" s="217"/>
      <c r="OG12" s="217"/>
      <c r="OH12" s="217"/>
      <c r="OI12" s="217"/>
      <c r="OJ12" s="217"/>
      <c r="OK12" s="217"/>
      <c r="OL12" s="217"/>
      <c r="OM12" s="217"/>
      <c r="ON12" s="217"/>
      <c r="OO12" s="217"/>
      <c r="OP12" s="217"/>
      <c r="OQ12" s="217"/>
      <c r="OR12" s="217"/>
      <c r="OS12" s="217"/>
      <c r="OT12" s="217"/>
      <c r="OU12" s="217"/>
      <c r="OV12" s="217"/>
      <c r="OW12" s="217"/>
      <c r="OX12" s="217"/>
      <c r="OY12" s="217"/>
      <c r="OZ12" s="217"/>
      <c r="PA12" s="217"/>
      <c r="PB12" s="217"/>
      <c r="PC12" s="217"/>
      <c r="PD12" s="217"/>
      <c r="PE12" s="217"/>
      <c r="PF12" s="217"/>
      <c r="PG12" s="217"/>
      <c r="PH12" s="217"/>
      <c r="PI12" s="217"/>
      <c r="PJ12" s="217"/>
      <c r="PK12" s="217"/>
      <c r="PL12" s="217"/>
      <c r="PM12" s="217"/>
      <c r="PN12" s="217"/>
      <c r="PO12" s="217"/>
      <c r="PP12" s="217"/>
      <c r="PQ12" s="217"/>
      <c r="PR12" s="217"/>
      <c r="PS12" s="217"/>
      <c r="PT12" s="217"/>
      <c r="PU12" s="217"/>
      <c r="PV12" s="217"/>
      <c r="PW12" s="217"/>
      <c r="PX12" s="217"/>
      <c r="PY12" s="217"/>
      <c r="PZ12" s="217"/>
      <c r="QA12" s="217"/>
      <c r="QB12" s="217"/>
      <c r="QC12" s="217"/>
      <c r="QD12" s="217"/>
      <c r="QE12" s="217"/>
      <c r="QF12" s="217"/>
      <c r="QG12" s="217"/>
      <c r="QH12" s="217"/>
      <c r="QI12" s="217"/>
      <c r="QJ12" s="217"/>
      <c r="QK12" s="217"/>
      <c r="QL12" s="217"/>
      <c r="QM12" s="217"/>
      <c r="QN12" s="217"/>
      <c r="QO12" s="217"/>
      <c r="QP12" s="217"/>
      <c r="QQ12" s="217"/>
      <c r="QR12" s="217"/>
      <c r="QS12" s="217"/>
      <c r="QT12" s="217"/>
      <c r="QU12" s="217"/>
      <c r="QV12" s="217"/>
      <c r="QW12" s="217"/>
      <c r="QX12" s="217"/>
      <c r="QY12" s="217"/>
      <c r="QZ12" s="217"/>
      <c r="RA12" s="217"/>
      <c r="RB12" s="217"/>
      <c r="RC12" s="217"/>
      <c r="RD12" s="217"/>
      <c r="RE12" s="217"/>
      <c r="RF12" s="217"/>
      <c r="RG12" s="217"/>
      <c r="RH12" s="217"/>
      <c r="RI12" s="217"/>
      <c r="RJ12" s="217"/>
      <c r="RK12" s="217"/>
      <c r="RL12" s="217"/>
      <c r="RM12" s="217"/>
      <c r="RN12" s="217"/>
      <c r="RO12" s="217"/>
      <c r="RP12" s="217"/>
      <c r="RQ12" s="217"/>
      <c r="RR12" s="217"/>
      <c r="RS12" s="217"/>
      <c r="RT12" s="217"/>
      <c r="RU12" s="217"/>
      <c r="RV12" s="217"/>
      <c r="RW12" s="217"/>
      <c r="RX12" s="217"/>
      <c r="RY12" s="217"/>
      <c r="RZ12" s="217"/>
      <c r="SA12" s="217"/>
      <c r="SB12" s="217"/>
      <c r="SC12" s="217"/>
      <c r="SD12" s="217"/>
      <c r="SE12" s="217"/>
      <c r="SF12" s="217"/>
      <c r="SG12" s="217"/>
      <c r="SH12" s="217"/>
      <c r="SI12" s="217"/>
      <c r="SJ12" s="217"/>
      <c r="SK12" s="217"/>
      <c r="SL12" s="217"/>
      <c r="SM12" s="217"/>
      <c r="SN12" s="217"/>
      <c r="SO12" s="217"/>
      <c r="SP12" s="217"/>
      <c r="SQ12" s="217"/>
      <c r="SR12" s="217"/>
      <c r="SS12" s="217"/>
      <c r="ST12" s="217"/>
      <c r="SU12" s="217"/>
      <c r="SV12" s="217"/>
      <c r="SW12" s="217"/>
      <c r="SX12" s="217"/>
      <c r="SY12" s="217"/>
      <c r="SZ12" s="217"/>
      <c r="TA12" s="217"/>
      <c r="TB12" s="217"/>
      <c r="TC12" s="217"/>
      <c r="TD12" s="217"/>
      <c r="TE12" s="217"/>
      <c r="TF12" s="217"/>
      <c r="TG12" s="217"/>
      <c r="TH12" s="217"/>
      <c r="TI12" s="217"/>
      <c r="TJ12" s="217"/>
      <c r="TK12" s="217"/>
      <c r="TL12" s="217"/>
      <c r="TM12" s="217"/>
      <c r="TN12" s="217"/>
      <c r="TO12" s="217"/>
      <c r="TP12" s="217"/>
      <c r="TQ12" s="217"/>
      <c r="TR12" s="217"/>
      <c r="TS12" s="217"/>
      <c r="TT12" s="217"/>
      <c r="TU12" s="217"/>
      <c r="TV12" s="217"/>
      <c r="TW12" s="217"/>
      <c r="TX12" s="217"/>
      <c r="TY12" s="217"/>
      <c r="TZ12" s="217"/>
      <c r="UA12" s="217"/>
      <c r="UB12" s="217"/>
      <c r="UC12" s="217"/>
      <c r="UD12" s="217"/>
      <c r="UE12" s="217"/>
      <c r="UF12" s="217"/>
      <c r="UG12" s="217"/>
      <c r="UH12" s="217"/>
      <c r="UI12" s="217"/>
      <c r="UJ12" s="217"/>
      <c r="UK12" s="217"/>
      <c r="UL12" s="217"/>
      <c r="UM12" s="217"/>
      <c r="UN12" s="217"/>
      <c r="UO12" s="217"/>
      <c r="UP12" s="217"/>
      <c r="UQ12" s="217"/>
      <c r="UR12" s="217"/>
      <c r="US12" s="217"/>
      <c r="UT12" s="217"/>
      <c r="UU12" s="217"/>
      <c r="UV12" s="217"/>
      <c r="UW12" s="217"/>
      <c r="UX12" s="217"/>
      <c r="UY12" s="217"/>
      <c r="UZ12" s="217"/>
      <c r="VA12" s="217"/>
      <c r="VB12" s="217"/>
      <c r="VC12" s="217"/>
      <c r="VD12" s="217"/>
      <c r="VE12" s="217"/>
      <c r="VF12" s="217"/>
      <c r="VG12" s="217"/>
      <c r="VH12" s="217"/>
      <c r="VI12" s="217"/>
      <c r="VJ12" s="217"/>
      <c r="VK12" s="217"/>
      <c r="VL12" s="217"/>
      <c r="VM12" s="217"/>
      <c r="VN12" s="217"/>
      <c r="VO12" s="217"/>
      <c r="VP12" s="217"/>
      <c r="VQ12" s="217"/>
      <c r="VR12" s="217"/>
      <c r="VS12" s="217"/>
      <c r="VT12" s="217"/>
      <c r="VU12" s="217"/>
      <c r="VV12" s="217"/>
      <c r="VW12" s="217"/>
      <c r="VX12" s="217"/>
      <c r="VY12" s="217"/>
      <c r="VZ12" s="217"/>
      <c r="WA12" s="217"/>
      <c r="WB12" s="217"/>
      <c r="WC12" s="217"/>
      <c r="WD12" s="217"/>
      <c r="WE12" s="217"/>
      <c r="WF12" s="217"/>
      <c r="WG12" s="217"/>
      <c r="WH12" s="217"/>
      <c r="WI12" s="217"/>
      <c r="WJ12" s="217"/>
      <c r="WK12" s="217"/>
      <c r="WL12" s="217"/>
      <c r="WM12" s="217"/>
      <c r="WN12" s="217"/>
      <c r="WO12" s="217"/>
      <c r="WP12" s="217"/>
      <c r="WQ12" s="217"/>
      <c r="WR12" s="217"/>
      <c r="WS12" s="217"/>
      <c r="WT12" s="217"/>
      <c r="WU12" s="217"/>
      <c r="WV12" s="217"/>
      <c r="WW12" s="217"/>
      <c r="WX12" s="217"/>
      <c r="WY12" s="217"/>
      <c r="WZ12" s="217"/>
      <c r="XA12" s="217"/>
      <c r="XB12" s="217"/>
      <c r="XC12" s="217"/>
      <c r="XD12" s="217"/>
      <c r="XE12" s="217"/>
      <c r="XF12" s="217"/>
      <c r="XG12" s="217"/>
      <c r="XH12" s="217"/>
      <c r="XI12" s="217"/>
      <c r="XJ12" s="217"/>
      <c r="XK12" s="217"/>
      <c r="XL12" s="217"/>
      <c r="XM12" s="217"/>
      <c r="XN12" s="217"/>
      <c r="XO12" s="217"/>
      <c r="XP12" s="217"/>
      <c r="XQ12" s="217"/>
      <c r="XR12" s="217"/>
      <c r="XS12" s="217"/>
      <c r="XT12" s="217"/>
      <c r="XU12" s="217"/>
      <c r="XV12" s="217"/>
      <c r="XW12" s="217"/>
      <c r="XX12" s="217"/>
      <c r="XY12" s="217"/>
      <c r="XZ12" s="217"/>
      <c r="YA12" s="217"/>
      <c r="YB12" s="217"/>
      <c r="YC12" s="217"/>
      <c r="YD12" s="217"/>
      <c r="YE12" s="217"/>
      <c r="YF12" s="217"/>
      <c r="YG12" s="217"/>
      <c r="YH12" s="217"/>
      <c r="YI12" s="217"/>
      <c r="YJ12" s="217"/>
      <c r="YK12" s="217"/>
      <c r="YL12" s="217"/>
      <c r="YM12" s="217"/>
      <c r="YN12" s="217"/>
      <c r="YO12" s="217"/>
      <c r="YP12" s="217"/>
      <c r="YQ12" s="217"/>
      <c r="YR12" s="217"/>
      <c r="YS12" s="217"/>
      <c r="YT12" s="217"/>
      <c r="YU12" s="217"/>
      <c r="YV12" s="217"/>
      <c r="YW12" s="217"/>
      <c r="YX12" s="217"/>
      <c r="YY12" s="217"/>
      <c r="YZ12" s="217"/>
      <c r="ZA12" s="217"/>
      <c r="ZB12" s="217"/>
      <c r="ZC12" s="217"/>
      <c r="ZD12" s="217"/>
      <c r="ZE12" s="217"/>
      <c r="ZF12" s="217"/>
      <c r="ZG12" s="217"/>
      <c r="ZH12" s="217"/>
      <c r="ZI12" s="217"/>
      <c r="ZJ12" s="217"/>
      <c r="ZK12" s="217"/>
      <c r="ZL12" s="217"/>
      <c r="ZM12" s="217"/>
      <c r="ZN12" s="217"/>
      <c r="ZO12" s="217"/>
      <c r="ZP12" s="217"/>
      <c r="ZQ12" s="217"/>
      <c r="ZR12" s="217"/>
      <c r="ZS12" s="217"/>
      <c r="ZT12" s="217"/>
      <c r="ZU12" s="217"/>
      <c r="ZV12" s="217"/>
      <c r="ZW12" s="217"/>
      <c r="ZX12" s="217"/>
      <c r="ZY12" s="217"/>
      <c r="ZZ12" s="217"/>
      <c r="AAA12" s="217"/>
      <c r="AAB12" s="217"/>
      <c r="AAC12" s="217"/>
      <c r="AAD12" s="217"/>
      <c r="AAE12" s="217"/>
      <c r="AAF12" s="217"/>
      <c r="AAG12" s="217"/>
      <c r="AAH12" s="217"/>
      <c r="AAI12" s="217"/>
      <c r="AAJ12" s="217"/>
      <c r="AAK12" s="217"/>
      <c r="AAL12" s="217"/>
      <c r="AAM12" s="217"/>
      <c r="AAN12" s="217"/>
      <c r="AAO12" s="217"/>
      <c r="AAP12" s="217"/>
      <c r="AAQ12" s="217"/>
      <c r="AAR12" s="217"/>
      <c r="AAS12" s="217"/>
      <c r="AAT12" s="217"/>
      <c r="AAU12" s="217"/>
      <c r="AAV12" s="217"/>
      <c r="AAW12" s="217"/>
      <c r="AAX12" s="217"/>
      <c r="AAY12" s="217"/>
      <c r="AAZ12" s="217"/>
      <c r="ABA12" s="217"/>
      <c r="ABB12" s="217"/>
      <c r="ABC12" s="217"/>
      <c r="ABD12" s="217"/>
      <c r="ABE12" s="217"/>
      <c r="ABF12" s="217"/>
      <c r="ABG12" s="217"/>
      <c r="ABH12" s="217"/>
      <c r="ABI12" s="217"/>
      <c r="ABJ12" s="217"/>
      <c r="ABK12" s="217"/>
      <c r="ABL12" s="217"/>
      <c r="ABM12" s="217"/>
      <c r="ABN12" s="217"/>
      <c r="ABO12" s="217"/>
      <c r="ABP12" s="217"/>
      <c r="ABQ12" s="217"/>
      <c r="ABR12" s="217"/>
      <c r="ABS12" s="217"/>
      <c r="ABT12" s="217"/>
      <c r="ABU12" s="217"/>
      <c r="ABV12" s="217"/>
      <c r="ABW12" s="217"/>
      <c r="ABX12" s="217"/>
      <c r="ABY12" s="217"/>
      <c r="ABZ12" s="217"/>
      <c r="ACA12" s="217"/>
      <c r="ACB12" s="217"/>
      <c r="ACC12" s="217"/>
      <c r="ACD12" s="217"/>
      <c r="ACE12" s="217"/>
      <c r="ACF12" s="217"/>
      <c r="ACG12" s="217"/>
      <c r="ACH12" s="217"/>
      <c r="ACI12" s="217"/>
      <c r="ACJ12" s="217"/>
      <c r="ACK12" s="217"/>
      <c r="ACL12" s="217"/>
      <c r="ACM12" s="217"/>
      <c r="ACN12" s="217"/>
      <c r="ACO12" s="217"/>
      <c r="ACP12" s="217"/>
      <c r="ACQ12" s="217"/>
      <c r="ACR12" s="217"/>
      <c r="ACS12" s="217"/>
      <c r="ACT12" s="217"/>
      <c r="ACU12" s="217"/>
      <c r="ACV12" s="217"/>
      <c r="ACW12" s="217"/>
      <c r="ACX12" s="217"/>
      <c r="ACY12" s="217"/>
      <c r="ACZ12" s="217"/>
      <c r="ADA12" s="217"/>
      <c r="ADB12" s="217"/>
      <c r="ADC12" s="217"/>
      <c r="ADD12" s="217"/>
      <c r="ADE12" s="217"/>
      <c r="ADF12" s="217"/>
      <c r="ADG12" s="217"/>
      <c r="ADH12" s="217"/>
      <c r="ADI12" s="217"/>
      <c r="ADJ12" s="217"/>
      <c r="ADK12" s="217"/>
      <c r="ADL12" s="217"/>
      <c r="ADM12" s="217"/>
      <c r="ADN12" s="217"/>
      <c r="ADO12" s="217"/>
      <c r="ADP12" s="217"/>
      <c r="ADQ12" s="217"/>
      <c r="ADR12" s="217"/>
      <c r="ADS12" s="217"/>
      <c r="ADT12" s="217"/>
      <c r="ADU12" s="217"/>
      <c r="ADV12" s="217"/>
      <c r="ADW12" s="217"/>
      <c r="ADX12" s="217"/>
      <c r="ADY12" s="217"/>
      <c r="ADZ12" s="217"/>
      <c r="AEA12" s="217"/>
      <c r="AEB12" s="217"/>
      <c r="AEC12" s="217"/>
      <c r="AED12" s="217"/>
      <c r="AEE12" s="217"/>
      <c r="AEF12" s="217"/>
      <c r="AEG12" s="217"/>
      <c r="AEH12" s="217"/>
      <c r="AEI12" s="217"/>
      <c r="AEJ12" s="217"/>
      <c r="AEK12" s="217"/>
      <c r="AEL12" s="217"/>
      <c r="AEM12" s="217"/>
      <c r="AEN12" s="217"/>
      <c r="AEO12" s="217"/>
      <c r="AEP12" s="217"/>
      <c r="AEQ12" s="217"/>
      <c r="AER12" s="217"/>
      <c r="AES12" s="217"/>
      <c r="AET12" s="217"/>
      <c r="AEU12" s="217"/>
      <c r="AEV12" s="217"/>
      <c r="AEW12" s="217"/>
      <c r="AEX12" s="217"/>
      <c r="AEY12" s="217"/>
      <c r="AEZ12" s="217"/>
      <c r="AFA12" s="217"/>
      <c r="AFB12" s="217"/>
      <c r="AFC12" s="217"/>
      <c r="AFD12" s="217"/>
      <c r="AFE12" s="217"/>
      <c r="AFF12" s="217"/>
      <c r="AFG12" s="217"/>
      <c r="AFH12" s="217"/>
      <c r="AFI12" s="217"/>
      <c r="AFJ12" s="217"/>
      <c r="AFK12" s="217"/>
      <c r="AFL12" s="217"/>
      <c r="AFM12" s="217"/>
      <c r="AFN12" s="217"/>
      <c r="AFO12" s="217"/>
      <c r="AFP12" s="217"/>
      <c r="AFQ12" s="217"/>
      <c r="AFR12" s="217"/>
      <c r="AFS12" s="217"/>
      <c r="AFT12" s="217"/>
      <c r="AFU12" s="217"/>
      <c r="AFV12" s="217"/>
      <c r="AFW12" s="217"/>
      <c r="AFX12" s="217"/>
      <c r="AFY12" s="217"/>
      <c r="AFZ12" s="217"/>
      <c r="AGA12" s="217"/>
      <c r="AGB12" s="217"/>
      <c r="AGC12" s="217"/>
      <c r="AGD12" s="217"/>
      <c r="AGE12" s="217"/>
      <c r="AGF12" s="217"/>
      <c r="AGG12" s="217"/>
      <c r="AGH12" s="217"/>
      <c r="AGI12" s="217"/>
      <c r="AGJ12" s="217"/>
      <c r="AGK12" s="217"/>
      <c r="AGL12" s="217"/>
      <c r="AGM12" s="217"/>
      <c r="AGN12" s="217"/>
      <c r="AGO12" s="217"/>
      <c r="AGP12" s="217"/>
      <c r="AGQ12" s="217"/>
      <c r="AGR12" s="217"/>
      <c r="AGS12" s="217"/>
      <c r="AGT12" s="217"/>
      <c r="AGU12" s="217"/>
      <c r="AGV12" s="217"/>
      <c r="AGW12" s="217"/>
      <c r="AGX12" s="217"/>
      <c r="AGY12" s="217"/>
      <c r="AGZ12" s="217"/>
      <c r="AHA12" s="217"/>
      <c r="AHB12" s="217"/>
      <c r="AHC12" s="217"/>
      <c r="AHD12" s="217"/>
      <c r="AHE12" s="217"/>
      <c r="AHF12" s="217"/>
      <c r="AHG12" s="217"/>
      <c r="AHH12" s="217"/>
      <c r="AHI12" s="217"/>
      <c r="AHJ12" s="217"/>
      <c r="AHK12" s="217"/>
      <c r="AHL12" s="217"/>
      <c r="AHM12" s="217"/>
      <c r="AHN12" s="217"/>
      <c r="AHO12" s="217"/>
      <c r="AHP12" s="217"/>
      <c r="AHQ12" s="217"/>
      <c r="AHR12" s="217"/>
      <c r="AHS12" s="217"/>
      <c r="AHT12" s="217"/>
      <c r="AHU12" s="217"/>
      <c r="AHV12" s="217"/>
      <c r="AHW12" s="217"/>
      <c r="AHX12" s="217"/>
      <c r="AHY12" s="217"/>
      <c r="AHZ12" s="217"/>
      <c r="AIA12" s="217"/>
      <c r="AIB12" s="217"/>
      <c r="AIC12" s="217"/>
      <c r="AID12" s="217"/>
      <c r="AIE12" s="217"/>
      <c r="AIF12" s="217"/>
      <c r="AIG12" s="217"/>
      <c r="AIH12" s="217"/>
      <c r="AII12" s="217"/>
      <c r="AIJ12" s="217"/>
      <c r="AIK12" s="217"/>
      <c r="AIL12" s="217"/>
      <c r="AIM12" s="217"/>
      <c r="AIN12" s="217"/>
      <c r="AIO12" s="217"/>
      <c r="AIP12" s="217"/>
      <c r="AIQ12" s="217"/>
      <c r="AIR12" s="217"/>
      <c r="AIS12" s="217"/>
      <c r="AIT12" s="217"/>
      <c r="AIU12" s="217"/>
      <c r="AIV12" s="217"/>
      <c r="AIW12" s="217"/>
      <c r="AIX12" s="217"/>
      <c r="AIY12" s="217"/>
      <c r="AIZ12" s="217"/>
      <c r="AJA12" s="217"/>
      <c r="AJB12" s="217"/>
      <c r="AJC12" s="217"/>
      <c r="AJD12" s="217"/>
      <c r="AJE12" s="217"/>
      <c r="AJF12" s="217"/>
      <c r="AJG12" s="217"/>
      <c r="AJH12" s="217"/>
      <c r="AJI12" s="217"/>
      <c r="AJJ12" s="217"/>
      <c r="AJK12" s="217"/>
      <c r="AJL12" s="217"/>
      <c r="AJM12" s="217"/>
      <c r="AJN12" s="217"/>
      <c r="AJO12" s="217"/>
      <c r="AJP12" s="217"/>
      <c r="AJQ12" s="217"/>
      <c r="AJR12" s="217"/>
      <c r="AJS12" s="217"/>
      <c r="AJT12" s="217"/>
      <c r="AJU12" s="217"/>
      <c r="AJV12" s="217"/>
      <c r="AJW12" s="217"/>
      <c r="AJX12" s="217"/>
      <c r="AJY12" s="217"/>
      <c r="AJZ12" s="217"/>
      <c r="AKA12" s="217"/>
      <c r="AKB12" s="217"/>
      <c r="AKC12" s="217"/>
      <c r="AKD12" s="217"/>
      <c r="AKE12" s="217"/>
      <c r="AKF12" s="217"/>
      <c r="AKG12" s="217"/>
      <c r="AKH12" s="217"/>
      <c r="AKI12" s="217"/>
      <c r="AKJ12" s="217"/>
      <c r="AKK12" s="217"/>
      <c r="AKL12" s="217"/>
      <c r="AKM12" s="217"/>
      <c r="AKN12" s="217"/>
      <c r="AKO12" s="217"/>
      <c r="AKP12" s="217"/>
      <c r="AKQ12" s="217"/>
      <c r="AKR12" s="217"/>
      <c r="AKS12" s="217"/>
      <c r="AKT12" s="217"/>
      <c r="AKU12" s="217"/>
      <c r="AKV12" s="217"/>
      <c r="AKW12" s="217"/>
      <c r="AKX12" s="217"/>
      <c r="AKY12" s="217"/>
      <c r="AKZ12" s="217"/>
      <c r="ALA12" s="217"/>
      <c r="ALB12" s="217"/>
      <c r="ALC12" s="217"/>
      <c r="ALD12" s="217"/>
      <c r="ALE12" s="217"/>
      <c r="ALF12" s="217"/>
      <c r="ALG12" s="217"/>
      <c r="ALH12" s="217"/>
      <c r="ALI12" s="217"/>
      <c r="ALJ12" s="217"/>
      <c r="ALK12" s="217"/>
      <c r="ALL12" s="217"/>
      <c r="ALM12" s="217"/>
      <c r="ALN12" s="217"/>
      <c r="ALO12" s="217"/>
      <c r="ALP12" s="217"/>
      <c r="ALQ12" s="217"/>
      <c r="ALR12" s="217"/>
      <c r="ALS12" s="217"/>
      <c r="ALT12" s="217"/>
      <c r="ALU12" s="217"/>
      <c r="ALV12" s="217"/>
      <c r="ALW12" s="217"/>
      <c r="ALX12" s="217"/>
      <c r="ALY12" s="217"/>
      <c r="ALZ12" s="217"/>
      <c r="AMA12" s="217"/>
      <c r="AMB12" s="217"/>
      <c r="AMC12" s="217"/>
      <c r="AMD12" s="217"/>
      <c r="AME12" s="217"/>
      <c r="AMF12" s="217"/>
      <c r="AMG12" s="217"/>
      <c r="AMH12" s="217"/>
      <c r="AMI12" s="217"/>
      <c r="AMJ12" s="217"/>
      <c r="AMK12" s="217"/>
      <c r="AML12" s="217"/>
      <c r="AMM12" s="217"/>
    </row>
    <row r="13" spans="1:1027" s="390" customFormat="1" ht="26.4">
      <c r="A13" s="664"/>
      <c r="B13" s="676" t="s">
        <v>669</v>
      </c>
      <c r="C13" s="468"/>
      <c r="D13" s="469" t="s">
        <v>150</v>
      </c>
      <c r="E13" s="469"/>
      <c r="F13" s="469" t="s">
        <v>150</v>
      </c>
      <c r="G13" s="469">
        <f>SUM(G14:G33)</f>
        <v>0</v>
      </c>
      <c r="H13" s="665">
        <f>SUM(H14:H33)</f>
        <v>0</v>
      </c>
      <c r="I13" s="666">
        <f>SUM(I14:I33)</f>
        <v>0</v>
      </c>
      <c r="J13" s="652"/>
      <c r="K13" s="651">
        <f>SUM(K14:K33)</f>
        <v>0</v>
      </c>
      <c r="L13" s="816" t="e">
        <f>AVERAGE(L14:L33)</f>
        <v>#DIV/0!</v>
      </c>
      <c r="M13" s="653">
        <f>SUM(M14:M33)</f>
        <v>0</v>
      </c>
      <c r="N13" s="816" t="e">
        <f>AVERAGE(N14:N33)</f>
        <v>#DIV/0!</v>
      </c>
      <c r="O13" s="653">
        <f>SUM(O14:O33)</f>
        <v>0</v>
      </c>
      <c r="P13" s="816" t="e">
        <f>AVERAGE(P14:P33)</f>
        <v>#DIV/0!</v>
      </c>
      <c r="Q13" s="653">
        <f>SUM(Q14:Q33)</f>
        <v>0</v>
      </c>
      <c r="R13" s="816" t="e">
        <f>AVERAGE(R14:R33)</f>
        <v>#DIV/0!</v>
      </c>
      <c r="S13" s="655">
        <f>SUM(S14:S33)</f>
        <v>0</v>
      </c>
      <c r="T13" s="653">
        <f>SUM(T14:T33)</f>
        <v>0</v>
      </c>
      <c r="U13" s="653">
        <f>SUM(U14:U33)</f>
        <v>0</v>
      </c>
      <c r="V13" s="471"/>
      <c r="W13" s="471"/>
      <c r="X13" s="471"/>
      <c r="Y13" s="471"/>
      <c r="Z13" s="471"/>
      <c r="AA13" s="471"/>
      <c r="AB13" s="471"/>
      <c r="AC13" s="471"/>
      <c r="AD13" s="471"/>
      <c r="AE13" s="471"/>
      <c r="AF13" s="471"/>
      <c r="AG13" s="471"/>
      <c r="AH13" s="471"/>
      <c r="AI13" s="471"/>
      <c r="AJ13" s="471"/>
      <c r="AK13" s="471"/>
      <c r="AL13" s="471"/>
      <c r="AM13" s="471"/>
      <c r="AN13" s="471"/>
      <c r="AO13" s="471"/>
      <c r="AP13" s="471"/>
      <c r="AQ13" s="471"/>
      <c r="AR13" s="471"/>
      <c r="AS13" s="471"/>
      <c r="AT13" s="471"/>
      <c r="AU13" s="471"/>
      <c r="AV13" s="471"/>
      <c r="AW13" s="471"/>
      <c r="AX13" s="471"/>
      <c r="AY13" s="471"/>
      <c r="AZ13" s="471"/>
      <c r="BA13" s="471"/>
      <c r="BB13" s="471"/>
      <c r="BC13" s="471"/>
      <c r="BD13" s="471"/>
      <c r="BE13" s="471"/>
      <c r="BF13" s="471"/>
      <c r="BG13" s="471"/>
      <c r="BH13" s="471"/>
      <c r="BI13" s="471"/>
      <c r="BJ13" s="471"/>
      <c r="BK13" s="471"/>
      <c r="BL13" s="471"/>
      <c r="BM13" s="471"/>
      <c r="BN13" s="471"/>
      <c r="BO13" s="471"/>
      <c r="BP13" s="471"/>
      <c r="BQ13" s="471"/>
      <c r="BR13" s="471"/>
      <c r="BS13" s="471"/>
      <c r="BT13" s="471"/>
      <c r="BU13" s="471"/>
      <c r="BV13" s="471"/>
      <c r="BW13" s="471"/>
      <c r="BX13" s="471"/>
      <c r="BY13" s="471"/>
      <c r="BZ13" s="471"/>
      <c r="CA13" s="471"/>
      <c r="CB13" s="471"/>
      <c r="CC13" s="471"/>
      <c r="CD13" s="471"/>
      <c r="CE13" s="471"/>
      <c r="CF13" s="471"/>
      <c r="CG13" s="471"/>
      <c r="CH13" s="471"/>
      <c r="CI13" s="471"/>
      <c r="CJ13" s="471"/>
      <c r="CK13" s="471"/>
      <c r="CL13" s="471"/>
      <c r="CM13" s="471"/>
      <c r="CN13" s="471"/>
      <c r="CO13" s="471"/>
      <c r="CP13" s="471"/>
      <c r="CQ13" s="471"/>
      <c r="CR13" s="471"/>
      <c r="CS13" s="471"/>
      <c r="CT13" s="471"/>
      <c r="CU13" s="471"/>
      <c r="CV13" s="471"/>
      <c r="CW13" s="471"/>
      <c r="CX13" s="471"/>
      <c r="CY13" s="471"/>
      <c r="CZ13" s="471"/>
      <c r="DA13" s="471"/>
      <c r="DB13" s="471"/>
      <c r="DC13" s="471"/>
      <c r="DD13" s="471"/>
      <c r="DE13" s="471"/>
      <c r="DF13" s="471"/>
      <c r="DG13" s="471"/>
      <c r="DH13" s="471"/>
      <c r="DI13" s="471"/>
      <c r="DJ13" s="471"/>
      <c r="DK13" s="471"/>
      <c r="DL13" s="471"/>
      <c r="DM13" s="471"/>
      <c r="DN13" s="471"/>
      <c r="DO13" s="471"/>
      <c r="DP13" s="471"/>
      <c r="DQ13" s="471"/>
      <c r="DR13" s="471"/>
      <c r="DS13" s="471"/>
      <c r="DT13" s="471"/>
      <c r="DU13" s="471"/>
      <c r="DV13" s="471"/>
      <c r="DW13" s="471"/>
      <c r="DX13" s="471"/>
      <c r="DY13" s="471"/>
      <c r="DZ13" s="471"/>
      <c r="EA13" s="471"/>
      <c r="EB13" s="471"/>
      <c r="EC13" s="471"/>
      <c r="ED13" s="471"/>
      <c r="EE13" s="471"/>
      <c r="EF13" s="471"/>
      <c r="EG13" s="471"/>
      <c r="EH13" s="471"/>
      <c r="EI13" s="471"/>
      <c r="EJ13" s="471"/>
      <c r="EK13" s="471"/>
      <c r="EL13" s="471"/>
      <c r="EM13" s="471"/>
      <c r="EN13" s="471"/>
      <c r="EO13" s="471"/>
      <c r="EP13" s="471"/>
      <c r="EQ13" s="471"/>
      <c r="ER13" s="471"/>
      <c r="ES13" s="471"/>
      <c r="ET13" s="471"/>
      <c r="EU13" s="471"/>
      <c r="EV13" s="471"/>
      <c r="EW13" s="471"/>
      <c r="EX13" s="471"/>
      <c r="EY13" s="471"/>
      <c r="EZ13" s="471"/>
      <c r="FA13" s="471"/>
      <c r="FB13" s="471"/>
      <c r="FC13" s="471"/>
      <c r="FD13" s="471"/>
      <c r="FE13" s="471"/>
      <c r="FF13" s="471"/>
      <c r="FG13" s="471"/>
      <c r="FH13" s="471"/>
      <c r="FI13" s="471"/>
      <c r="FJ13" s="471"/>
      <c r="FK13" s="471"/>
      <c r="FL13" s="471"/>
      <c r="FM13" s="471"/>
      <c r="FN13" s="471"/>
      <c r="FO13" s="471"/>
      <c r="FP13" s="471"/>
      <c r="FQ13" s="471"/>
      <c r="FR13" s="471"/>
      <c r="FS13" s="471"/>
      <c r="FT13" s="471"/>
      <c r="FU13" s="471"/>
      <c r="FV13" s="471"/>
      <c r="FW13" s="471"/>
      <c r="FX13" s="471"/>
      <c r="FY13" s="471"/>
      <c r="FZ13" s="471"/>
      <c r="GA13" s="471"/>
      <c r="GB13" s="471"/>
      <c r="GC13" s="471"/>
      <c r="GD13" s="471"/>
      <c r="GE13" s="471"/>
      <c r="GF13" s="471"/>
      <c r="GG13" s="471"/>
      <c r="GH13" s="471"/>
      <c r="GI13" s="471"/>
      <c r="GJ13" s="471"/>
      <c r="GK13" s="471"/>
      <c r="GL13" s="471"/>
      <c r="GM13" s="471"/>
      <c r="GN13" s="471"/>
      <c r="GO13" s="471"/>
      <c r="GP13" s="471"/>
      <c r="GQ13" s="471"/>
      <c r="GR13" s="471"/>
      <c r="GS13" s="471"/>
      <c r="GT13" s="471"/>
      <c r="GU13" s="471"/>
      <c r="GV13" s="471"/>
      <c r="GW13" s="471"/>
      <c r="GX13" s="471"/>
      <c r="GY13" s="471"/>
      <c r="GZ13" s="471"/>
      <c r="HA13" s="471"/>
      <c r="HB13" s="471"/>
      <c r="HC13" s="471"/>
      <c r="HD13" s="471"/>
      <c r="HE13" s="471"/>
      <c r="HF13" s="471"/>
      <c r="HG13" s="471"/>
      <c r="HH13" s="471"/>
      <c r="HI13" s="471"/>
      <c r="HJ13" s="471"/>
      <c r="HK13" s="471"/>
      <c r="HL13" s="471"/>
      <c r="HM13" s="471"/>
      <c r="HN13" s="471"/>
      <c r="HO13" s="471"/>
      <c r="HP13" s="471"/>
      <c r="HQ13" s="471"/>
      <c r="HR13" s="471"/>
      <c r="HS13" s="471"/>
      <c r="HT13" s="471"/>
      <c r="HU13" s="471"/>
      <c r="HV13" s="471"/>
      <c r="HW13" s="471"/>
      <c r="HX13" s="471"/>
      <c r="HY13" s="471"/>
      <c r="HZ13" s="471"/>
      <c r="IA13" s="471"/>
      <c r="IB13" s="471"/>
      <c r="IC13" s="471"/>
      <c r="ID13" s="471"/>
      <c r="IE13" s="471"/>
      <c r="IF13" s="471"/>
      <c r="IG13" s="471"/>
      <c r="IH13" s="471"/>
      <c r="II13" s="471"/>
      <c r="IJ13" s="471"/>
      <c r="IK13" s="471"/>
      <c r="IL13" s="471"/>
      <c r="IM13" s="471"/>
      <c r="IN13" s="471"/>
      <c r="IO13" s="471"/>
      <c r="IP13" s="471"/>
      <c r="IQ13" s="471"/>
      <c r="IR13" s="471"/>
      <c r="IS13" s="471"/>
      <c r="IT13" s="471"/>
      <c r="IU13" s="471"/>
      <c r="IV13" s="471"/>
      <c r="IW13" s="471"/>
      <c r="IX13" s="471"/>
      <c r="IY13" s="471"/>
      <c r="IZ13" s="471"/>
      <c r="JA13" s="471"/>
      <c r="JB13" s="471"/>
      <c r="JC13" s="471"/>
      <c r="JD13" s="471"/>
      <c r="JE13" s="471"/>
      <c r="JF13" s="471"/>
      <c r="JG13" s="471"/>
      <c r="JH13" s="471"/>
      <c r="JI13" s="471"/>
      <c r="JJ13" s="471"/>
      <c r="JK13" s="471"/>
      <c r="JL13" s="471"/>
      <c r="JM13" s="471"/>
      <c r="JN13" s="471"/>
      <c r="JO13" s="471"/>
      <c r="JP13" s="471"/>
      <c r="JQ13" s="471"/>
      <c r="JR13" s="471"/>
      <c r="JS13" s="471"/>
      <c r="JT13" s="471"/>
      <c r="JU13" s="471"/>
      <c r="JV13" s="471"/>
      <c r="JW13" s="471"/>
      <c r="JX13" s="471"/>
      <c r="JY13" s="471"/>
      <c r="JZ13" s="471"/>
      <c r="KA13" s="471"/>
      <c r="KB13" s="471"/>
      <c r="KC13" s="471"/>
      <c r="KD13" s="471"/>
      <c r="KE13" s="471"/>
      <c r="KF13" s="471"/>
      <c r="KG13" s="471"/>
      <c r="KH13" s="471"/>
      <c r="KI13" s="471"/>
      <c r="KJ13" s="471"/>
      <c r="KK13" s="471"/>
      <c r="KL13" s="471"/>
      <c r="KM13" s="471"/>
      <c r="KN13" s="471"/>
      <c r="KO13" s="471"/>
      <c r="KP13" s="471"/>
      <c r="KQ13" s="471"/>
      <c r="KR13" s="471"/>
      <c r="KS13" s="471"/>
      <c r="KT13" s="471"/>
      <c r="KU13" s="471"/>
      <c r="KV13" s="471"/>
      <c r="KW13" s="471"/>
      <c r="KX13" s="471"/>
      <c r="KY13" s="471"/>
      <c r="KZ13" s="471"/>
      <c r="LA13" s="471"/>
      <c r="LB13" s="471"/>
      <c r="LC13" s="471"/>
      <c r="LD13" s="471"/>
      <c r="LE13" s="471"/>
      <c r="LF13" s="471"/>
      <c r="LG13" s="471"/>
      <c r="LH13" s="471"/>
      <c r="LI13" s="471"/>
      <c r="LJ13" s="471"/>
      <c r="LK13" s="471"/>
      <c r="LL13" s="471"/>
      <c r="LM13" s="471"/>
      <c r="LN13" s="471"/>
      <c r="LO13" s="471"/>
      <c r="LP13" s="471"/>
      <c r="LQ13" s="471"/>
      <c r="LR13" s="471"/>
      <c r="LS13" s="471"/>
      <c r="LT13" s="471"/>
      <c r="LU13" s="471"/>
      <c r="LV13" s="471"/>
      <c r="LW13" s="471"/>
      <c r="LX13" s="471"/>
      <c r="LY13" s="471"/>
      <c r="LZ13" s="471"/>
      <c r="MA13" s="471"/>
      <c r="MB13" s="471"/>
      <c r="MC13" s="471"/>
      <c r="MD13" s="471"/>
      <c r="ME13" s="471"/>
      <c r="MF13" s="471"/>
      <c r="MG13" s="471"/>
      <c r="MH13" s="471"/>
      <c r="MI13" s="471"/>
      <c r="MJ13" s="471"/>
      <c r="MK13" s="471"/>
      <c r="ML13" s="471"/>
      <c r="MM13" s="471"/>
      <c r="MN13" s="471"/>
      <c r="MO13" s="471"/>
      <c r="MP13" s="471"/>
      <c r="MQ13" s="471"/>
      <c r="MR13" s="471"/>
      <c r="MS13" s="471"/>
      <c r="MT13" s="471"/>
      <c r="MU13" s="471"/>
      <c r="MV13" s="471"/>
      <c r="MW13" s="471"/>
      <c r="MX13" s="471"/>
      <c r="MY13" s="471"/>
      <c r="MZ13" s="471"/>
      <c r="NA13" s="471"/>
      <c r="NB13" s="471"/>
      <c r="NC13" s="471"/>
      <c r="ND13" s="471"/>
      <c r="NE13" s="471"/>
      <c r="NF13" s="471"/>
      <c r="NG13" s="471"/>
      <c r="NH13" s="471"/>
      <c r="NI13" s="471"/>
      <c r="NJ13" s="471"/>
      <c r="NK13" s="471"/>
      <c r="NL13" s="471"/>
      <c r="NM13" s="471"/>
      <c r="NN13" s="471"/>
      <c r="NO13" s="471"/>
      <c r="NP13" s="471"/>
      <c r="NQ13" s="471"/>
      <c r="NR13" s="471"/>
      <c r="NS13" s="471"/>
      <c r="NT13" s="471"/>
      <c r="NU13" s="471"/>
      <c r="NV13" s="471"/>
      <c r="NW13" s="471"/>
      <c r="NX13" s="471"/>
      <c r="NY13" s="471"/>
      <c r="NZ13" s="471"/>
      <c r="OA13" s="471"/>
      <c r="OB13" s="471"/>
      <c r="OC13" s="471"/>
      <c r="OD13" s="471"/>
      <c r="OE13" s="471"/>
      <c r="OF13" s="471"/>
      <c r="OG13" s="471"/>
      <c r="OH13" s="471"/>
      <c r="OI13" s="471"/>
      <c r="OJ13" s="471"/>
      <c r="OK13" s="471"/>
      <c r="OL13" s="471"/>
      <c r="OM13" s="471"/>
      <c r="ON13" s="471"/>
      <c r="OO13" s="471"/>
      <c r="OP13" s="471"/>
      <c r="OQ13" s="471"/>
      <c r="OR13" s="471"/>
      <c r="OS13" s="471"/>
      <c r="OT13" s="471"/>
      <c r="OU13" s="471"/>
      <c r="OV13" s="471"/>
      <c r="OW13" s="471"/>
      <c r="OX13" s="471"/>
      <c r="OY13" s="471"/>
      <c r="OZ13" s="471"/>
      <c r="PA13" s="471"/>
      <c r="PB13" s="471"/>
      <c r="PC13" s="471"/>
      <c r="PD13" s="471"/>
      <c r="PE13" s="471"/>
      <c r="PF13" s="471"/>
      <c r="PG13" s="471"/>
      <c r="PH13" s="471"/>
      <c r="PI13" s="471"/>
      <c r="PJ13" s="471"/>
      <c r="PK13" s="471"/>
      <c r="PL13" s="471"/>
      <c r="PM13" s="471"/>
      <c r="PN13" s="471"/>
      <c r="PO13" s="471"/>
      <c r="PP13" s="471"/>
      <c r="PQ13" s="471"/>
      <c r="PR13" s="471"/>
      <c r="PS13" s="471"/>
      <c r="PT13" s="471"/>
      <c r="PU13" s="471"/>
      <c r="PV13" s="471"/>
      <c r="PW13" s="471"/>
      <c r="PX13" s="471"/>
      <c r="PY13" s="471"/>
      <c r="PZ13" s="471"/>
      <c r="QA13" s="471"/>
      <c r="QB13" s="471"/>
      <c r="QC13" s="471"/>
      <c r="QD13" s="471"/>
      <c r="QE13" s="471"/>
      <c r="QF13" s="471"/>
      <c r="QG13" s="471"/>
      <c r="QH13" s="471"/>
      <c r="QI13" s="471"/>
      <c r="QJ13" s="471"/>
      <c r="QK13" s="471"/>
      <c r="QL13" s="471"/>
      <c r="QM13" s="471"/>
      <c r="QN13" s="471"/>
      <c r="QO13" s="471"/>
      <c r="QP13" s="471"/>
      <c r="QQ13" s="471"/>
      <c r="QR13" s="471"/>
      <c r="QS13" s="471"/>
      <c r="QT13" s="471"/>
      <c r="QU13" s="471"/>
      <c r="QV13" s="471"/>
      <c r="QW13" s="471"/>
      <c r="QX13" s="471"/>
      <c r="QY13" s="471"/>
      <c r="QZ13" s="471"/>
      <c r="RA13" s="471"/>
      <c r="RB13" s="471"/>
      <c r="RC13" s="471"/>
      <c r="RD13" s="471"/>
      <c r="RE13" s="471"/>
      <c r="RF13" s="471"/>
      <c r="RG13" s="471"/>
      <c r="RH13" s="471"/>
      <c r="RI13" s="471"/>
      <c r="RJ13" s="471"/>
      <c r="RK13" s="471"/>
      <c r="RL13" s="471"/>
      <c r="RM13" s="471"/>
      <c r="RN13" s="471"/>
      <c r="RO13" s="471"/>
      <c r="RP13" s="471"/>
      <c r="RQ13" s="471"/>
      <c r="RR13" s="471"/>
      <c r="RS13" s="471"/>
      <c r="RT13" s="471"/>
      <c r="RU13" s="471"/>
      <c r="RV13" s="471"/>
      <c r="RW13" s="471"/>
      <c r="RX13" s="471"/>
      <c r="RY13" s="471"/>
      <c r="RZ13" s="471"/>
      <c r="SA13" s="471"/>
      <c r="SB13" s="471"/>
      <c r="SC13" s="471"/>
      <c r="SD13" s="471"/>
      <c r="SE13" s="471"/>
      <c r="SF13" s="471"/>
      <c r="SG13" s="471"/>
      <c r="SH13" s="471"/>
      <c r="SI13" s="471"/>
      <c r="SJ13" s="471"/>
      <c r="SK13" s="471"/>
      <c r="SL13" s="471"/>
      <c r="SM13" s="471"/>
      <c r="SN13" s="471"/>
      <c r="SO13" s="471"/>
      <c r="SP13" s="471"/>
      <c r="SQ13" s="471"/>
      <c r="SR13" s="471"/>
      <c r="SS13" s="471"/>
      <c r="ST13" s="471"/>
      <c r="SU13" s="471"/>
      <c r="SV13" s="471"/>
      <c r="SW13" s="471"/>
      <c r="SX13" s="471"/>
      <c r="SY13" s="471"/>
      <c r="SZ13" s="471"/>
      <c r="TA13" s="471"/>
      <c r="TB13" s="471"/>
      <c r="TC13" s="471"/>
      <c r="TD13" s="471"/>
      <c r="TE13" s="471"/>
      <c r="TF13" s="471"/>
      <c r="TG13" s="471"/>
      <c r="TH13" s="471"/>
      <c r="TI13" s="471"/>
      <c r="TJ13" s="471"/>
      <c r="TK13" s="471"/>
      <c r="TL13" s="471"/>
      <c r="TM13" s="471"/>
      <c r="TN13" s="471"/>
      <c r="TO13" s="471"/>
      <c r="TP13" s="471"/>
      <c r="TQ13" s="471"/>
      <c r="TR13" s="471"/>
      <c r="TS13" s="471"/>
      <c r="TT13" s="471"/>
      <c r="TU13" s="471"/>
      <c r="TV13" s="471"/>
      <c r="TW13" s="471"/>
      <c r="TX13" s="471"/>
      <c r="TY13" s="471"/>
      <c r="TZ13" s="471"/>
      <c r="UA13" s="471"/>
      <c r="UB13" s="471"/>
      <c r="UC13" s="471"/>
      <c r="UD13" s="471"/>
      <c r="UE13" s="471"/>
      <c r="UF13" s="471"/>
      <c r="UG13" s="471"/>
      <c r="UH13" s="471"/>
      <c r="UI13" s="471"/>
      <c r="UJ13" s="471"/>
      <c r="UK13" s="471"/>
      <c r="UL13" s="471"/>
      <c r="UM13" s="471"/>
      <c r="UN13" s="471"/>
      <c r="UO13" s="471"/>
      <c r="UP13" s="471"/>
      <c r="UQ13" s="471"/>
      <c r="UR13" s="471"/>
      <c r="US13" s="471"/>
      <c r="UT13" s="471"/>
      <c r="UU13" s="471"/>
      <c r="UV13" s="471"/>
      <c r="UW13" s="471"/>
      <c r="UX13" s="471"/>
      <c r="UY13" s="471"/>
      <c r="UZ13" s="471"/>
      <c r="VA13" s="471"/>
      <c r="VB13" s="471"/>
      <c r="VC13" s="471"/>
      <c r="VD13" s="471"/>
      <c r="VE13" s="471"/>
      <c r="VF13" s="471"/>
      <c r="VG13" s="471"/>
      <c r="VH13" s="471"/>
      <c r="VI13" s="471"/>
      <c r="VJ13" s="471"/>
      <c r="VK13" s="471"/>
      <c r="VL13" s="471"/>
      <c r="VM13" s="471"/>
      <c r="VN13" s="471"/>
      <c r="VO13" s="471"/>
      <c r="VP13" s="471"/>
      <c r="VQ13" s="471"/>
      <c r="VR13" s="471"/>
      <c r="VS13" s="471"/>
      <c r="VT13" s="471"/>
      <c r="VU13" s="471"/>
      <c r="VV13" s="471"/>
      <c r="VW13" s="471"/>
      <c r="VX13" s="471"/>
      <c r="VY13" s="471"/>
      <c r="VZ13" s="471"/>
      <c r="WA13" s="471"/>
      <c r="WB13" s="471"/>
      <c r="WC13" s="471"/>
      <c r="WD13" s="471"/>
      <c r="WE13" s="471"/>
      <c r="WF13" s="471"/>
      <c r="WG13" s="471"/>
      <c r="WH13" s="471"/>
      <c r="WI13" s="471"/>
      <c r="WJ13" s="471"/>
      <c r="WK13" s="471"/>
      <c r="WL13" s="471"/>
      <c r="WM13" s="471"/>
      <c r="WN13" s="471"/>
      <c r="WO13" s="471"/>
      <c r="WP13" s="471"/>
      <c r="WQ13" s="471"/>
      <c r="WR13" s="471"/>
      <c r="WS13" s="471"/>
      <c r="WT13" s="471"/>
      <c r="WU13" s="471"/>
      <c r="WV13" s="471"/>
      <c r="WW13" s="471"/>
      <c r="WX13" s="471"/>
      <c r="WY13" s="471"/>
      <c r="WZ13" s="471"/>
      <c r="XA13" s="471"/>
      <c r="XB13" s="471"/>
      <c r="XC13" s="471"/>
      <c r="XD13" s="471"/>
      <c r="XE13" s="471"/>
      <c r="XF13" s="471"/>
      <c r="XG13" s="471"/>
      <c r="XH13" s="471"/>
      <c r="XI13" s="471"/>
      <c r="XJ13" s="471"/>
      <c r="XK13" s="471"/>
      <c r="XL13" s="471"/>
      <c r="XM13" s="471"/>
      <c r="XN13" s="471"/>
      <c r="XO13" s="471"/>
      <c r="XP13" s="471"/>
      <c r="XQ13" s="471"/>
      <c r="XR13" s="471"/>
      <c r="XS13" s="471"/>
      <c r="XT13" s="471"/>
      <c r="XU13" s="471"/>
      <c r="XV13" s="471"/>
      <c r="XW13" s="471"/>
      <c r="XX13" s="471"/>
      <c r="XY13" s="471"/>
      <c r="XZ13" s="471"/>
      <c r="YA13" s="471"/>
      <c r="YB13" s="471"/>
      <c r="YC13" s="471"/>
      <c r="YD13" s="471"/>
      <c r="YE13" s="471"/>
      <c r="YF13" s="471"/>
      <c r="YG13" s="471"/>
      <c r="YH13" s="471"/>
      <c r="YI13" s="471"/>
      <c r="YJ13" s="471"/>
      <c r="YK13" s="471"/>
      <c r="YL13" s="471"/>
      <c r="YM13" s="471"/>
      <c r="YN13" s="471"/>
      <c r="YO13" s="471"/>
      <c r="YP13" s="471"/>
      <c r="YQ13" s="471"/>
      <c r="YR13" s="471"/>
      <c r="YS13" s="471"/>
      <c r="YT13" s="471"/>
      <c r="YU13" s="471"/>
      <c r="YV13" s="471"/>
      <c r="YW13" s="471"/>
      <c r="YX13" s="471"/>
      <c r="YY13" s="471"/>
      <c r="YZ13" s="471"/>
      <c r="ZA13" s="471"/>
      <c r="ZB13" s="471"/>
      <c r="ZC13" s="471"/>
      <c r="ZD13" s="471"/>
      <c r="ZE13" s="471"/>
      <c r="ZF13" s="471"/>
      <c r="ZG13" s="471"/>
      <c r="ZH13" s="471"/>
      <c r="ZI13" s="471"/>
      <c r="ZJ13" s="471"/>
      <c r="ZK13" s="471"/>
      <c r="ZL13" s="471"/>
      <c r="ZM13" s="471"/>
      <c r="ZN13" s="471"/>
      <c r="ZO13" s="471"/>
      <c r="ZP13" s="471"/>
      <c r="ZQ13" s="471"/>
      <c r="ZR13" s="471"/>
      <c r="ZS13" s="471"/>
      <c r="ZT13" s="471"/>
      <c r="ZU13" s="471"/>
      <c r="ZV13" s="471"/>
      <c r="ZW13" s="471"/>
      <c r="ZX13" s="471"/>
      <c r="ZY13" s="471"/>
      <c r="ZZ13" s="471"/>
      <c r="AAA13" s="471"/>
      <c r="AAB13" s="471"/>
      <c r="AAC13" s="471"/>
      <c r="AAD13" s="471"/>
      <c r="AAE13" s="471"/>
      <c r="AAF13" s="471"/>
      <c r="AAG13" s="471"/>
      <c r="AAH13" s="471"/>
      <c r="AAI13" s="471"/>
      <c r="AAJ13" s="471"/>
      <c r="AAK13" s="471"/>
      <c r="AAL13" s="471"/>
      <c r="AAM13" s="471"/>
      <c r="AAN13" s="471"/>
      <c r="AAO13" s="471"/>
      <c r="AAP13" s="471"/>
      <c r="AAQ13" s="471"/>
      <c r="AAR13" s="471"/>
      <c r="AAS13" s="471"/>
      <c r="AAT13" s="471"/>
      <c r="AAU13" s="471"/>
      <c r="AAV13" s="471"/>
      <c r="AAW13" s="471"/>
      <c r="AAX13" s="471"/>
      <c r="AAY13" s="471"/>
      <c r="AAZ13" s="471"/>
      <c r="ABA13" s="471"/>
      <c r="ABB13" s="471"/>
      <c r="ABC13" s="471"/>
      <c r="ABD13" s="471"/>
      <c r="ABE13" s="471"/>
      <c r="ABF13" s="471"/>
      <c r="ABG13" s="471"/>
      <c r="ABH13" s="471"/>
      <c r="ABI13" s="471"/>
      <c r="ABJ13" s="471"/>
      <c r="ABK13" s="471"/>
      <c r="ABL13" s="471"/>
      <c r="ABM13" s="471"/>
      <c r="ABN13" s="471"/>
      <c r="ABO13" s="471"/>
      <c r="ABP13" s="471"/>
      <c r="ABQ13" s="471"/>
      <c r="ABR13" s="471"/>
      <c r="ABS13" s="471"/>
      <c r="ABT13" s="471"/>
      <c r="ABU13" s="471"/>
      <c r="ABV13" s="471"/>
      <c r="ABW13" s="471"/>
      <c r="ABX13" s="471"/>
      <c r="ABY13" s="471"/>
      <c r="ABZ13" s="471"/>
      <c r="ACA13" s="471"/>
      <c r="ACB13" s="471"/>
      <c r="ACC13" s="471"/>
      <c r="ACD13" s="471"/>
      <c r="ACE13" s="471"/>
      <c r="ACF13" s="471"/>
      <c r="ACG13" s="471"/>
      <c r="ACH13" s="471"/>
      <c r="ACI13" s="471"/>
      <c r="ACJ13" s="471"/>
      <c r="ACK13" s="471"/>
      <c r="ACL13" s="471"/>
      <c r="ACM13" s="471"/>
      <c r="ACN13" s="471"/>
      <c r="ACO13" s="471"/>
      <c r="ACP13" s="471"/>
      <c r="ACQ13" s="471"/>
      <c r="ACR13" s="471"/>
      <c r="ACS13" s="471"/>
      <c r="ACT13" s="471"/>
      <c r="ACU13" s="471"/>
      <c r="ACV13" s="471"/>
      <c r="ACW13" s="471"/>
      <c r="ACX13" s="471"/>
      <c r="ACY13" s="471"/>
      <c r="ACZ13" s="471"/>
      <c r="ADA13" s="471"/>
      <c r="ADB13" s="471"/>
      <c r="ADC13" s="471"/>
      <c r="ADD13" s="471"/>
      <c r="ADE13" s="471"/>
      <c r="ADF13" s="471"/>
      <c r="ADG13" s="471"/>
      <c r="ADH13" s="471"/>
      <c r="ADI13" s="471"/>
      <c r="ADJ13" s="471"/>
      <c r="ADK13" s="471"/>
      <c r="ADL13" s="471"/>
      <c r="ADM13" s="471"/>
      <c r="ADN13" s="471"/>
      <c r="ADO13" s="471"/>
      <c r="ADP13" s="471"/>
      <c r="ADQ13" s="471"/>
      <c r="ADR13" s="471"/>
      <c r="ADS13" s="471"/>
      <c r="ADT13" s="471"/>
      <c r="ADU13" s="471"/>
      <c r="ADV13" s="471"/>
      <c r="ADW13" s="471"/>
      <c r="ADX13" s="471"/>
      <c r="ADY13" s="471"/>
      <c r="ADZ13" s="471"/>
      <c r="AEA13" s="471"/>
      <c r="AEB13" s="471"/>
      <c r="AEC13" s="471"/>
      <c r="AED13" s="471"/>
      <c r="AEE13" s="471"/>
      <c r="AEF13" s="471"/>
      <c r="AEG13" s="471"/>
      <c r="AEH13" s="471"/>
      <c r="AEI13" s="471"/>
      <c r="AEJ13" s="471"/>
      <c r="AEK13" s="471"/>
      <c r="AEL13" s="471"/>
      <c r="AEM13" s="471"/>
      <c r="AEN13" s="471"/>
      <c r="AEO13" s="471"/>
      <c r="AEP13" s="471"/>
      <c r="AEQ13" s="471"/>
      <c r="AER13" s="471"/>
      <c r="AES13" s="471"/>
      <c r="AET13" s="471"/>
      <c r="AEU13" s="471"/>
      <c r="AEV13" s="471"/>
      <c r="AEW13" s="471"/>
      <c r="AEX13" s="471"/>
      <c r="AEY13" s="471"/>
      <c r="AEZ13" s="471"/>
      <c r="AFA13" s="471"/>
      <c r="AFB13" s="471"/>
      <c r="AFC13" s="471"/>
      <c r="AFD13" s="471"/>
      <c r="AFE13" s="471"/>
      <c r="AFF13" s="471"/>
      <c r="AFG13" s="471"/>
      <c r="AFH13" s="471"/>
      <c r="AFI13" s="471"/>
      <c r="AFJ13" s="471"/>
      <c r="AFK13" s="471"/>
      <c r="AFL13" s="471"/>
      <c r="AFM13" s="471"/>
      <c r="AFN13" s="471"/>
      <c r="AFO13" s="471"/>
      <c r="AFP13" s="471"/>
      <c r="AFQ13" s="471"/>
      <c r="AFR13" s="471"/>
      <c r="AFS13" s="471"/>
      <c r="AFT13" s="471"/>
      <c r="AFU13" s="471"/>
      <c r="AFV13" s="471"/>
      <c r="AFW13" s="471"/>
      <c r="AFX13" s="471"/>
      <c r="AFY13" s="471"/>
      <c r="AFZ13" s="471"/>
      <c r="AGA13" s="471"/>
      <c r="AGB13" s="471"/>
      <c r="AGC13" s="471"/>
      <c r="AGD13" s="471"/>
      <c r="AGE13" s="471"/>
      <c r="AGF13" s="471"/>
      <c r="AGG13" s="471"/>
      <c r="AGH13" s="471"/>
      <c r="AGI13" s="471"/>
      <c r="AGJ13" s="471"/>
      <c r="AGK13" s="471"/>
      <c r="AGL13" s="471"/>
      <c r="AGM13" s="471"/>
      <c r="AGN13" s="471"/>
      <c r="AGO13" s="471"/>
      <c r="AGP13" s="471"/>
      <c r="AGQ13" s="471"/>
      <c r="AGR13" s="471"/>
      <c r="AGS13" s="471"/>
      <c r="AGT13" s="471"/>
      <c r="AGU13" s="471"/>
      <c r="AGV13" s="471"/>
      <c r="AGW13" s="471"/>
      <c r="AGX13" s="471"/>
      <c r="AGY13" s="471"/>
      <c r="AGZ13" s="471"/>
      <c r="AHA13" s="471"/>
      <c r="AHB13" s="471"/>
      <c r="AHC13" s="471"/>
      <c r="AHD13" s="471"/>
      <c r="AHE13" s="471"/>
      <c r="AHF13" s="471"/>
      <c r="AHG13" s="471"/>
      <c r="AHH13" s="471"/>
      <c r="AHI13" s="471"/>
      <c r="AHJ13" s="471"/>
      <c r="AHK13" s="471"/>
      <c r="AHL13" s="471"/>
      <c r="AHM13" s="471"/>
      <c r="AHN13" s="471"/>
      <c r="AHO13" s="471"/>
      <c r="AHP13" s="471"/>
      <c r="AHQ13" s="471"/>
      <c r="AHR13" s="471"/>
      <c r="AHS13" s="471"/>
      <c r="AHT13" s="471"/>
      <c r="AHU13" s="471"/>
      <c r="AHV13" s="471"/>
      <c r="AHW13" s="471"/>
      <c r="AHX13" s="471"/>
      <c r="AHY13" s="471"/>
      <c r="AHZ13" s="471"/>
      <c r="AIA13" s="471"/>
      <c r="AIB13" s="471"/>
      <c r="AIC13" s="471"/>
      <c r="AID13" s="471"/>
      <c r="AIE13" s="471"/>
      <c r="AIF13" s="471"/>
      <c r="AIG13" s="471"/>
      <c r="AIH13" s="471"/>
      <c r="AII13" s="471"/>
      <c r="AIJ13" s="471"/>
      <c r="AIK13" s="471"/>
      <c r="AIL13" s="471"/>
      <c r="AIM13" s="471"/>
      <c r="AIN13" s="471"/>
      <c r="AIO13" s="471"/>
      <c r="AIP13" s="471"/>
      <c r="AIQ13" s="471"/>
      <c r="AIR13" s="471"/>
      <c r="AIS13" s="471"/>
      <c r="AIT13" s="471"/>
      <c r="AIU13" s="471"/>
      <c r="AIV13" s="471"/>
      <c r="AIW13" s="471"/>
      <c r="AIX13" s="471"/>
      <c r="AIY13" s="471"/>
      <c r="AIZ13" s="471"/>
      <c r="AJA13" s="471"/>
      <c r="AJB13" s="471"/>
      <c r="AJC13" s="471"/>
      <c r="AJD13" s="471"/>
      <c r="AJE13" s="471"/>
      <c r="AJF13" s="471"/>
      <c r="AJG13" s="471"/>
      <c r="AJH13" s="471"/>
      <c r="AJI13" s="471"/>
      <c r="AJJ13" s="471"/>
      <c r="AJK13" s="471"/>
      <c r="AJL13" s="471"/>
      <c r="AJM13" s="471"/>
      <c r="AJN13" s="471"/>
      <c r="AJO13" s="471"/>
      <c r="AJP13" s="471"/>
      <c r="AJQ13" s="471"/>
      <c r="AJR13" s="471"/>
      <c r="AJS13" s="471"/>
      <c r="AJT13" s="471"/>
      <c r="AJU13" s="471"/>
      <c r="AJV13" s="471"/>
      <c r="AJW13" s="471"/>
      <c r="AJX13" s="471"/>
      <c r="AJY13" s="471"/>
      <c r="AJZ13" s="471"/>
      <c r="AKA13" s="471"/>
      <c r="AKB13" s="471"/>
      <c r="AKC13" s="471"/>
      <c r="AKD13" s="471"/>
      <c r="AKE13" s="471"/>
      <c r="AKF13" s="471"/>
      <c r="AKG13" s="471"/>
      <c r="AKH13" s="471"/>
      <c r="AKI13" s="471"/>
      <c r="AKJ13" s="471"/>
      <c r="AKK13" s="471"/>
      <c r="AKL13" s="471"/>
      <c r="AKM13" s="471"/>
      <c r="AKN13" s="471"/>
      <c r="AKO13" s="471"/>
      <c r="AKP13" s="471"/>
      <c r="AKQ13" s="471"/>
      <c r="AKR13" s="471"/>
      <c r="AKS13" s="471"/>
      <c r="AKT13" s="471"/>
      <c r="AKU13" s="471"/>
      <c r="AKV13" s="471"/>
      <c r="AKW13" s="471"/>
      <c r="AKX13" s="471"/>
      <c r="AKY13" s="471"/>
      <c r="AKZ13" s="471"/>
      <c r="ALA13" s="471"/>
      <c r="ALB13" s="471"/>
      <c r="ALC13" s="471"/>
      <c r="ALD13" s="471"/>
      <c r="ALE13" s="471"/>
      <c r="ALF13" s="471"/>
      <c r="ALG13" s="471"/>
      <c r="ALH13" s="471"/>
      <c r="ALI13" s="471"/>
      <c r="ALJ13" s="471"/>
      <c r="ALK13" s="471"/>
      <c r="ALL13" s="471"/>
      <c r="ALM13" s="471"/>
      <c r="ALN13" s="471"/>
      <c r="ALO13" s="471"/>
      <c r="ALP13" s="471"/>
      <c r="ALQ13" s="471"/>
      <c r="ALR13" s="471"/>
      <c r="ALS13" s="471"/>
      <c r="ALT13" s="471"/>
      <c r="ALU13" s="471"/>
      <c r="ALV13" s="471"/>
      <c r="ALW13" s="471"/>
      <c r="ALX13" s="471"/>
      <c r="ALY13" s="471"/>
      <c r="ALZ13" s="471"/>
      <c r="AMA13" s="471"/>
      <c r="AMB13" s="471"/>
      <c r="AMC13" s="471"/>
      <c r="AMD13" s="471"/>
      <c r="AME13" s="471"/>
      <c r="AMF13" s="471"/>
      <c r="AMG13" s="471"/>
      <c r="AMH13" s="471"/>
      <c r="AMI13" s="471"/>
      <c r="AMJ13" s="471"/>
      <c r="AMK13" s="471"/>
      <c r="AML13" s="471"/>
      <c r="AMM13" s="471"/>
    </row>
    <row r="14" spans="1:1027" s="637" customFormat="1" ht="26.4">
      <c r="A14" s="656">
        <v>1</v>
      </c>
      <c r="B14" s="657" t="s">
        <v>286</v>
      </c>
      <c r="C14" s="657" t="s">
        <v>287</v>
      </c>
      <c r="D14" s="174"/>
      <c r="E14" s="174"/>
      <c r="F14" s="658"/>
      <c r="G14" s="174"/>
      <c r="H14" s="659"/>
      <c r="I14" s="660">
        <f t="shared" ref="I14:I44" si="11">H14+G14</f>
        <v>0</v>
      </c>
      <c r="J14" s="661">
        <f t="shared" ref="J14:J44" si="12">L14+N14+P14+R14</f>
        <v>0</v>
      </c>
      <c r="K14" s="577">
        <f t="shared" si="1"/>
        <v>0</v>
      </c>
      <c r="L14" s="578"/>
      <c r="M14" s="528">
        <f t="shared" si="2"/>
        <v>0</v>
      </c>
      <c r="N14" s="578"/>
      <c r="O14" s="528">
        <f t="shared" si="3"/>
        <v>0</v>
      </c>
      <c r="P14" s="578"/>
      <c r="Q14" s="528">
        <f t="shared" si="4"/>
        <v>0</v>
      </c>
      <c r="R14" s="578"/>
      <c r="S14" s="629">
        <f t="shared" si="5"/>
        <v>0</v>
      </c>
      <c r="T14" s="528">
        <f t="shared" ref="T14:T44" si="13">M14+O14</f>
        <v>0</v>
      </c>
      <c r="U14" s="528">
        <f t="shared" ref="U14:U44" si="14">Q14+S14</f>
        <v>0</v>
      </c>
      <c r="V14" s="217"/>
      <c r="W14" s="217"/>
      <c r="X14" s="217"/>
      <c r="Y14" s="217"/>
      <c r="Z14" s="217"/>
      <c r="AA14" s="217"/>
      <c r="AB14" s="217"/>
      <c r="AC14" s="217"/>
      <c r="AD14" s="217"/>
      <c r="AE14" s="217"/>
      <c r="AF14" s="217"/>
      <c r="AG14" s="217"/>
      <c r="AH14" s="217"/>
      <c r="AI14" s="217"/>
      <c r="AJ14" s="217"/>
      <c r="AK14" s="217"/>
      <c r="AL14" s="217"/>
      <c r="AM14" s="217"/>
      <c r="AN14" s="217"/>
      <c r="AO14" s="217"/>
      <c r="AP14" s="217"/>
      <c r="AQ14" s="217"/>
      <c r="AR14" s="217"/>
      <c r="AS14" s="217"/>
      <c r="AT14" s="217"/>
      <c r="AU14" s="217"/>
      <c r="AV14" s="217"/>
      <c r="AW14" s="217"/>
      <c r="AX14" s="217"/>
      <c r="AY14" s="217"/>
      <c r="AZ14" s="217"/>
      <c r="BA14" s="217"/>
      <c r="BB14" s="217"/>
      <c r="BC14" s="217"/>
      <c r="BD14" s="217"/>
      <c r="BE14" s="217"/>
      <c r="BF14" s="217"/>
      <c r="BG14" s="217"/>
      <c r="BH14" s="217"/>
      <c r="BI14" s="217"/>
      <c r="BJ14" s="217"/>
      <c r="BK14" s="217"/>
      <c r="BL14" s="217"/>
      <c r="BM14" s="217"/>
      <c r="BN14" s="217"/>
      <c r="BO14" s="217"/>
      <c r="BP14" s="217"/>
      <c r="BQ14" s="217"/>
      <c r="BR14" s="217"/>
      <c r="BS14" s="217"/>
      <c r="BT14" s="217"/>
      <c r="BU14" s="217"/>
      <c r="BV14" s="217"/>
      <c r="BW14" s="217"/>
      <c r="BX14" s="217"/>
      <c r="BY14" s="217"/>
      <c r="BZ14" s="217"/>
      <c r="CA14" s="217"/>
      <c r="CB14" s="217"/>
      <c r="CC14" s="217"/>
      <c r="CD14" s="217"/>
      <c r="CE14" s="217"/>
      <c r="CF14" s="217"/>
      <c r="CG14" s="217"/>
      <c r="CH14" s="217"/>
      <c r="CI14" s="217"/>
      <c r="CJ14" s="217"/>
      <c r="CK14" s="217"/>
      <c r="CL14" s="217"/>
      <c r="CM14" s="217"/>
      <c r="CN14" s="217"/>
      <c r="CO14" s="217"/>
      <c r="CP14" s="217"/>
      <c r="CQ14" s="217"/>
      <c r="CR14" s="217"/>
      <c r="CS14" s="217"/>
      <c r="CT14" s="217"/>
      <c r="CU14" s="217"/>
      <c r="CV14" s="217"/>
      <c r="CW14" s="217"/>
      <c r="CX14" s="217"/>
      <c r="CY14" s="217"/>
      <c r="CZ14" s="217"/>
      <c r="DA14" s="217"/>
      <c r="DB14" s="217"/>
      <c r="DC14" s="217"/>
      <c r="DD14" s="217"/>
      <c r="DE14" s="217"/>
      <c r="DF14" s="217"/>
      <c r="DG14" s="217"/>
      <c r="DH14" s="217"/>
      <c r="DI14" s="217"/>
      <c r="DJ14" s="217"/>
      <c r="DK14" s="217"/>
      <c r="DL14" s="217"/>
      <c r="DM14" s="217"/>
      <c r="DN14" s="217"/>
      <c r="DO14" s="217"/>
      <c r="DP14" s="217"/>
      <c r="DQ14" s="217"/>
      <c r="DR14" s="217"/>
      <c r="DS14" s="217"/>
      <c r="DT14" s="217"/>
      <c r="DU14" s="217"/>
      <c r="DV14" s="217"/>
      <c r="DW14" s="217"/>
      <c r="DX14" s="217"/>
      <c r="DY14" s="217"/>
      <c r="DZ14" s="217"/>
      <c r="EA14" s="217"/>
      <c r="EB14" s="217"/>
      <c r="EC14" s="217"/>
      <c r="ED14" s="217"/>
      <c r="EE14" s="217"/>
      <c r="EF14" s="217"/>
      <c r="EG14" s="217"/>
      <c r="EH14" s="217"/>
      <c r="EI14" s="217"/>
      <c r="EJ14" s="217"/>
      <c r="EK14" s="217"/>
      <c r="EL14" s="217"/>
      <c r="EM14" s="217"/>
      <c r="EN14" s="217"/>
      <c r="EO14" s="217"/>
      <c r="EP14" s="217"/>
      <c r="EQ14" s="217"/>
      <c r="ER14" s="217"/>
      <c r="ES14" s="217"/>
      <c r="ET14" s="217"/>
      <c r="EU14" s="217"/>
      <c r="EV14" s="217"/>
      <c r="EW14" s="217"/>
      <c r="EX14" s="217"/>
      <c r="EY14" s="217"/>
      <c r="EZ14" s="217"/>
      <c r="FA14" s="217"/>
      <c r="FB14" s="217"/>
      <c r="FC14" s="217"/>
      <c r="FD14" s="217"/>
      <c r="FE14" s="217"/>
      <c r="FF14" s="217"/>
      <c r="FG14" s="217"/>
      <c r="FH14" s="217"/>
      <c r="FI14" s="217"/>
      <c r="FJ14" s="217"/>
      <c r="FK14" s="217"/>
      <c r="FL14" s="217"/>
      <c r="FM14" s="217"/>
      <c r="FN14" s="217"/>
      <c r="FO14" s="217"/>
      <c r="FP14" s="217"/>
      <c r="FQ14" s="217"/>
      <c r="FR14" s="217"/>
      <c r="FS14" s="217"/>
      <c r="FT14" s="217"/>
      <c r="FU14" s="217"/>
      <c r="FV14" s="217"/>
      <c r="FW14" s="217"/>
      <c r="FX14" s="217"/>
      <c r="FY14" s="217"/>
      <c r="FZ14" s="217"/>
      <c r="GA14" s="217"/>
      <c r="GB14" s="217"/>
      <c r="GC14" s="217"/>
      <c r="GD14" s="217"/>
      <c r="GE14" s="217"/>
      <c r="GF14" s="217"/>
      <c r="GG14" s="217"/>
      <c r="GH14" s="217"/>
      <c r="GI14" s="217"/>
      <c r="GJ14" s="217"/>
      <c r="GK14" s="217"/>
      <c r="GL14" s="217"/>
      <c r="GM14" s="217"/>
      <c r="GN14" s="217"/>
      <c r="GO14" s="217"/>
      <c r="GP14" s="217"/>
      <c r="GQ14" s="217"/>
      <c r="GR14" s="217"/>
      <c r="GS14" s="217"/>
      <c r="GT14" s="217"/>
      <c r="GU14" s="217"/>
      <c r="GV14" s="217"/>
      <c r="GW14" s="217"/>
      <c r="GX14" s="217"/>
      <c r="GY14" s="217"/>
      <c r="GZ14" s="217"/>
      <c r="HA14" s="217"/>
      <c r="HB14" s="217"/>
      <c r="HC14" s="217"/>
      <c r="HD14" s="217"/>
      <c r="HE14" s="217"/>
      <c r="HF14" s="217"/>
      <c r="HG14" s="217"/>
      <c r="HH14" s="217"/>
      <c r="HI14" s="217"/>
      <c r="HJ14" s="217"/>
      <c r="HK14" s="217"/>
      <c r="HL14" s="217"/>
      <c r="HM14" s="217"/>
      <c r="HN14" s="217"/>
      <c r="HO14" s="217"/>
      <c r="HP14" s="217"/>
      <c r="HQ14" s="217"/>
      <c r="HR14" s="217"/>
      <c r="HS14" s="217"/>
      <c r="HT14" s="217"/>
      <c r="HU14" s="217"/>
      <c r="HV14" s="217"/>
      <c r="HW14" s="217"/>
      <c r="HX14" s="217"/>
      <c r="HY14" s="217"/>
      <c r="HZ14" s="217"/>
      <c r="IA14" s="217"/>
      <c r="IB14" s="217"/>
      <c r="IC14" s="217"/>
      <c r="ID14" s="217"/>
      <c r="IE14" s="217"/>
      <c r="IF14" s="217"/>
      <c r="IG14" s="217"/>
      <c r="IH14" s="217"/>
      <c r="II14" s="217"/>
      <c r="IJ14" s="217"/>
      <c r="IK14" s="217"/>
      <c r="IL14" s="217"/>
      <c r="IM14" s="217"/>
      <c r="IN14" s="217"/>
      <c r="IO14" s="217"/>
      <c r="IP14" s="217"/>
      <c r="IQ14" s="217"/>
      <c r="IR14" s="217"/>
      <c r="IS14" s="217"/>
      <c r="IT14" s="217"/>
      <c r="IU14" s="217"/>
      <c r="IV14" s="217"/>
      <c r="IW14" s="217"/>
      <c r="IX14" s="217"/>
      <c r="IY14" s="217"/>
      <c r="IZ14" s="217"/>
      <c r="JA14" s="217"/>
      <c r="JB14" s="217"/>
      <c r="JC14" s="217"/>
      <c r="JD14" s="217"/>
      <c r="JE14" s="217"/>
      <c r="JF14" s="217"/>
      <c r="JG14" s="217"/>
      <c r="JH14" s="217"/>
      <c r="JI14" s="217"/>
      <c r="JJ14" s="217"/>
      <c r="JK14" s="217"/>
      <c r="JL14" s="217"/>
      <c r="JM14" s="217"/>
      <c r="JN14" s="217"/>
      <c r="JO14" s="217"/>
      <c r="JP14" s="217"/>
      <c r="JQ14" s="217"/>
      <c r="JR14" s="217"/>
      <c r="JS14" s="217"/>
      <c r="JT14" s="217"/>
      <c r="JU14" s="217"/>
      <c r="JV14" s="217"/>
      <c r="JW14" s="217"/>
      <c r="JX14" s="217"/>
      <c r="JY14" s="217"/>
      <c r="JZ14" s="217"/>
      <c r="KA14" s="217"/>
      <c r="KB14" s="217"/>
      <c r="KC14" s="217"/>
      <c r="KD14" s="217"/>
      <c r="KE14" s="217"/>
      <c r="KF14" s="217"/>
      <c r="KG14" s="217"/>
      <c r="KH14" s="217"/>
      <c r="KI14" s="217"/>
      <c r="KJ14" s="217"/>
      <c r="KK14" s="217"/>
      <c r="KL14" s="217"/>
      <c r="KM14" s="217"/>
      <c r="KN14" s="217"/>
      <c r="KO14" s="217"/>
      <c r="KP14" s="217"/>
      <c r="KQ14" s="217"/>
      <c r="KR14" s="217"/>
      <c r="KS14" s="217"/>
      <c r="KT14" s="217"/>
      <c r="KU14" s="217"/>
      <c r="KV14" s="217"/>
      <c r="KW14" s="217"/>
      <c r="KX14" s="217"/>
      <c r="KY14" s="217"/>
      <c r="KZ14" s="217"/>
      <c r="LA14" s="217"/>
      <c r="LB14" s="217"/>
      <c r="LC14" s="217"/>
      <c r="LD14" s="217"/>
      <c r="LE14" s="217"/>
      <c r="LF14" s="217"/>
      <c r="LG14" s="217"/>
      <c r="LH14" s="217"/>
      <c r="LI14" s="217"/>
      <c r="LJ14" s="217"/>
      <c r="LK14" s="217"/>
      <c r="LL14" s="217"/>
      <c r="LM14" s="217"/>
      <c r="LN14" s="217"/>
      <c r="LO14" s="217"/>
      <c r="LP14" s="217"/>
      <c r="LQ14" s="217"/>
      <c r="LR14" s="217"/>
      <c r="LS14" s="217"/>
      <c r="LT14" s="217"/>
      <c r="LU14" s="217"/>
      <c r="LV14" s="217"/>
      <c r="LW14" s="217"/>
      <c r="LX14" s="217"/>
      <c r="LY14" s="217"/>
      <c r="LZ14" s="217"/>
      <c r="MA14" s="217"/>
      <c r="MB14" s="217"/>
      <c r="MC14" s="217"/>
      <c r="MD14" s="217"/>
      <c r="ME14" s="217"/>
      <c r="MF14" s="217"/>
      <c r="MG14" s="217"/>
      <c r="MH14" s="217"/>
      <c r="MI14" s="217"/>
      <c r="MJ14" s="217"/>
      <c r="MK14" s="217"/>
      <c r="ML14" s="217"/>
      <c r="MM14" s="217"/>
      <c r="MN14" s="217"/>
      <c r="MO14" s="217"/>
      <c r="MP14" s="217"/>
      <c r="MQ14" s="217"/>
      <c r="MR14" s="217"/>
      <c r="MS14" s="217"/>
      <c r="MT14" s="217"/>
      <c r="MU14" s="217"/>
      <c r="MV14" s="217"/>
      <c r="MW14" s="217"/>
      <c r="MX14" s="217"/>
      <c r="MY14" s="217"/>
      <c r="MZ14" s="217"/>
      <c r="NA14" s="217"/>
      <c r="NB14" s="217"/>
      <c r="NC14" s="217"/>
      <c r="ND14" s="217"/>
      <c r="NE14" s="217"/>
      <c r="NF14" s="217"/>
      <c r="NG14" s="217"/>
      <c r="NH14" s="217"/>
      <c r="NI14" s="217"/>
      <c r="NJ14" s="217"/>
      <c r="NK14" s="217"/>
      <c r="NL14" s="217"/>
      <c r="NM14" s="217"/>
      <c r="NN14" s="217"/>
      <c r="NO14" s="217"/>
      <c r="NP14" s="217"/>
      <c r="NQ14" s="217"/>
      <c r="NR14" s="217"/>
      <c r="NS14" s="217"/>
      <c r="NT14" s="217"/>
      <c r="NU14" s="217"/>
      <c r="NV14" s="217"/>
      <c r="NW14" s="217"/>
      <c r="NX14" s="217"/>
      <c r="NY14" s="217"/>
      <c r="NZ14" s="217"/>
      <c r="OA14" s="217"/>
      <c r="OB14" s="217"/>
      <c r="OC14" s="217"/>
      <c r="OD14" s="217"/>
      <c r="OE14" s="217"/>
      <c r="OF14" s="217"/>
      <c r="OG14" s="217"/>
      <c r="OH14" s="217"/>
      <c r="OI14" s="217"/>
      <c r="OJ14" s="217"/>
      <c r="OK14" s="217"/>
      <c r="OL14" s="217"/>
      <c r="OM14" s="217"/>
      <c r="ON14" s="217"/>
      <c r="OO14" s="217"/>
      <c r="OP14" s="217"/>
      <c r="OQ14" s="217"/>
      <c r="OR14" s="217"/>
      <c r="OS14" s="217"/>
      <c r="OT14" s="217"/>
      <c r="OU14" s="217"/>
      <c r="OV14" s="217"/>
      <c r="OW14" s="217"/>
      <c r="OX14" s="217"/>
      <c r="OY14" s="217"/>
      <c r="OZ14" s="217"/>
      <c r="PA14" s="217"/>
      <c r="PB14" s="217"/>
      <c r="PC14" s="217"/>
      <c r="PD14" s="217"/>
      <c r="PE14" s="217"/>
      <c r="PF14" s="217"/>
      <c r="PG14" s="217"/>
      <c r="PH14" s="217"/>
      <c r="PI14" s="217"/>
      <c r="PJ14" s="217"/>
      <c r="PK14" s="217"/>
      <c r="PL14" s="217"/>
      <c r="PM14" s="217"/>
      <c r="PN14" s="217"/>
      <c r="PO14" s="217"/>
      <c r="PP14" s="217"/>
      <c r="PQ14" s="217"/>
      <c r="PR14" s="217"/>
      <c r="PS14" s="217"/>
      <c r="PT14" s="217"/>
      <c r="PU14" s="217"/>
      <c r="PV14" s="217"/>
      <c r="PW14" s="217"/>
      <c r="PX14" s="217"/>
      <c r="PY14" s="217"/>
      <c r="PZ14" s="217"/>
      <c r="QA14" s="217"/>
      <c r="QB14" s="217"/>
      <c r="QC14" s="217"/>
      <c r="QD14" s="217"/>
      <c r="QE14" s="217"/>
      <c r="QF14" s="217"/>
      <c r="QG14" s="217"/>
      <c r="QH14" s="217"/>
      <c r="QI14" s="217"/>
      <c r="QJ14" s="217"/>
      <c r="QK14" s="217"/>
      <c r="QL14" s="217"/>
      <c r="QM14" s="217"/>
      <c r="QN14" s="217"/>
      <c r="QO14" s="217"/>
      <c r="QP14" s="217"/>
      <c r="QQ14" s="217"/>
      <c r="QR14" s="217"/>
      <c r="QS14" s="217"/>
      <c r="QT14" s="217"/>
      <c r="QU14" s="217"/>
      <c r="QV14" s="217"/>
      <c r="QW14" s="217"/>
      <c r="QX14" s="217"/>
      <c r="QY14" s="217"/>
      <c r="QZ14" s="217"/>
      <c r="RA14" s="217"/>
      <c r="RB14" s="217"/>
      <c r="RC14" s="217"/>
      <c r="RD14" s="217"/>
      <c r="RE14" s="217"/>
      <c r="RF14" s="217"/>
      <c r="RG14" s="217"/>
      <c r="RH14" s="217"/>
      <c r="RI14" s="217"/>
      <c r="RJ14" s="217"/>
      <c r="RK14" s="217"/>
      <c r="RL14" s="217"/>
      <c r="RM14" s="217"/>
      <c r="RN14" s="217"/>
      <c r="RO14" s="217"/>
      <c r="RP14" s="217"/>
      <c r="RQ14" s="217"/>
      <c r="RR14" s="217"/>
      <c r="RS14" s="217"/>
      <c r="RT14" s="217"/>
      <c r="RU14" s="217"/>
      <c r="RV14" s="217"/>
      <c r="RW14" s="217"/>
      <c r="RX14" s="217"/>
      <c r="RY14" s="217"/>
      <c r="RZ14" s="217"/>
      <c r="SA14" s="217"/>
      <c r="SB14" s="217"/>
      <c r="SC14" s="217"/>
      <c r="SD14" s="217"/>
      <c r="SE14" s="217"/>
      <c r="SF14" s="217"/>
      <c r="SG14" s="217"/>
      <c r="SH14" s="217"/>
      <c r="SI14" s="217"/>
      <c r="SJ14" s="217"/>
      <c r="SK14" s="217"/>
      <c r="SL14" s="217"/>
      <c r="SM14" s="217"/>
      <c r="SN14" s="217"/>
      <c r="SO14" s="217"/>
      <c r="SP14" s="217"/>
      <c r="SQ14" s="217"/>
      <c r="SR14" s="217"/>
      <c r="SS14" s="217"/>
      <c r="ST14" s="217"/>
      <c r="SU14" s="217"/>
      <c r="SV14" s="217"/>
      <c r="SW14" s="217"/>
      <c r="SX14" s="217"/>
      <c r="SY14" s="217"/>
      <c r="SZ14" s="217"/>
      <c r="TA14" s="217"/>
      <c r="TB14" s="217"/>
      <c r="TC14" s="217"/>
      <c r="TD14" s="217"/>
      <c r="TE14" s="217"/>
      <c r="TF14" s="217"/>
      <c r="TG14" s="217"/>
      <c r="TH14" s="217"/>
      <c r="TI14" s="217"/>
      <c r="TJ14" s="217"/>
      <c r="TK14" s="217"/>
      <c r="TL14" s="217"/>
      <c r="TM14" s="217"/>
      <c r="TN14" s="217"/>
      <c r="TO14" s="217"/>
      <c r="TP14" s="217"/>
      <c r="TQ14" s="217"/>
      <c r="TR14" s="217"/>
      <c r="TS14" s="217"/>
      <c r="TT14" s="217"/>
      <c r="TU14" s="217"/>
      <c r="TV14" s="217"/>
      <c r="TW14" s="217"/>
      <c r="TX14" s="217"/>
      <c r="TY14" s="217"/>
      <c r="TZ14" s="217"/>
      <c r="UA14" s="217"/>
      <c r="UB14" s="217"/>
      <c r="UC14" s="217"/>
      <c r="UD14" s="217"/>
      <c r="UE14" s="217"/>
      <c r="UF14" s="217"/>
      <c r="UG14" s="217"/>
      <c r="UH14" s="217"/>
      <c r="UI14" s="217"/>
      <c r="UJ14" s="217"/>
      <c r="UK14" s="217"/>
      <c r="UL14" s="217"/>
      <c r="UM14" s="217"/>
      <c r="UN14" s="217"/>
      <c r="UO14" s="217"/>
      <c r="UP14" s="217"/>
      <c r="UQ14" s="217"/>
      <c r="UR14" s="217"/>
      <c r="US14" s="217"/>
      <c r="UT14" s="217"/>
      <c r="UU14" s="217"/>
      <c r="UV14" s="217"/>
      <c r="UW14" s="217"/>
      <c r="UX14" s="217"/>
      <c r="UY14" s="217"/>
      <c r="UZ14" s="217"/>
      <c r="VA14" s="217"/>
      <c r="VB14" s="217"/>
      <c r="VC14" s="217"/>
      <c r="VD14" s="217"/>
      <c r="VE14" s="217"/>
      <c r="VF14" s="217"/>
      <c r="VG14" s="217"/>
      <c r="VH14" s="217"/>
      <c r="VI14" s="217"/>
      <c r="VJ14" s="217"/>
      <c r="VK14" s="217"/>
      <c r="VL14" s="217"/>
      <c r="VM14" s="217"/>
      <c r="VN14" s="217"/>
      <c r="VO14" s="217"/>
      <c r="VP14" s="217"/>
      <c r="VQ14" s="217"/>
      <c r="VR14" s="217"/>
      <c r="VS14" s="217"/>
      <c r="VT14" s="217"/>
      <c r="VU14" s="217"/>
      <c r="VV14" s="217"/>
      <c r="VW14" s="217"/>
      <c r="VX14" s="217"/>
      <c r="VY14" s="217"/>
      <c r="VZ14" s="217"/>
      <c r="WA14" s="217"/>
      <c r="WB14" s="217"/>
      <c r="WC14" s="217"/>
      <c r="WD14" s="217"/>
      <c r="WE14" s="217"/>
      <c r="WF14" s="217"/>
      <c r="WG14" s="217"/>
      <c r="WH14" s="217"/>
      <c r="WI14" s="217"/>
      <c r="WJ14" s="217"/>
      <c r="WK14" s="217"/>
      <c r="WL14" s="217"/>
      <c r="WM14" s="217"/>
      <c r="WN14" s="217"/>
      <c r="WO14" s="217"/>
      <c r="WP14" s="217"/>
      <c r="WQ14" s="217"/>
      <c r="WR14" s="217"/>
      <c r="WS14" s="217"/>
      <c r="WT14" s="217"/>
      <c r="WU14" s="217"/>
      <c r="WV14" s="217"/>
      <c r="WW14" s="217"/>
      <c r="WX14" s="217"/>
      <c r="WY14" s="217"/>
      <c r="WZ14" s="217"/>
      <c r="XA14" s="217"/>
      <c r="XB14" s="217"/>
      <c r="XC14" s="217"/>
      <c r="XD14" s="217"/>
      <c r="XE14" s="217"/>
      <c r="XF14" s="217"/>
      <c r="XG14" s="217"/>
      <c r="XH14" s="217"/>
      <c r="XI14" s="217"/>
      <c r="XJ14" s="217"/>
      <c r="XK14" s="217"/>
      <c r="XL14" s="217"/>
      <c r="XM14" s="217"/>
      <c r="XN14" s="217"/>
      <c r="XO14" s="217"/>
      <c r="XP14" s="217"/>
      <c r="XQ14" s="217"/>
      <c r="XR14" s="217"/>
      <c r="XS14" s="217"/>
      <c r="XT14" s="217"/>
      <c r="XU14" s="217"/>
      <c r="XV14" s="217"/>
      <c r="XW14" s="217"/>
      <c r="XX14" s="217"/>
      <c r="XY14" s="217"/>
      <c r="XZ14" s="217"/>
      <c r="YA14" s="217"/>
      <c r="YB14" s="217"/>
      <c r="YC14" s="217"/>
      <c r="YD14" s="217"/>
      <c r="YE14" s="217"/>
      <c r="YF14" s="217"/>
      <c r="YG14" s="217"/>
      <c r="YH14" s="217"/>
      <c r="YI14" s="217"/>
      <c r="YJ14" s="217"/>
      <c r="YK14" s="217"/>
      <c r="YL14" s="217"/>
      <c r="YM14" s="217"/>
      <c r="YN14" s="217"/>
      <c r="YO14" s="217"/>
      <c r="YP14" s="217"/>
      <c r="YQ14" s="217"/>
      <c r="YR14" s="217"/>
      <c r="YS14" s="217"/>
      <c r="YT14" s="217"/>
      <c r="YU14" s="217"/>
      <c r="YV14" s="217"/>
      <c r="YW14" s="217"/>
      <c r="YX14" s="217"/>
      <c r="YY14" s="217"/>
      <c r="YZ14" s="217"/>
      <c r="ZA14" s="217"/>
      <c r="ZB14" s="217"/>
      <c r="ZC14" s="217"/>
      <c r="ZD14" s="217"/>
      <c r="ZE14" s="217"/>
      <c r="ZF14" s="217"/>
      <c r="ZG14" s="217"/>
      <c r="ZH14" s="217"/>
      <c r="ZI14" s="217"/>
      <c r="ZJ14" s="217"/>
      <c r="ZK14" s="217"/>
      <c r="ZL14" s="217"/>
      <c r="ZM14" s="217"/>
      <c r="ZN14" s="217"/>
      <c r="ZO14" s="217"/>
      <c r="ZP14" s="217"/>
      <c r="ZQ14" s="217"/>
      <c r="ZR14" s="217"/>
      <c r="ZS14" s="217"/>
      <c r="ZT14" s="217"/>
      <c r="ZU14" s="217"/>
      <c r="ZV14" s="217"/>
      <c r="ZW14" s="217"/>
      <c r="ZX14" s="217"/>
      <c r="ZY14" s="217"/>
      <c r="ZZ14" s="217"/>
      <c r="AAA14" s="217"/>
      <c r="AAB14" s="217"/>
      <c r="AAC14" s="217"/>
      <c r="AAD14" s="217"/>
      <c r="AAE14" s="217"/>
      <c r="AAF14" s="217"/>
      <c r="AAG14" s="217"/>
      <c r="AAH14" s="217"/>
      <c r="AAI14" s="217"/>
      <c r="AAJ14" s="217"/>
      <c r="AAK14" s="217"/>
      <c r="AAL14" s="217"/>
      <c r="AAM14" s="217"/>
      <c r="AAN14" s="217"/>
      <c r="AAO14" s="217"/>
      <c r="AAP14" s="217"/>
      <c r="AAQ14" s="217"/>
      <c r="AAR14" s="217"/>
      <c r="AAS14" s="217"/>
      <c r="AAT14" s="217"/>
      <c r="AAU14" s="217"/>
      <c r="AAV14" s="217"/>
      <c r="AAW14" s="217"/>
      <c r="AAX14" s="217"/>
      <c r="AAY14" s="217"/>
      <c r="AAZ14" s="217"/>
      <c r="ABA14" s="217"/>
      <c r="ABB14" s="217"/>
      <c r="ABC14" s="217"/>
      <c r="ABD14" s="217"/>
      <c r="ABE14" s="217"/>
      <c r="ABF14" s="217"/>
      <c r="ABG14" s="217"/>
      <c r="ABH14" s="217"/>
      <c r="ABI14" s="217"/>
      <c r="ABJ14" s="217"/>
      <c r="ABK14" s="217"/>
      <c r="ABL14" s="217"/>
      <c r="ABM14" s="217"/>
      <c r="ABN14" s="217"/>
      <c r="ABO14" s="217"/>
      <c r="ABP14" s="217"/>
      <c r="ABQ14" s="217"/>
      <c r="ABR14" s="217"/>
      <c r="ABS14" s="217"/>
      <c r="ABT14" s="217"/>
      <c r="ABU14" s="217"/>
      <c r="ABV14" s="217"/>
      <c r="ABW14" s="217"/>
      <c r="ABX14" s="217"/>
      <c r="ABY14" s="217"/>
      <c r="ABZ14" s="217"/>
      <c r="ACA14" s="217"/>
      <c r="ACB14" s="217"/>
      <c r="ACC14" s="217"/>
      <c r="ACD14" s="217"/>
      <c r="ACE14" s="217"/>
      <c r="ACF14" s="217"/>
      <c r="ACG14" s="217"/>
      <c r="ACH14" s="217"/>
      <c r="ACI14" s="217"/>
      <c r="ACJ14" s="217"/>
      <c r="ACK14" s="217"/>
      <c r="ACL14" s="217"/>
      <c r="ACM14" s="217"/>
      <c r="ACN14" s="217"/>
      <c r="ACO14" s="217"/>
      <c r="ACP14" s="217"/>
      <c r="ACQ14" s="217"/>
      <c r="ACR14" s="217"/>
      <c r="ACS14" s="217"/>
      <c r="ACT14" s="217"/>
      <c r="ACU14" s="217"/>
      <c r="ACV14" s="217"/>
      <c r="ACW14" s="217"/>
      <c r="ACX14" s="217"/>
      <c r="ACY14" s="217"/>
      <c r="ACZ14" s="217"/>
      <c r="ADA14" s="217"/>
      <c r="ADB14" s="217"/>
      <c r="ADC14" s="217"/>
      <c r="ADD14" s="217"/>
      <c r="ADE14" s="217"/>
      <c r="ADF14" s="217"/>
      <c r="ADG14" s="217"/>
      <c r="ADH14" s="217"/>
      <c r="ADI14" s="217"/>
      <c r="ADJ14" s="217"/>
      <c r="ADK14" s="217"/>
      <c r="ADL14" s="217"/>
      <c r="ADM14" s="217"/>
      <c r="ADN14" s="217"/>
      <c r="ADO14" s="217"/>
      <c r="ADP14" s="217"/>
      <c r="ADQ14" s="217"/>
      <c r="ADR14" s="217"/>
      <c r="ADS14" s="217"/>
      <c r="ADT14" s="217"/>
      <c r="ADU14" s="217"/>
      <c r="ADV14" s="217"/>
      <c r="ADW14" s="217"/>
      <c r="ADX14" s="217"/>
      <c r="ADY14" s="217"/>
      <c r="ADZ14" s="217"/>
      <c r="AEA14" s="217"/>
      <c r="AEB14" s="217"/>
      <c r="AEC14" s="217"/>
      <c r="AED14" s="217"/>
      <c r="AEE14" s="217"/>
      <c r="AEF14" s="217"/>
      <c r="AEG14" s="217"/>
      <c r="AEH14" s="217"/>
      <c r="AEI14" s="217"/>
      <c r="AEJ14" s="217"/>
      <c r="AEK14" s="217"/>
      <c r="AEL14" s="217"/>
      <c r="AEM14" s="217"/>
      <c r="AEN14" s="217"/>
      <c r="AEO14" s="217"/>
      <c r="AEP14" s="217"/>
      <c r="AEQ14" s="217"/>
      <c r="AER14" s="217"/>
      <c r="AES14" s="217"/>
      <c r="AET14" s="217"/>
      <c r="AEU14" s="217"/>
      <c r="AEV14" s="217"/>
      <c r="AEW14" s="217"/>
      <c r="AEX14" s="217"/>
      <c r="AEY14" s="217"/>
      <c r="AEZ14" s="217"/>
      <c r="AFA14" s="217"/>
      <c r="AFB14" s="217"/>
      <c r="AFC14" s="217"/>
      <c r="AFD14" s="217"/>
      <c r="AFE14" s="217"/>
      <c r="AFF14" s="217"/>
      <c r="AFG14" s="217"/>
      <c r="AFH14" s="217"/>
      <c r="AFI14" s="217"/>
      <c r="AFJ14" s="217"/>
      <c r="AFK14" s="217"/>
      <c r="AFL14" s="217"/>
      <c r="AFM14" s="217"/>
      <c r="AFN14" s="217"/>
      <c r="AFO14" s="217"/>
      <c r="AFP14" s="217"/>
      <c r="AFQ14" s="217"/>
      <c r="AFR14" s="217"/>
      <c r="AFS14" s="217"/>
      <c r="AFT14" s="217"/>
      <c r="AFU14" s="217"/>
      <c r="AFV14" s="217"/>
      <c r="AFW14" s="217"/>
      <c r="AFX14" s="217"/>
      <c r="AFY14" s="217"/>
      <c r="AFZ14" s="217"/>
      <c r="AGA14" s="217"/>
      <c r="AGB14" s="217"/>
      <c r="AGC14" s="217"/>
      <c r="AGD14" s="217"/>
      <c r="AGE14" s="217"/>
      <c r="AGF14" s="217"/>
      <c r="AGG14" s="217"/>
      <c r="AGH14" s="217"/>
      <c r="AGI14" s="217"/>
      <c r="AGJ14" s="217"/>
      <c r="AGK14" s="217"/>
      <c r="AGL14" s="217"/>
      <c r="AGM14" s="217"/>
      <c r="AGN14" s="217"/>
      <c r="AGO14" s="217"/>
      <c r="AGP14" s="217"/>
      <c r="AGQ14" s="217"/>
      <c r="AGR14" s="217"/>
      <c r="AGS14" s="217"/>
      <c r="AGT14" s="217"/>
      <c r="AGU14" s="217"/>
      <c r="AGV14" s="217"/>
      <c r="AGW14" s="217"/>
      <c r="AGX14" s="217"/>
      <c r="AGY14" s="217"/>
      <c r="AGZ14" s="217"/>
      <c r="AHA14" s="217"/>
      <c r="AHB14" s="217"/>
      <c r="AHC14" s="217"/>
      <c r="AHD14" s="217"/>
      <c r="AHE14" s="217"/>
      <c r="AHF14" s="217"/>
      <c r="AHG14" s="217"/>
      <c r="AHH14" s="217"/>
      <c r="AHI14" s="217"/>
      <c r="AHJ14" s="217"/>
      <c r="AHK14" s="217"/>
      <c r="AHL14" s="217"/>
      <c r="AHM14" s="217"/>
      <c r="AHN14" s="217"/>
      <c r="AHO14" s="217"/>
      <c r="AHP14" s="217"/>
      <c r="AHQ14" s="217"/>
      <c r="AHR14" s="217"/>
      <c r="AHS14" s="217"/>
      <c r="AHT14" s="217"/>
      <c r="AHU14" s="217"/>
      <c r="AHV14" s="217"/>
      <c r="AHW14" s="217"/>
      <c r="AHX14" s="217"/>
      <c r="AHY14" s="217"/>
      <c r="AHZ14" s="217"/>
      <c r="AIA14" s="217"/>
      <c r="AIB14" s="217"/>
      <c r="AIC14" s="217"/>
      <c r="AID14" s="217"/>
      <c r="AIE14" s="217"/>
      <c r="AIF14" s="217"/>
      <c r="AIG14" s="217"/>
      <c r="AIH14" s="217"/>
      <c r="AII14" s="217"/>
      <c r="AIJ14" s="217"/>
      <c r="AIK14" s="217"/>
      <c r="AIL14" s="217"/>
      <c r="AIM14" s="217"/>
      <c r="AIN14" s="217"/>
      <c r="AIO14" s="217"/>
      <c r="AIP14" s="217"/>
      <c r="AIQ14" s="217"/>
      <c r="AIR14" s="217"/>
      <c r="AIS14" s="217"/>
      <c r="AIT14" s="217"/>
      <c r="AIU14" s="217"/>
      <c r="AIV14" s="217"/>
      <c r="AIW14" s="217"/>
      <c r="AIX14" s="217"/>
      <c r="AIY14" s="217"/>
      <c r="AIZ14" s="217"/>
      <c r="AJA14" s="217"/>
      <c r="AJB14" s="217"/>
      <c r="AJC14" s="217"/>
      <c r="AJD14" s="217"/>
      <c r="AJE14" s="217"/>
      <c r="AJF14" s="217"/>
      <c r="AJG14" s="217"/>
      <c r="AJH14" s="217"/>
      <c r="AJI14" s="217"/>
      <c r="AJJ14" s="217"/>
      <c r="AJK14" s="217"/>
      <c r="AJL14" s="217"/>
      <c r="AJM14" s="217"/>
      <c r="AJN14" s="217"/>
      <c r="AJO14" s="217"/>
      <c r="AJP14" s="217"/>
      <c r="AJQ14" s="217"/>
      <c r="AJR14" s="217"/>
      <c r="AJS14" s="217"/>
      <c r="AJT14" s="217"/>
      <c r="AJU14" s="217"/>
      <c r="AJV14" s="217"/>
      <c r="AJW14" s="217"/>
      <c r="AJX14" s="217"/>
      <c r="AJY14" s="217"/>
      <c r="AJZ14" s="217"/>
      <c r="AKA14" s="217"/>
      <c r="AKB14" s="217"/>
      <c r="AKC14" s="217"/>
      <c r="AKD14" s="217"/>
      <c r="AKE14" s="217"/>
      <c r="AKF14" s="217"/>
      <c r="AKG14" s="217"/>
      <c r="AKH14" s="217"/>
      <c r="AKI14" s="217"/>
      <c r="AKJ14" s="217"/>
      <c r="AKK14" s="217"/>
      <c r="AKL14" s="217"/>
      <c r="AKM14" s="217"/>
      <c r="AKN14" s="217"/>
      <c r="AKO14" s="217"/>
      <c r="AKP14" s="217"/>
      <c r="AKQ14" s="217"/>
      <c r="AKR14" s="217"/>
      <c r="AKS14" s="217"/>
      <c r="AKT14" s="217"/>
      <c r="AKU14" s="217"/>
      <c r="AKV14" s="217"/>
      <c r="AKW14" s="217"/>
      <c r="AKX14" s="217"/>
      <c r="AKY14" s="217"/>
      <c r="AKZ14" s="217"/>
      <c r="ALA14" s="217"/>
      <c r="ALB14" s="217"/>
      <c r="ALC14" s="217"/>
      <c r="ALD14" s="217"/>
      <c r="ALE14" s="217"/>
      <c r="ALF14" s="217"/>
      <c r="ALG14" s="217"/>
      <c r="ALH14" s="217"/>
      <c r="ALI14" s="217"/>
      <c r="ALJ14" s="217"/>
      <c r="ALK14" s="217"/>
      <c r="ALL14" s="217"/>
      <c r="ALM14" s="217"/>
      <c r="ALN14" s="217"/>
      <c r="ALO14" s="217"/>
      <c r="ALP14" s="217"/>
      <c r="ALQ14" s="217"/>
      <c r="ALR14" s="217"/>
      <c r="ALS14" s="217"/>
      <c r="ALT14" s="217"/>
      <c r="ALU14" s="217"/>
      <c r="ALV14" s="217"/>
      <c r="ALW14" s="217"/>
      <c r="ALX14" s="217"/>
      <c r="ALY14" s="217"/>
      <c r="ALZ14" s="217"/>
      <c r="AMA14" s="217"/>
      <c r="AMB14" s="217"/>
      <c r="AMC14" s="217"/>
      <c r="AMD14" s="217"/>
      <c r="AME14" s="217"/>
      <c r="AMF14" s="217"/>
      <c r="AMG14" s="217"/>
      <c r="AMH14" s="217"/>
      <c r="AMI14" s="217"/>
      <c r="AMJ14" s="217"/>
      <c r="AMK14" s="217"/>
      <c r="AML14" s="217"/>
      <c r="AMM14" s="217"/>
    </row>
    <row r="15" spans="1:1027" s="637" customFormat="1" ht="15" customHeight="1">
      <c r="A15" s="656">
        <v>2</v>
      </c>
      <c r="B15" s="479"/>
      <c r="C15" s="667"/>
      <c r="D15" s="599"/>
      <c r="E15" s="599"/>
      <c r="F15" s="599"/>
      <c r="G15" s="174"/>
      <c r="H15" s="174"/>
      <c r="I15" s="660">
        <f t="shared" si="11"/>
        <v>0</v>
      </c>
      <c r="J15" s="661">
        <f t="shared" si="12"/>
        <v>0</v>
      </c>
      <c r="K15" s="577">
        <f t="shared" si="1"/>
        <v>0</v>
      </c>
      <c r="L15" s="578"/>
      <c r="M15" s="528">
        <f t="shared" si="2"/>
        <v>0</v>
      </c>
      <c r="N15" s="578"/>
      <c r="O15" s="528">
        <f t="shared" si="3"/>
        <v>0</v>
      </c>
      <c r="P15" s="578"/>
      <c r="Q15" s="528">
        <f t="shared" si="4"/>
        <v>0</v>
      </c>
      <c r="R15" s="578"/>
      <c r="S15" s="629">
        <f t="shared" si="5"/>
        <v>0</v>
      </c>
      <c r="T15" s="528">
        <f t="shared" si="13"/>
        <v>0</v>
      </c>
      <c r="U15" s="528">
        <f t="shared" si="14"/>
        <v>0</v>
      </c>
      <c r="V15" s="217"/>
      <c r="W15" s="217"/>
      <c r="X15" s="217"/>
      <c r="Y15" s="217"/>
      <c r="Z15" s="217"/>
      <c r="AA15" s="217"/>
      <c r="AB15" s="217"/>
      <c r="AC15" s="217"/>
      <c r="AD15" s="217"/>
      <c r="AE15" s="217"/>
      <c r="AF15" s="217"/>
      <c r="AG15" s="217"/>
      <c r="AH15" s="217"/>
      <c r="AI15" s="217"/>
      <c r="AJ15" s="217"/>
      <c r="AK15" s="217"/>
      <c r="AL15" s="217"/>
      <c r="AM15" s="217"/>
      <c r="AN15" s="217"/>
      <c r="AO15" s="217"/>
      <c r="AP15" s="217"/>
      <c r="AQ15" s="217"/>
      <c r="AR15" s="217"/>
      <c r="AS15" s="217"/>
      <c r="AT15" s="217"/>
      <c r="AU15" s="217"/>
      <c r="AV15" s="217"/>
      <c r="AW15" s="217"/>
      <c r="AX15" s="217"/>
      <c r="AY15" s="217"/>
      <c r="AZ15" s="217"/>
      <c r="BA15" s="217"/>
      <c r="BB15" s="217"/>
      <c r="BC15" s="217"/>
      <c r="BD15" s="217"/>
      <c r="BE15" s="217"/>
      <c r="BF15" s="217"/>
      <c r="BG15" s="217"/>
      <c r="BH15" s="217"/>
      <c r="BI15" s="217"/>
      <c r="BJ15" s="217"/>
      <c r="BK15" s="217"/>
      <c r="BL15" s="217"/>
      <c r="BM15" s="217"/>
      <c r="BN15" s="217"/>
      <c r="BO15" s="217"/>
      <c r="BP15" s="217"/>
      <c r="BQ15" s="217"/>
      <c r="BR15" s="217"/>
      <c r="BS15" s="217"/>
      <c r="BT15" s="217"/>
      <c r="BU15" s="217"/>
      <c r="BV15" s="217"/>
      <c r="BW15" s="217"/>
      <c r="BX15" s="217"/>
      <c r="BY15" s="217"/>
      <c r="BZ15" s="217"/>
      <c r="CA15" s="217"/>
      <c r="CB15" s="217"/>
      <c r="CC15" s="217"/>
      <c r="CD15" s="217"/>
      <c r="CE15" s="217"/>
      <c r="CF15" s="217"/>
      <c r="CG15" s="217"/>
      <c r="CH15" s="217"/>
      <c r="CI15" s="217"/>
      <c r="CJ15" s="217"/>
      <c r="CK15" s="217"/>
      <c r="CL15" s="217"/>
      <c r="CM15" s="217"/>
      <c r="CN15" s="217"/>
      <c r="CO15" s="217"/>
      <c r="CP15" s="217"/>
      <c r="CQ15" s="217"/>
      <c r="CR15" s="217"/>
      <c r="CS15" s="217"/>
      <c r="CT15" s="217"/>
      <c r="CU15" s="217"/>
      <c r="CV15" s="217"/>
      <c r="CW15" s="217"/>
      <c r="CX15" s="217"/>
      <c r="CY15" s="217"/>
      <c r="CZ15" s="217"/>
      <c r="DA15" s="217"/>
      <c r="DB15" s="217"/>
      <c r="DC15" s="217"/>
      <c r="DD15" s="217"/>
      <c r="DE15" s="217"/>
      <c r="DF15" s="217"/>
      <c r="DG15" s="217"/>
      <c r="DH15" s="217"/>
      <c r="DI15" s="217"/>
      <c r="DJ15" s="217"/>
      <c r="DK15" s="217"/>
      <c r="DL15" s="217"/>
      <c r="DM15" s="217"/>
      <c r="DN15" s="217"/>
      <c r="DO15" s="217"/>
      <c r="DP15" s="217"/>
      <c r="DQ15" s="217"/>
      <c r="DR15" s="217"/>
      <c r="DS15" s="217"/>
      <c r="DT15" s="217"/>
      <c r="DU15" s="217"/>
      <c r="DV15" s="217"/>
      <c r="DW15" s="217"/>
      <c r="DX15" s="217"/>
      <c r="DY15" s="217"/>
      <c r="DZ15" s="217"/>
      <c r="EA15" s="217"/>
      <c r="EB15" s="217"/>
      <c r="EC15" s="217"/>
      <c r="ED15" s="217"/>
      <c r="EE15" s="217"/>
      <c r="EF15" s="217"/>
      <c r="EG15" s="217"/>
      <c r="EH15" s="217"/>
      <c r="EI15" s="217"/>
      <c r="EJ15" s="217"/>
      <c r="EK15" s="217"/>
      <c r="EL15" s="217"/>
      <c r="EM15" s="217"/>
      <c r="EN15" s="217"/>
      <c r="EO15" s="217"/>
      <c r="EP15" s="217"/>
      <c r="EQ15" s="217"/>
      <c r="ER15" s="217"/>
      <c r="ES15" s="217"/>
      <c r="ET15" s="217"/>
      <c r="EU15" s="217"/>
      <c r="EV15" s="217"/>
      <c r="EW15" s="217"/>
      <c r="EX15" s="217"/>
      <c r="EY15" s="217"/>
      <c r="EZ15" s="217"/>
      <c r="FA15" s="217"/>
      <c r="FB15" s="217"/>
      <c r="FC15" s="217"/>
      <c r="FD15" s="217"/>
      <c r="FE15" s="217"/>
      <c r="FF15" s="217"/>
      <c r="FG15" s="217"/>
      <c r="FH15" s="217"/>
      <c r="FI15" s="217"/>
      <c r="FJ15" s="217"/>
      <c r="FK15" s="217"/>
      <c r="FL15" s="217"/>
      <c r="FM15" s="217"/>
      <c r="FN15" s="217"/>
      <c r="FO15" s="217"/>
      <c r="FP15" s="217"/>
      <c r="FQ15" s="217"/>
      <c r="FR15" s="217"/>
      <c r="FS15" s="217"/>
      <c r="FT15" s="217"/>
      <c r="FU15" s="217"/>
      <c r="FV15" s="217"/>
      <c r="FW15" s="217"/>
      <c r="FX15" s="217"/>
      <c r="FY15" s="217"/>
      <c r="FZ15" s="217"/>
      <c r="GA15" s="217"/>
      <c r="GB15" s="217"/>
      <c r="GC15" s="217"/>
      <c r="GD15" s="217"/>
      <c r="GE15" s="217"/>
      <c r="GF15" s="217"/>
      <c r="GG15" s="217"/>
      <c r="GH15" s="217"/>
      <c r="GI15" s="217"/>
      <c r="GJ15" s="217"/>
      <c r="GK15" s="217"/>
      <c r="GL15" s="217"/>
      <c r="GM15" s="217"/>
      <c r="GN15" s="217"/>
      <c r="GO15" s="217"/>
      <c r="GP15" s="217"/>
      <c r="GQ15" s="217"/>
      <c r="GR15" s="217"/>
      <c r="GS15" s="217"/>
      <c r="GT15" s="217"/>
      <c r="GU15" s="217"/>
      <c r="GV15" s="217"/>
      <c r="GW15" s="217"/>
      <c r="GX15" s="217"/>
      <c r="GY15" s="217"/>
      <c r="GZ15" s="217"/>
      <c r="HA15" s="217"/>
      <c r="HB15" s="217"/>
      <c r="HC15" s="217"/>
      <c r="HD15" s="217"/>
      <c r="HE15" s="217"/>
      <c r="HF15" s="217"/>
      <c r="HG15" s="217"/>
      <c r="HH15" s="217"/>
      <c r="HI15" s="217"/>
      <c r="HJ15" s="217"/>
      <c r="HK15" s="217"/>
      <c r="HL15" s="217"/>
      <c r="HM15" s="217"/>
      <c r="HN15" s="217"/>
      <c r="HO15" s="217"/>
      <c r="HP15" s="217"/>
      <c r="HQ15" s="217"/>
      <c r="HR15" s="217"/>
      <c r="HS15" s="217"/>
      <c r="HT15" s="217"/>
      <c r="HU15" s="217"/>
      <c r="HV15" s="217"/>
      <c r="HW15" s="217"/>
      <c r="HX15" s="217"/>
      <c r="HY15" s="217"/>
      <c r="HZ15" s="217"/>
      <c r="IA15" s="217"/>
      <c r="IB15" s="217"/>
      <c r="IC15" s="217"/>
      <c r="ID15" s="217"/>
      <c r="IE15" s="217"/>
      <c r="IF15" s="217"/>
      <c r="IG15" s="217"/>
      <c r="IH15" s="217"/>
      <c r="II15" s="217"/>
      <c r="IJ15" s="217"/>
      <c r="IK15" s="217"/>
      <c r="IL15" s="217"/>
      <c r="IM15" s="217"/>
      <c r="IN15" s="217"/>
      <c r="IO15" s="217"/>
      <c r="IP15" s="217"/>
      <c r="IQ15" s="217"/>
      <c r="IR15" s="217"/>
      <c r="IS15" s="217"/>
      <c r="IT15" s="217"/>
      <c r="IU15" s="217"/>
      <c r="IV15" s="217"/>
      <c r="IW15" s="217"/>
      <c r="IX15" s="217"/>
      <c r="IY15" s="217"/>
      <c r="IZ15" s="217"/>
      <c r="JA15" s="217"/>
      <c r="JB15" s="217"/>
      <c r="JC15" s="217"/>
      <c r="JD15" s="217"/>
      <c r="JE15" s="217"/>
      <c r="JF15" s="217"/>
      <c r="JG15" s="217"/>
      <c r="JH15" s="217"/>
      <c r="JI15" s="217"/>
      <c r="JJ15" s="217"/>
      <c r="JK15" s="217"/>
      <c r="JL15" s="217"/>
      <c r="JM15" s="217"/>
      <c r="JN15" s="217"/>
      <c r="JO15" s="217"/>
      <c r="JP15" s="217"/>
      <c r="JQ15" s="217"/>
      <c r="JR15" s="217"/>
      <c r="JS15" s="217"/>
      <c r="JT15" s="217"/>
      <c r="JU15" s="217"/>
      <c r="JV15" s="217"/>
      <c r="JW15" s="217"/>
      <c r="JX15" s="217"/>
      <c r="JY15" s="217"/>
      <c r="JZ15" s="217"/>
      <c r="KA15" s="217"/>
      <c r="KB15" s="217"/>
      <c r="KC15" s="217"/>
      <c r="KD15" s="217"/>
      <c r="KE15" s="217"/>
      <c r="KF15" s="217"/>
      <c r="KG15" s="217"/>
      <c r="KH15" s="217"/>
      <c r="KI15" s="217"/>
      <c r="KJ15" s="217"/>
      <c r="KK15" s="217"/>
      <c r="KL15" s="217"/>
      <c r="KM15" s="217"/>
      <c r="KN15" s="217"/>
      <c r="KO15" s="217"/>
      <c r="KP15" s="217"/>
      <c r="KQ15" s="217"/>
      <c r="KR15" s="217"/>
      <c r="KS15" s="217"/>
      <c r="KT15" s="217"/>
      <c r="KU15" s="217"/>
      <c r="KV15" s="217"/>
      <c r="KW15" s="217"/>
      <c r="KX15" s="217"/>
      <c r="KY15" s="217"/>
      <c r="KZ15" s="217"/>
      <c r="LA15" s="217"/>
      <c r="LB15" s="217"/>
      <c r="LC15" s="217"/>
      <c r="LD15" s="217"/>
      <c r="LE15" s="217"/>
      <c r="LF15" s="217"/>
      <c r="LG15" s="217"/>
      <c r="LH15" s="217"/>
      <c r="LI15" s="217"/>
      <c r="LJ15" s="217"/>
      <c r="LK15" s="217"/>
      <c r="LL15" s="217"/>
      <c r="LM15" s="217"/>
      <c r="LN15" s="217"/>
      <c r="LO15" s="217"/>
      <c r="LP15" s="217"/>
      <c r="LQ15" s="217"/>
      <c r="LR15" s="217"/>
      <c r="LS15" s="217"/>
      <c r="LT15" s="217"/>
      <c r="LU15" s="217"/>
      <c r="LV15" s="217"/>
      <c r="LW15" s="217"/>
      <c r="LX15" s="217"/>
      <c r="LY15" s="217"/>
      <c r="LZ15" s="217"/>
      <c r="MA15" s="217"/>
      <c r="MB15" s="217"/>
      <c r="MC15" s="217"/>
      <c r="MD15" s="217"/>
      <c r="ME15" s="217"/>
      <c r="MF15" s="217"/>
      <c r="MG15" s="217"/>
      <c r="MH15" s="217"/>
      <c r="MI15" s="217"/>
      <c r="MJ15" s="217"/>
      <c r="MK15" s="217"/>
      <c r="ML15" s="217"/>
      <c r="MM15" s="217"/>
      <c r="MN15" s="217"/>
      <c r="MO15" s="217"/>
      <c r="MP15" s="217"/>
      <c r="MQ15" s="217"/>
      <c r="MR15" s="217"/>
      <c r="MS15" s="217"/>
      <c r="MT15" s="217"/>
      <c r="MU15" s="217"/>
      <c r="MV15" s="217"/>
      <c r="MW15" s="217"/>
      <c r="MX15" s="217"/>
      <c r="MY15" s="217"/>
      <c r="MZ15" s="217"/>
      <c r="NA15" s="217"/>
      <c r="NB15" s="217"/>
      <c r="NC15" s="217"/>
      <c r="ND15" s="217"/>
      <c r="NE15" s="217"/>
      <c r="NF15" s="217"/>
      <c r="NG15" s="217"/>
      <c r="NH15" s="217"/>
      <c r="NI15" s="217"/>
      <c r="NJ15" s="217"/>
      <c r="NK15" s="217"/>
      <c r="NL15" s="217"/>
      <c r="NM15" s="217"/>
      <c r="NN15" s="217"/>
      <c r="NO15" s="217"/>
      <c r="NP15" s="217"/>
      <c r="NQ15" s="217"/>
      <c r="NR15" s="217"/>
      <c r="NS15" s="217"/>
      <c r="NT15" s="217"/>
      <c r="NU15" s="217"/>
      <c r="NV15" s="217"/>
      <c r="NW15" s="217"/>
      <c r="NX15" s="217"/>
      <c r="NY15" s="217"/>
      <c r="NZ15" s="217"/>
      <c r="OA15" s="217"/>
      <c r="OB15" s="217"/>
      <c r="OC15" s="217"/>
      <c r="OD15" s="217"/>
      <c r="OE15" s="217"/>
      <c r="OF15" s="217"/>
      <c r="OG15" s="217"/>
      <c r="OH15" s="217"/>
      <c r="OI15" s="217"/>
      <c r="OJ15" s="217"/>
      <c r="OK15" s="217"/>
      <c r="OL15" s="217"/>
      <c r="OM15" s="217"/>
      <c r="ON15" s="217"/>
      <c r="OO15" s="217"/>
      <c r="OP15" s="217"/>
      <c r="OQ15" s="217"/>
      <c r="OR15" s="217"/>
      <c r="OS15" s="217"/>
      <c r="OT15" s="217"/>
      <c r="OU15" s="217"/>
      <c r="OV15" s="217"/>
      <c r="OW15" s="217"/>
      <c r="OX15" s="217"/>
      <c r="OY15" s="217"/>
      <c r="OZ15" s="217"/>
      <c r="PA15" s="217"/>
      <c r="PB15" s="217"/>
      <c r="PC15" s="217"/>
      <c r="PD15" s="217"/>
      <c r="PE15" s="217"/>
      <c r="PF15" s="217"/>
      <c r="PG15" s="217"/>
      <c r="PH15" s="217"/>
      <c r="PI15" s="217"/>
      <c r="PJ15" s="217"/>
      <c r="PK15" s="217"/>
      <c r="PL15" s="217"/>
      <c r="PM15" s="217"/>
      <c r="PN15" s="217"/>
      <c r="PO15" s="217"/>
      <c r="PP15" s="217"/>
      <c r="PQ15" s="217"/>
      <c r="PR15" s="217"/>
      <c r="PS15" s="217"/>
      <c r="PT15" s="217"/>
      <c r="PU15" s="217"/>
      <c r="PV15" s="217"/>
      <c r="PW15" s="217"/>
      <c r="PX15" s="217"/>
      <c r="PY15" s="217"/>
      <c r="PZ15" s="217"/>
      <c r="QA15" s="217"/>
      <c r="QB15" s="217"/>
      <c r="QC15" s="217"/>
      <c r="QD15" s="217"/>
      <c r="QE15" s="217"/>
      <c r="QF15" s="217"/>
      <c r="QG15" s="217"/>
      <c r="QH15" s="217"/>
      <c r="QI15" s="217"/>
      <c r="QJ15" s="217"/>
      <c r="QK15" s="217"/>
      <c r="QL15" s="217"/>
      <c r="QM15" s="217"/>
      <c r="QN15" s="217"/>
      <c r="QO15" s="217"/>
      <c r="QP15" s="217"/>
      <c r="QQ15" s="217"/>
      <c r="QR15" s="217"/>
      <c r="QS15" s="217"/>
      <c r="QT15" s="217"/>
      <c r="QU15" s="217"/>
      <c r="QV15" s="217"/>
      <c r="QW15" s="217"/>
      <c r="QX15" s="217"/>
      <c r="QY15" s="217"/>
      <c r="QZ15" s="217"/>
      <c r="RA15" s="217"/>
      <c r="RB15" s="217"/>
      <c r="RC15" s="217"/>
      <c r="RD15" s="217"/>
      <c r="RE15" s="217"/>
      <c r="RF15" s="217"/>
      <c r="RG15" s="217"/>
      <c r="RH15" s="217"/>
      <c r="RI15" s="217"/>
      <c r="RJ15" s="217"/>
      <c r="RK15" s="217"/>
      <c r="RL15" s="217"/>
      <c r="RM15" s="217"/>
      <c r="RN15" s="217"/>
      <c r="RO15" s="217"/>
      <c r="RP15" s="217"/>
      <c r="RQ15" s="217"/>
      <c r="RR15" s="217"/>
      <c r="RS15" s="217"/>
      <c r="RT15" s="217"/>
      <c r="RU15" s="217"/>
      <c r="RV15" s="217"/>
      <c r="RW15" s="217"/>
      <c r="RX15" s="217"/>
      <c r="RY15" s="217"/>
      <c r="RZ15" s="217"/>
      <c r="SA15" s="217"/>
      <c r="SB15" s="217"/>
      <c r="SC15" s="217"/>
      <c r="SD15" s="217"/>
      <c r="SE15" s="217"/>
      <c r="SF15" s="217"/>
      <c r="SG15" s="217"/>
      <c r="SH15" s="217"/>
      <c r="SI15" s="217"/>
      <c r="SJ15" s="217"/>
      <c r="SK15" s="217"/>
      <c r="SL15" s="217"/>
      <c r="SM15" s="217"/>
      <c r="SN15" s="217"/>
      <c r="SO15" s="217"/>
      <c r="SP15" s="217"/>
      <c r="SQ15" s="217"/>
      <c r="SR15" s="217"/>
      <c r="SS15" s="217"/>
      <c r="ST15" s="217"/>
      <c r="SU15" s="217"/>
      <c r="SV15" s="217"/>
      <c r="SW15" s="217"/>
      <c r="SX15" s="217"/>
      <c r="SY15" s="217"/>
      <c r="SZ15" s="217"/>
      <c r="TA15" s="217"/>
      <c r="TB15" s="217"/>
      <c r="TC15" s="217"/>
      <c r="TD15" s="217"/>
      <c r="TE15" s="217"/>
      <c r="TF15" s="217"/>
      <c r="TG15" s="217"/>
      <c r="TH15" s="217"/>
      <c r="TI15" s="217"/>
      <c r="TJ15" s="217"/>
      <c r="TK15" s="217"/>
      <c r="TL15" s="217"/>
      <c r="TM15" s="217"/>
      <c r="TN15" s="217"/>
      <c r="TO15" s="217"/>
      <c r="TP15" s="217"/>
      <c r="TQ15" s="217"/>
      <c r="TR15" s="217"/>
      <c r="TS15" s="217"/>
      <c r="TT15" s="217"/>
      <c r="TU15" s="217"/>
      <c r="TV15" s="217"/>
      <c r="TW15" s="217"/>
      <c r="TX15" s="217"/>
      <c r="TY15" s="217"/>
      <c r="TZ15" s="217"/>
      <c r="UA15" s="217"/>
      <c r="UB15" s="217"/>
      <c r="UC15" s="217"/>
      <c r="UD15" s="217"/>
      <c r="UE15" s="217"/>
      <c r="UF15" s="217"/>
      <c r="UG15" s="217"/>
      <c r="UH15" s="217"/>
      <c r="UI15" s="217"/>
      <c r="UJ15" s="217"/>
      <c r="UK15" s="217"/>
      <c r="UL15" s="217"/>
      <c r="UM15" s="217"/>
      <c r="UN15" s="217"/>
      <c r="UO15" s="217"/>
      <c r="UP15" s="217"/>
      <c r="UQ15" s="217"/>
      <c r="UR15" s="217"/>
      <c r="US15" s="217"/>
      <c r="UT15" s="217"/>
      <c r="UU15" s="217"/>
      <c r="UV15" s="217"/>
      <c r="UW15" s="217"/>
      <c r="UX15" s="217"/>
      <c r="UY15" s="217"/>
      <c r="UZ15" s="217"/>
      <c r="VA15" s="217"/>
      <c r="VB15" s="217"/>
      <c r="VC15" s="217"/>
      <c r="VD15" s="217"/>
      <c r="VE15" s="217"/>
      <c r="VF15" s="217"/>
      <c r="VG15" s="217"/>
      <c r="VH15" s="217"/>
      <c r="VI15" s="217"/>
      <c r="VJ15" s="217"/>
      <c r="VK15" s="217"/>
      <c r="VL15" s="217"/>
      <c r="VM15" s="217"/>
      <c r="VN15" s="217"/>
      <c r="VO15" s="217"/>
      <c r="VP15" s="217"/>
      <c r="VQ15" s="217"/>
      <c r="VR15" s="217"/>
      <c r="VS15" s="217"/>
      <c r="VT15" s="217"/>
      <c r="VU15" s="217"/>
      <c r="VV15" s="217"/>
      <c r="VW15" s="217"/>
      <c r="VX15" s="217"/>
      <c r="VY15" s="217"/>
      <c r="VZ15" s="217"/>
      <c r="WA15" s="217"/>
      <c r="WB15" s="217"/>
      <c r="WC15" s="217"/>
      <c r="WD15" s="217"/>
      <c r="WE15" s="217"/>
      <c r="WF15" s="217"/>
      <c r="WG15" s="217"/>
      <c r="WH15" s="217"/>
      <c r="WI15" s="217"/>
      <c r="WJ15" s="217"/>
      <c r="WK15" s="217"/>
      <c r="WL15" s="217"/>
      <c r="WM15" s="217"/>
      <c r="WN15" s="217"/>
      <c r="WO15" s="217"/>
      <c r="WP15" s="217"/>
      <c r="WQ15" s="217"/>
      <c r="WR15" s="217"/>
      <c r="WS15" s="217"/>
      <c r="WT15" s="217"/>
      <c r="WU15" s="217"/>
      <c r="WV15" s="217"/>
      <c r="WW15" s="217"/>
      <c r="WX15" s="217"/>
      <c r="WY15" s="217"/>
      <c r="WZ15" s="217"/>
      <c r="XA15" s="217"/>
      <c r="XB15" s="217"/>
      <c r="XC15" s="217"/>
      <c r="XD15" s="217"/>
      <c r="XE15" s="217"/>
      <c r="XF15" s="217"/>
      <c r="XG15" s="217"/>
      <c r="XH15" s="217"/>
      <c r="XI15" s="217"/>
      <c r="XJ15" s="217"/>
      <c r="XK15" s="217"/>
      <c r="XL15" s="217"/>
      <c r="XM15" s="217"/>
      <c r="XN15" s="217"/>
      <c r="XO15" s="217"/>
      <c r="XP15" s="217"/>
      <c r="XQ15" s="217"/>
      <c r="XR15" s="217"/>
      <c r="XS15" s="217"/>
      <c r="XT15" s="217"/>
      <c r="XU15" s="217"/>
      <c r="XV15" s="217"/>
      <c r="XW15" s="217"/>
      <c r="XX15" s="217"/>
      <c r="XY15" s="217"/>
      <c r="XZ15" s="217"/>
      <c r="YA15" s="217"/>
      <c r="YB15" s="217"/>
      <c r="YC15" s="217"/>
      <c r="YD15" s="217"/>
      <c r="YE15" s="217"/>
      <c r="YF15" s="217"/>
      <c r="YG15" s="217"/>
      <c r="YH15" s="217"/>
      <c r="YI15" s="217"/>
      <c r="YJ15" s="217"/>
      <c r="YK15" s="217"/>
      <c r="YL15" s="217"/>
      <c r="YM15" s="217"/>
      <c r="YN15" s="217"/>
      <c r="YO15" s="217"/>
      <c r="YP15" s="217"/>
      <c r="YQ15" s="217"/>
      <c r="YR15" s="217"/>
      <c r="YS15" s="217"/>
      <c r="YT15" s="217"/>
      <c r="YU15" s="217"/>
      <c r="YV15" s="217"/>
      <c r="YW15" s="217"/>
      <c r="YX15" s="217"/>
      <c r="YY15" s="217"/>
      <c r="YZ15" s="217"/>
      <c r="ZA15" s="217"/>
      <c r="ZB15" s="217"/>
      <c r="ZC15" s="217"/>
      <c r="ZD15" s="217"/>
      <c r="ZE15" s="217"/>
      <c r="ZF15" s="217"/>
      <c r="ZG15" s="217"/>
      <c r="ZH15" s="217"/>
      <c r="ZI15" s="217"/>
      <c r="ZJ15" s="217"/>
      <c r="ZK15" s="217"/>
      <c r="ZL15" s="217"/>
      <c r="ZM15" s="217"/>
      <c r="ZN15" s="217"/>
      <c r="ZO15" s="217"/>
      <c r="ZP15" s="217"/>
      <c r="ZQ15" s="217"/>
      <c r="ZR15" s="217"/>
      <c r="ZS15" s="217"/>
      <c r="ZT15" s="217"/>
      <c r="ZU15" s="217"/>
      <c r="ZV15" s="217"/>
      <c r="ZW15" s="217"/>
      <c r="ZX15" s="217"/>
      <c r="ZY15" s="217"/>
      <c r="ZZ15" s="217"/>
      <c r="AAA15" s="217"/>
      <c r="AAB15" s="217"/>
      <c r="AAC15" s="217"/>
      <c r="AAD15" s="217"/>
      <c r="AAE15" s="217"/>
      <c r="AAF15" s="217"/>
      <c r="AAG15" s="217"/>
      <c r="AAH15" s="217"/>
      <c r="AAI15" s="217"/>
      <c r="AAJ15" s="217"/>
      <c r="AAK15" s="217"/>
      <c r="AAL15" s="217"/>
      <c r="AAM15" s="217"/>
      <c r="AAN15" s="217"/>
      <c r="AAO15" s="217"/>
      <c r="AAP15" s="217"/>
      <c r="AAQ15" s="217"/>
      <c r="AAR15" s="217"/>
      <c r="AAS15" s="217"/>
      <c r="AAT15" s="217"/>
      <c r="AAU15" s="217"/>
      <c r="AAV15" s="217"/>
      <c r="AAW15" s="217"/>
      <c r="AAX15" s="217"/>
      <c r="AAY15" s="217"/>
      <c r="AAZ15" s="217"/>
      <c r="ABA15" s="217"/>
      <c r="ABB15" s="217"/>
      <c r="ABC15" s="217"/>
      <c r="ABD15" s="217"/>
      <c r="ABE15" s="217"/>
      <c r="ABF15" s="217"/>
      <c r="ABG15" s="217"/>
      <c r="ABH15" s="217"/>
      <c r="ABI15" s="217"/>
      <c r="ABJ15" s="217"/>
      <c r="ABK15" s="217"/>
      <c r="ABL15" s="217"/>
      <c r="ABM15" s="217"/>
      <c r="ABN15" s="217"/>
      <c r="ABO15" s="217"/>
      <c r="ABP15" s="217"/>
      <c r="ABQ15" s="217"/>
      <c r="ABR15" s="217"/>
      <c r="ABS15" s="217"/>
      <c r="ABT15" s="217"/>
      <c r="ABU15" s="217"/>
      <c r="ABV15" s="217"/>
      <c r="ABW15" s="217"/>
      <c r="ABX15" s="217"/>
      <c r="ABY15" s="217"/>
      <c r="ABZ15" s="217"/>
      <c r="ACA15" s="217"/>
      <c r="ACB15" s="217"/>
      <c r="ACC15" s="217"/>
      <c r="ACD15" s="217"/>
      <c r="ACE15" s="217"/>
      <c r="ACF15" s="217"/>
      <c r="ACG15" s="217"/>
      <c r="ACH15" s="217"/>
      <c r="ACI15" s="217"/>
      <c r="ACJ15" s="217"/>
      <c r="ACK15" s="217"/>
      <c r="ACL15" s="217"/>
      <c r="ACM15" s="217"/>
      <c r="ACN15" s="217"/>
      <c r="ACO15" s="217"/>
      <c r="ACP15" s="217"/>
      <c r="ACQ15" s="217"/>
      <c r="ACR15" s="217"/>
      <c r="ACS15" s="217"/>
      <c r="ACT15" s="217"/>
      <c r="ACU15" s="217"/>
      <c r="ACV15" s="217"/>
      <c r="ACW15" s="217"/>
      <c r="ACX15" s="217"/>
      <c r="ACY15" s="217"/>
      <c r="ACZ15" s="217"/>
      <c r="ADA15" s="217"/>
      <c r="ADB15" s="217"/>
      <c r="ADC15" s="217"/>
      <c r="ADD15" s="217"/>
      <c r="ADE15" s="217"/>
      <c r="ADF15" s="217"/>
      <c r="ADG15" s="217"/>
      <c r="ADH15" s="217"/>
      <c r="ADI15" s="217"/>
      <c r="ADJ15" s="217"/>
      <c r="ADK15" s="217"/>
      <c r="ADL15" s="217"/>
      <c r="ADM15" s="217"/>
      <c r="ADN15" s="217"/>
      <c r="ADO15" s="217"/>
      <c r="ADP15" s="217"/>
      <c r="ADQ15" s="217"/>
      <c r="ADR15" s="217"/>
      <c r="ADS15" s="217"/>
      <c r="ADT15" s="217"/>
      <c r="ADU15" s="217"/>
      <c r="ADV15" s="217"/>
      <c r="ADW15" s="217"/>
      <c r="ADX15" s="217"/>
      <c r="ADY15" s="217"/>
      <c r="ADZ15" s="217"/>
      <c r="AEA15" s="217"/>
      <c r="AEB15" s="217"/>
      <c r="AEC15" s="217"/>
      <c r="AED15" s="217"/>
      <c r="AEE15" s="217"/>
      <c r="AEF15" s="217"/>
      <c r="AEG15" s="217"/>
      <c r="AEH15" s="217"/>
      <c r="AEI15" s="217"/>
      <c r="AEJ15" s="217"/>
      <c r="AEK15" s="217"/>
      <c r="AEL15" s="217"/>
      <c r="AEM15" s="217"/>
      <c r="AEN15" s="217"/>
      <c r="AEO15" s="217"/>
      <c r="AEP15" s="217"/>
      <c r="AEQ15" s="217"/>
      <c r="AER15" s="217"/>
      <c r="AES15" s="217"/>
      <c r="AET15" s="217"/>
      <c r="AEU15" s="217"/>
      <c r="AEV15" s="217"/>
      <c r="AEW15" s="217"/>
      <c r="AEX15" s="217"/>
      <c r="AEY15" s="217"/>
      <c r="AEZ15" s="217"/>
      <c r="AFA15" s="217"/>
      <c r="AFB15" s="217"/>
      <c r="AFC15" s="217"/>
      <c r="AFD15" s="217"/>
      <c r="AFE15" s="217"/>
      <c r="AFF15" s="217"/>
      <c r="AFG15" s="217"/>
      <c r="AFH15" s="217"/>
      <c r="AFI15" s="217"/>
      <c r="AFJ15" s="217"/>
      <c r="AFK15" s="217"/>
      <c r="AFL15" s="217"/>
      <c r="AFM15" s="217"/>
      <c r="AFN15" s="217"/>
      <c r="AFO15" s="217"/>
      <c r="AFP15" s="217"/>
      <c r="AFQ15" s="217"/>
      <c r="AFR15" s="217"/>
      <c r="AFS15" s="217"/>
      <c r="AFT15" s="217"/>
      <c r="AFU15" s="217"/>
      <c r="AFV15" s="217"/>
      <c r="AFW15" s="217"/>
      <c r="AFX15" s="217"/>
      <c r="AFY15" s="217"/>
      <c r="AFZ15" s="217"/>
      <c r="AGA15" s="217"/>
      <c r="AGB15" s="217"/>
      <c r="AGC15" s="217"/>
      <c r="AGD15" s="217"/>
      <c r="AGE15" s="217"/>
      <c r="AGF15" s="217"/>
      <c r="AGG15" s="217"/>
      <c r="AGH15" s="217"/>
      <c r="AGI15" s="217"/>
      <c r="AGJ15" s="217"/>
      <c r="AGK15" s="217"/>
      <c r="AGL15" s="217"/>
      <c r="AGM15" s="217"/>
      <c r="AGN15" s="217"/>
      <c r="AGO15" s="217"/>
      <c r="AGP15" s="217"/>
      <c r="AGQ15" s="217"/>
      <c r="AGR15" s="217"/>
      <c r="AGS15" s="217"/>
      <c r="AGT15" s="217"/>
      <c r="AGU15" s="217"/>
      <c r="AGV15" s="217"/>
      <c r="AGW15" s="217"/>
      <c r="AGX15" s="217"/>
      <c r="AGY15" s="217"/>
      <c r="AGZ15" s="217"/>
      <c r="AHA15" s="217"/>
      <c r="AHB15" s="217"/>
      <c r="AHC15" s="217"/>
      <c r="AHD15" s="217"/>
      <c r="AHE15" s="217"/>
      <c r="AHF15" s="217"/>
      <c r="AHG15" s="217"/>
      <c r="AHH15" s="217"/>
      <c r="AHI15" s="217"/>
      <c r="AHJ15" s="217"/>
      <c r="AHK15" s="217"/>
      <c r="AHL15" s="217"/>
      <c r="AHM15" s="217"/>
      <c r="AHN15" s="217"/>
      <c r="AHO15" s="217"/>
      <c r="AHP15" s="217"/>
      <c r="AHQ15" s="217"/>
      <c r="AHR15" s="217"/>
      <c r="AHS15" s="217"/>
      <c r="AHT15" s="217"/>
      <c r="AHU15" s="217"/>
      <c r="AHV15" s="217"/>
      <c r="AHW15" s="217"/>
      <c r="AHX15" s="217"/>
      <c r="AHY15" s="217"/>
      <c r="AHZ15" s="217"/>
      <c r="AIA15" s="217"/>
      <c r="AIB15" s="217"/>
      <c r="AIC15" s="217"/>
      <c r="AID15" s="217"/>
      <c r="AIE15" s="217"/>
      <c r="AIF15" s="217"/>
      <c r="AIG15" s="217"/>
      <c r="AIH15" s="217"/>
      <c r="AII15" s="217"/>
      <c r="AIJ15" s="217"/>
      <c r="AIK15" s="217"/>
      <c r="AIL15" s="217"/>
      <c r="AIM15" s="217"/>
      <c r="AIN15" s="217"/>
      <c r="AIO15" s="217"/>
      <c r="AIP15" s="217"/>
      <c r="AIQ15" s="217"/>
      <c r="AIR15" s="217"/>
      <c r="AIS15" s="217"/>
      <c r="AIT15" s="217"/>
      <c r="AIU15" s="217"/>
      <c r="AIV15" s="217"/>
      <c r="AIW15" s="217"/>
      <c r="AIX15" s="217"/>
      <c r="AIY15" s="217"/>
      <c r="AIZ15" s="217"/>
      <c r="AJA15" s="217"/>
      <c r="AJB15" s="217"/>
      <c r="AJC15" s="217"/>
      <c r="AJD15" s="217"/>
      <c r="AJE15" s="217"/>
      <c r="AJF15" s="217"/>
      <c r="AJG15" s="217"/>
      <c r="AJH15" s="217"/>
      <c r="AJI15" s="217"/>
      <c r="AJJ15" s="217"/>
      <c r="AJK15" s="217"/>
      <c r="AJL15" s="217"/>
      <c r="AJM15" s="217"/>
      <c r="AJN15" s="217"/>
      <c r="AJO15" s="217"/>
      <c r="AJP15" s="217"/>
      <c r="AJQ15" s="217"/>
      <c r="AJR15" s="217"/>
      <c r="AJS15" s="217"/>
      <c r="AJT15" s="217"/>
      <c r="AJU15" s="217"/>
      <c r="AJV15" s="217"/>
      <c r="AJW15" s="217"/>
      <c r="AJX15" s="217"/>
      <c r="AJY15" s="217"/>
      <c r="AJZ15" s="217"/>
      <c r="AKA15" s="217"/>
      <c r="AKB15" s="217"/>
      <c r="AKC15" s="217"/>
      <c r="AKD15" s="217"/>
      <c r="AKE15" s="217"/>
      <c r="AKF15" s="217"/>
      <c r="AKG15" s="217"/>
      <c r="AKH15" s="217"/>
      <c r="AKI15" s="217"/>
      <c r="AKJ15" s="217"/>
      <c r="AKK15" s="217"/>
      <c r="AKL15" s="217"/>
      <c r="AKM15" s="217"/>
      <c r="AKN15" s="217"/>
      <c r="AKO15" s="217"/>
      <c r="AKP15" s="217"/>
      <c r="AKQ15" s="217"/>
      <c r="AKR15" s="217"/>
      <c r="AKS15" s="217"/>
      <c r="AKT15" s="217"/>
      <c r="AKU15" s="217"/>
      <c r="AKV15" s="217"/>
      <c r="AKW15" s="217"/>
      <c r="AKX15" s="217"/>
      <c r="AKY15" s="217"/>
      <c r="AKZ15" s="217"/>
      <c r="ALA15" s="217"/>
      <c r="ALB15" s="217"/>
      <c r="ALC15" s="217"/>
      <c r="ALD15" s="217"/>
      <c r="ALE15" s="217"/>
      <c r="ALF15" s="217"/>
      <c r="ALG15" s="217"/>
      <c r="ALH15" s="217"/>
      <c r="ALI15" s="217"/>
      <c r="ALJ15" s="217"/>
      <c r="ALK15" s="217"/>
      <c r="ALL15" s="217"/>
      <c r="ALM15" s="217"/>
      <c r="ALN15" s="217"/>
      <c r="ALO15" s="217"/>
      <c r="ALP15" s="217"/>
      <c r="ALQ15" s="217"/>
      <c r="ALR15" s="217"/>
      <c r="ALS15" s="217"/>
      <c r="ALT15" s="217"/>
      <c r="ALU15" s="217"/>
      <c r="ALV15" s="217"/>
      <c r="ALW15" s="217"/>
      <c r="ALX15" s="217"/>
      <c r="ALY15" s="217"/>
      <c r="ALZ15" s="217"/>
      <c r="AMA15" s="217"/>
      <c r="AMB15" s="217"/>
      <c r="AMC15" s="217"/>
      <c r="AMD15" s="217"/>
      <c r="AME15" s="217"/>
      <c r="AMF15" s="217"/>
      <c r="AMG15" s="217"/>
      <c r="AMH15" s="217"/>
      <c r="AMI15" s="217"/>
      <c r="AMJ15" s="217"/>
      <c r="AMK15" s="217"/>
      <c r="AML15" s="217"/>
      <c r="AMM15" s="217"/>
    </row>
    <row r="16" spans="1:1027" s="637" customFormat="1" ht="15" customHeight="1">
      <c r="A16" s="571">
        <v>3</v>
      </c>
      <c r="B16" s="667"/>
      <c r="C16" s="667"/>
      <c r="D16" s="599"/>
      <c r="E16" s="599"/>
      <c r="F16" s="599"/>
      <c r="G16" s="174"/>
      <c r="H16" s="174"/>
      <c r="I16" s="660">
        <f t="shared" si="11"/>
        <v>0</v>
      </c>
      <c r="J16" s="661">
        <f t="shared" si="12"/>
        <v>0</v>
      </c>
      <c r="K16" s="577">
        <f t="shared" si="1"/>
        <v>0</v>
      </c>
      <c r="L16" s="578"/>
      <c r="M16" s="528">
        <f t="shared" si="2"/>
        <v>0</v>
      </c>
      <c r="N16" s="578"/>
      <c r="O16" s="528">
        <f t="shared" si="3"/>
        <v>0</v>
      </c>
      <c r="P16" s="578"/>
      <c r="Q16" s="528">
        <f t="shared" si="4"/>
        <v>0</v>
      </c>
      <c r="R16" s="578"/>
      <c r="S16" s="629">
        <f t="shared" si="5"/>
        <v>0</v>
      </c>
      <c r="T16" s="528">
        <f t="shared" si="13"/>
        <v>0</v>
      </c>
      <c r="U16" s="528">
        <f t="shared" si="14"/>
        <v>0</v>
      </c>
      <c r="V16" s="217"/>
      <c r="W16" s="217"/>
      <c r="X16" s="217"/>
      <c r="Y16" s="217"/>
      <c r="Z16" s="217"/>
      <c r="AA16" s="217"/>
      <c r="AB16" s="217"/>
      <c r="AC16" s="217"/>
      <c r="AD16" s="217"/>
      <c r="AE16" s="217"/>
      <c r="AF16" s="217"/>
      <c r="AG16" s="217"/>
      <c r="AH16" s="217"/>
      <c r="AI16" s="217"/>
      <c r="AJ16" s="217"/>
      <c r="AK16" s="217"/>
      <c r="AL16" s="217"/>
      <c r="AM16" s="217"/>
      <c r="AN16" s="217"/>
      <c r="AO16" s="217"/>
      <c r="AP16" s="217"/>
      <c r="AQ16" s="217"/>
      <c r="AR16" s="217"/>
      <c r="AS16" s="217"/>
      <c r="AT16" s="217"/>
      <c r="AU16" s="217"/>
      <c r="AV16" s="217"/>
      <c r="AW16" s="217"/>
      <c r="AX16" s="217"/>
      <c r="AY16" s="217"/>
      <c r="AZ16" s="217"/>
      <c r="BA16" s="217"/>
      <c r="BB16" s="217"/>
      <c r="BC16" s="217"/>
      <c r="BD16" s="217"/>
      <c r="BE16" s="217"/>
      <c r="BF16" s="217"/>
      <c r="BG16" s="217"/>
      <c r="BH16" s="217"/>
      <c r="BI16" s="217"/>
      <c r="BJ16" s="217"/>
      <c r="BK16" s="217"/>
      <c r="BL16" s="217"/>
      <c r="BM16" s="217"/>
      <c r="BN16" s="217"/>
      <c r="BO16" s="217"/>
      <c r="BP16" s="217"/>
      <c r="BQ16" s="217"/>
      <c r="BR16" s="217"/>
      <c r="BS16" s="217"/>
      <c r="BT16" s="217"/>
      <c r="BU16" s="217"/>
      <c r="BV16" s="217"/>
      <c r="BW16" s="217"/>
      <c r="BX16" s="217"/>
      <c r="BY16" s="217"/>
      <c r="BZ16" s="217"/>
      <c r="CA16" s="217"/>
      <c r="CB16" s="217"/>
      <c r="CC16" s="217"/>
      <c r="CD16" s="217"/>
      <c r="CE16" s="217"/>
      <c r="CF16" s="217"/>
      <c r="CG16" s="217"/>
      <c r="CH16" s="217"/>
      <c r="CI16" s="217"/>
      <c r="CJ16" s="217"/>
      <c r="CK16" s="217"/>
      <c r="CL16" s="217"/>
      <c r="CM16" s="217"/>
      <c r="CN16" s="217"/>
      <c r="CO16" s="217"/>
      <c r="CP16" s="217"/>
      <c r="CQ16" s="217"/>
      <c r="CR16" s="217"/>
      <c r="CS16" s="217"/>
      <c r="CT16" s="217"/>
      <c r="CU16" s="217"/>
      <c r="CV16" s="217"/>
      <c r="CW16" s="217"/>
      <c r="CX16" s="217"/>
      <c r="CY16" s="217"/>
      <c r="CZ16" s="217"/>
      <c r="DA16" s="217"/>
      <c r="DB16" s="217"/>
      <c r="DC16" s="217"/>
      <c r="DD16" s="217"/>
      <c r="DE16" s="217"/>
      <c r="DF16" s="217"/>
      <c r="DG16" s="217"/>
      <c r="DH16" s="217"/>
      <c r="DI16" s="217"/>
      <c r="DJ16" s="217"/>
      <c r="DK16" s="217"/>
      <c r="DL16" s="217"/>
      <c r="DM16" s="217"/>
      <c r="DN16" s="217"/>
      <c r="DO16" s="217"/>
      <c r="DP16" s="217"/>
      <c r="DQ16" s="217"/>
      <c r="DR16" s="217"/>
      <c r="DS16" s="217"/>
      <c r="DT16" s="217"/>
      <c r="DU16" s="217"/>
      <c r="DV16" s="217"/>
      <c r="DW16" s="217"/>
      <c r="DX16" s="217"/>
      <c r="DY16" s="217"/>
      <c r="DZ16" s="217"/>
      <c r="EA16" s="217"/>
      <c r="EB16" s="217"/>
      <c r="EC16" s="217"/>
      <c r="ED16" s="217"/>
      <c r="EE16" s="217"/>
      <c r="EF16" s="217"/>
      <c r="EG16" s="217"/>
      <c r="EH16" s="217"/>
      <c r="EI16" s="217"/>
      <c r="EJ16" s="217"/>
      <c r="EK16" s="217"/>
      <c r="EL16" s="217"/>
      <c r="EM16" s="217"/>
      <c r="EN16" s="217"/>
      <c r="EO16" s="217"/>
      <c r="EP16" s="217"/>
      <c r="EQ16" s="217"/>
      <c r="ER16" s="217"/>
      <c r="ES16" s="217"/>
      <c r="ET16" s="217"/>
      <c r="EU16" s="217"/>
      <c r="EV16" s="217"/>
      <c r="EW16" s="217"/>
      <c r="EX16" s="217"/>
      <c r="EY16" s="217"/>
      <c r="EZ16" s="217"/>
      <c r="FA16" s="217"/>
      <c r="FB16" s="217"/>
      <c r="FC16" s="217"/>
      <c r="FD16" s="217"/>
      <c r="FE16" s="217"/>
      <c r="FF16" s="217"/>
      <c r="FG16" s="217"/>
      <c r="FH16" s="217"/>
      <c r="FI16" s="217"/>
      <c r="FJ16" s="217"/>
      <c r="FK16" s="217"/>
      <c r="FL16" s="217"/>
      <c r="FM16" s="217"/>
      <c r="FN16" s="217"/>
      <c r="FO16" s="217"/>
      <c r="FP16" s="217"/>
      <c r="FQ16" s="217"/>
      <c r="FR16" s="217"/>
      <c r="FS16" s="217"/>
      <c r="FT16" s="217"/>
      <c r="FU16" s="217"/>
      <c r="FV16" s="217"/>
      <c r="FW16" s="217"/>
      <c r="FX16" s="217"/>
      <c r="FY16" s="217"/>
      <c r="FZ16" s="217"/>
      <c r="GA16" s="217"/>
      <c r="GB16" s="217"/>
      <c r="GC16" s="217"/>
      <c r="GD16" s="217"/>
      <c r="GE16" s="217"/>
      <c r="GF16" s="217"/>
      <c r="GG16" s="217"/>
      <c r="GH16" s="217"/>
      <c r="GI16" s="217"/>
      <c r="GJ16" s="217"/>
      <c r="GK16" s="217"/>
      <c r="GL16" s="217"/>
      <c r="GM16" s="217"/>
      <c r="GN16" s="217"/>
      <c r="GO16" s="217"/>
      <c r="GP16" s="217"/>
      <c r="GQ16" s="217"/>
      <c r="GR16" s="217"/>
      <c r="GS16" s="217"/>
      <c r="GT16" s="217"/>
      <c r="GU16" s="217"/>
      <c r="GV16" s="217"/>
      <c r="GW16" s="217"/>
      <c r="GX16" s="217"/>
      <c r="GY16" s="217"/>
      <c r="GZ16" s="217"/>
      <c r="HA16" s="217"/>
      <c r="HB16" s="217"/>
      <c r="HC16" s="217"/>
      <c r="HD16" s="217"/>
      <c r="HE16" s="217"/>
      <c r="HF16" s="217"/>
      <c r="HG16" s="217"/>
      <c r="HH16" s="217"/>
      <c r="HI16" s="217"/>
      <c r="HJ16" s="217"/>
      <c r="HK16" s="217"/>
      <c r="HL16" s="217"/>
      <c r="HM16" s="217"/>
      <c r="HN16" s="217"/>
      <c r="HO16" s="217"/>
      <c r="HP16" s="217"/>
      <c r="HQ16" s="217"/>
      <c r="HR16" s="217"/>
      <c r="HS16" s="217"/>
      <c r="HT16" s="217"/>
      <c r="HU16" s="217"/>
      <c r="HV16" s="217"/>
      <c r="HW16" s="217"/>
      <c r="HX16" s="217"/>
      <c r="HY16" s="217"/>
      <c r="HZ16" s="217"/>
      <c r="IA16" s="217"/>
      <c r="IB16" s="217"/>
      <c r="IC16" s="217"/>
      <c r="ID16" s="217"/>
      <c r="IE16" s="217"/>
      <c r="IF16" s="217"/>
      <c r="IG16" s="217"/>
      <c r="IH16" s="217"/>
      <c r="II16" s="217"/>
      <c r="IJ16" s="217"/>
      <c r="IK16" s="217"/>
      <c r="IL16" s="217"/>
      <c r="IM16" s="217"/>
      <c r="IN16" s="217"/>
      <c r="IO16" s="217"/>
      <c r="IP16" s="217"/>
      <c r="IQ16" s="217"/>
      <c r="IR16" s="217"/>
      <c r="IS16" s="217"/>
      <c r="IT16" s="217"/>
      <c r="IU16" s="217"/>
      <c r="IV16" s="217"/>
      <c r="IW16" s="217"/>
      <c r="IX16" s="217"/>
      <c r="IY16" s="217"/>
      <c r="IZ16" s="217"/>
      <c r="JA16" s="217"/>
      <c r="JB16" s="217"/>
      <c r="JC16" s="217"/>
      <c r="JD16" s="217"/>
      <c r="JE16" s="217"/>
      <c r="JF16" s="217"/>
      <c r="JG16" s="217"/>
      <c r="JH16" s="217"/>
      <c r="JI16" s="217"/>
      <c r="JJ16" s="217"/>
      <c r="JK16" s="217"/>
      <c r="JL16" s="217"/>
      <c r="JM16" s="217"/>
      <c r="JN16" s="217"/>
      <c r="JO16" s="217"/>
      <c r="JP16" s="217"/>
      <c r="JQ16" s="217"/>
      <c r="JR16" s="217"/>
      <c r="JS16" s="217"/>
      <c r="JT16" s="217"/>
      <c r="JU16" s="217"/>
      <c r="JV16" s="217"/>
      <c r="JW16" s="217"/>
      <c r="JX16" s="217"/>
      <c r="JY16" s="217"/>
      <c r="JZ16" s="217"/>
      <c r="KA16" s="217"/>
      <c r="KB16" s="217"/>
      <c r="KC16" s="217"/>
      <c r="KD16" s="217"/>
      <c r="KE16" s="217"/>
      <c r="KF16" s="217"/>
      <c r="KG16" s="217"/>
      <c r="KH16" s="217"/>
      <c r="KI16" s="217"/>
      <c r="KJ16" s="217"/>
      <c r="KK16" s="217"/>
      <c r="KL16" s="217"/>
      <c r="KM16" s="217"/>
      <c r="KN16" s="217"/>
      <c r="KO16" s="217"/>
      <c r="KP16" s="217"/>
      <c r="KQ16" s="217"/>
      <c r="KR16" s="217"/>
      <c r="KS16" s="217"/>
      <c r="KT16" s="217"/>
      <c r="KU16" s="217"/>
      <c r="KV16" s="217"/>
      <c r="KW16" s="217"/>
      <c r="KX16" s="217"/>
      <c r="KY16" s="217"/>
      <c r="KZ16" s="217"/>
      <c r="LA16" s="217"/>
      <c r="LB16" s="217"/>
      <c r="LC16" s="217"/>
      <c r="LD16" s="217"/>
      <c r="LE16" s="217"/>
      <c r="LF16" s="217"/>
      <c r="LG16" s="217"/>
      <c r="LH16" s="217"/>
      <c r="LI16" s="217"/>
      <c r="LJ16" s="217"/>
      <c r="LK16" s="217"/>
      <c r="LL16" s="217"/>
      <c r="LM16" s="217"/>
      <c r="LN16" s="217"/>
      <c r="LO16" s="217"/>
      <c r="LP16" s="217"/>
      <c r="LQ16" s="217"/>
      <c r="LR16" s="217"/>
      <c r="LS16" s="217"/>
      <c r="LT16" s="217"/>
      <c r="LU16" s="217"/>
      <c r="LV16" s="217"/>
      <c r="LW16" s="217"/>
      <c r="LX16" s="217"/>
      <c r="LY16" s="217"/>
      <c r="LZ16" s="217"/>
      <c r="MA16" s="217"/>
      <c r="MB16" s="217"/>
      <c r="MC16" s="217"/>
      <c r="MD16" s="217"/>
      <c r="ME16" s="217"/>
      <c r="MF16" s="217"/>
      <c r="MG16" s="217"/>
      <c r="MH16" s="217"/>
      <c r="MI16" s="217"/>
      <c r="MJ16" s="217"/>
      <c r="MK16" s="217"/>
      <c r="ML16" s="217"/>
      <c r="MM16" s="217"/>
      <c r="MN16" s="217"/>
      <c r="MO16" s="217"/>
      <c r="MP16" s="217"/>
      <c r="MQ16" s="217"/>
      <c r="MR16" s="217"/>
      <c r="MS16" s="217"/>
      <c r="MT16" s="217"/>
      <c r="MU16" s="217"/>
      <c r="MV16" s="217"/>
      <c r="MW16" s="217"/>
      <c r="MX16" s="217"/>
      <c r="MY16" s="217"/>
      <c r="MZ16" s="217"/>
      <c r="NA16" s="217"/>
      <c r="NB16" s="217"/>
      <c r="NC16" s="217"/>
      <c r="ND16" s="217"/>
      <c r="NE16" s="217"/>
      <c r="NF16" s="217"/>
      <c r="NG16" s="217"/>
      <c r="NH16" s="217"/>
      <c r="NI16" s="217"/>
      <c r="NJ16" s="217"/>
      <c r="NK16" s="217"/>
      <c r="NL16" s="217"/>
      <c r="NM16" s="217"/>
      <c r="NN16" s="217"/>
      <c r="NO16" s="217"/>
      <c r="NP16" s="217"/>
      <c r="NQ16" s="217"/>
      <c r="NR16" s="217"/>
      <c r="NS16" s="217"/>
      <c r="NT16" s="217"/>
      <c r="NU16" s="217"/>
      <c r="NV16" s="217"/>
      <c r="NW16" s="217"/>
      <c r="NX16" s="217"/>
      <c r="NY16" s="217"/>
      <c r="NZ16" s="217"/>
      <c r="OA16" s="217"/>
      <c r="OB16" s="217"/>
      <c r="OC16" s="217"/>
      <c r="OD16" s="217"/>
      <c r="OE16" s="217"/>
      <c r="OF16" s="217"/>
      <c r="OG16" s="217"/>
      <c r="OH16" s="217"/>
      <c r="OI16" s="217"/>
      <c r="OJ16" s="217"/>
      <c r="OK16" s="217"/>
      <c r="OL16" s="217"/>
      <c r="OM16" s="217"/>
      <c r="ON16" s="217"/>
      <c r="OO16" s="217"/>
      <c r="OP16" s="217"/>
      <c r="OQ16" s="217"/>
      <c r="OR16" s="217"/>
      <c r="OS16" s="217"/>
      <c r="OT16" s="217"/>
      <c r="OU16" s="217"/>
      <c r="OV16" s="217"/>
      <c r="OW16" s="217"/>
      <c r="OX16" s="217"/>
      <c r="OY16" s="217"/>
      <c r="OZ16" s="217"/>
      <c r="PA16" s="217"/>
      <c r="PB16" s="217"/>
      <c r="PC16" s="217"/>
      <c r="PD16" s="217"/>
      <c r="PE16" s="217"/>
      <c r="PF16" s="217"/>
      <c r="PG16" s="217"/>
      <c r="PH16" s="217"/>
      <c r="PI16" s="217"/>
      <c r="PJ16" s="217"/>
      <c r="PK16" s="217"/>
      <c r="PL16" s="217"/>
      <c r="PM16" s="217"/>
      <c r="PN16" s="217"/>
      <c r="PO16" s="217"/>
      <c r="PP16" s="217"/>
      <c r="PQ16" s="217"/>
      <c r="PR16" s="217"/>
      <c r="PS16" s="217"/>
      <c r="PT16" s="217"/>
      <c r="PU16" s="217"/>
      <c r="PV16" s="217"/>
      <c r="PW16" s="217"/>
      <c r="PX16" s="217"/>
      <c r="PY16" s="217"/>
      <c r="PZ16" s="217"/>
      <c r="QA16" s="217"/>
      <c r="QB16" s="217"/>
      <c r="QC16" s="217"/>
      <c r="QD16" s="217"/>
      <c r="QE16" s="217"/>
      <c r="QF16" s="217"/>
      <c r="QG16" s="217"/>
      <c r="QH16" s="217"/>
      <c r="QI16" s="217"/>
      <c r="QJ16" s="217"/>
      <c r="QK16" s="217"/>
      <c r="QL16" s="217"/>
      <c r="QM16" s="217"/>
      <c r="QN16" s="217"/>
      <c r="QO16" s="217"/>
      <c r="QP16" s="217"/>
      <c r="QQ16" s="217"/>
      <c r="QR16" s="217"/>
      <c r="QS16" s="217"/>
      <c r="QT16" s="217"/>
      <c r="QU16" s="217"/>
      <c r="QV16" s="217"/>
      <c r="QW16" s="217"/>
      <c r="QX16" s="217"/>
      <c r="QY16" s="217"/>
      <c r="QZ16" s="217"/>
      <c r="RA16" s="217"/>
      <c r="RB16" s="217"/>
      <c r="RC16" s="217"/>
      <c r="RD16" s="217"/>
      <c r="RE16" s="217"/>
      <c r="RF16" s="217"/>
      <c r="RG16" s="217"/>
      <c r="RH16" s="217"/>
      <c r="RI16" s="217"/>
      <c r="RJ16" s="217"/>
      <c r="RK16" s="217"/>
      <c r="RL16" s="217"/>
      <c r="RM16" s="217"/>
      <c r="RN16" s="217"/>
      <c r="RO16" s="217"/>
      <c r="RP16" s="217"/>
      <c r="RQ16" s="217"/>
      <c r="RR16" s="217"/>
      <c r="RS16" s="217"/>
      <c r="RT16" s="217"/>
      <c r="RU16" s="217"/>
      <c r="RV16" s="217"/>
      <c r="RW16" s="217"/>
      <c r="RX16" s="217"/>
      <c r="RY16" s="217"/>
      <c r="RZ16" s="217"/>
      <c r="SA16" s="217"/>
      <c r="SB16" s="217"/>
      <c r="SC16" s="217"/>
      <c r="SD16" s="217"/>
      <c r="SE16" s="217"/>
      <c r="SF16" s="217"/>
      <c r="SG16" s="217"/>
      <c r="SH16" s="217"/>
      <c r="SI16" s="217"/>
      <c r="SJ16" s="217"/>
      <c r="SK16" s="217"/>
      <c r="SL16" s="217"/>
      <c r="SM16" s="217"/>
      <c r="SN16" s="217"/>
      <c r="SO16" s="217"/>
      <c r="SP16" s="217"/>
      <c r="SQ16" s="217"/>
      <c r="SR16" s="217"/>
      <c r="SS16" s="217"/>
      <c r="ST16" s="217"/>
      <c r="SU16" s="217"/>
      <c r="SV16" s="217"/>
      <c r="SW16" s="217"/>
      <c r="SX16" s="217"/>
      <c r="SY16" s="217"/>
      <c r="SZ16" s="217"/>
      <c r="TA16" s="217"/>
      <c r="TB16" s="217"/>
      <c r="TC16" s="217"/>
      <c r="TD16" s="217"/>
      <c r="TE16" s="217"/>
      <c r="TF16" s="217"/>
      <c r="TG16" s="217"/>
      <c r="TH16" s="217"/>
      <c r="TI16" s="217"/>
      <c r="TJ16" s="217"/>
      <c r="TK16" s="217"/>
      <c r="TL16" s="217"/>
      <c r="TM16" s="217"/>
      <c r="TN16" s="217"/>
      <c r="TO16" s="217"/>
      <c r="TP16" s="217"/>
      <c r="TQ16" s="217"/>
      <c r="TR16" s="217"/>
      <c r="TS16" s="217"/>
      <c r="TT16" s="217"/>
      <c r="TU16" s="217"/>
      <c r="TV16" s="217"/>
      <c r="TW16" s="217"/>
      <c r="TX16" s="217"/>
      <c r="TY16" s="217"/>
      <c r="TZ16" s="217"/>
      <c r="UA16" s="217"/>
      <c r="UB16" s="217"/>
      <c r="UC16" s="217"/>
      <c r="UD16" s="217"/>
      <c r="UE16" s="217"/>
      <c r="UF16" s="217"/>
      <c r="UG16" s="217"/>
      <c r="UH16" s="217"/>
      <c r="UI16" s="217"/>
      <c r="UJ16" s="217"/>
      <c r="UK16" s="217"/>
      <c r="UL16" s="217"/>
      <c r="UM16" s="217"/>
      <c r="UN16" s="217"/>
      <c r="UO16" s="217"/>
      <c r="UP16" s="217"/>
      <c r="UQ16" s="217"/>
      <c r="UR16" s="217"/>
      <c r="US16" s="217"/>
      <c r="UT16" s="217"/>
      <c r="UU16" s="217"/>
      <c r="UV16" s="217"/>
      <c r="UW16" s="217"/>
      <c r="UX16" s="217"/>
      <c r="UY16" s="217"/>
      <c r="UZ16" s="217"/>
      <c r="VA16" s="217"/>
      <c r="VB16" s="217"/>
      <c r="VC16" s="217"/>
      <c r="VD16" s="217"/>
      <c r="VE16" s="217"/>
      <c r="VF16" s="217"/>
      <c r="VG16" s="217"/>
      <c r="VH16" s="217"/>
      <c r="VI16" s="217"/>
      <c r="VJ16" s="217"/>
      <c r="VK16" s="217"/>
      <c r="VL16" s="217"/>
      <c r="VM16" s="217"/>
      <c r="VN16" s="217"/>
      <c r="VO16" s="217"/>
      <c r="VP16" s="217"/>
      <c r="VQ16" s="217"/>
      <c r="VR16" s="217"/>
      <c r="VS16" s="217"/>
      <c r="VT16" s="217"/>
      <c r="VU16" s="217"/>
      <c r="VV16" s="217"/>
      <c r="VW16" s="217"/>
      <c r="VX16" s="217"/>
      <c r="VY16" s="217"/>
      <c r="VZ16" s="217"/>
      <c r="WA16" s="217"/>
      <c r="WB16" s="217"/>
      <c r="WC16" s="217"/>
      <c r="WD16" s="217"/>
      <c r="WE16" s="217"/>
      <c r="WF16" s="217"/>
      <c r="WG16" s="217"/>
      <c r="WH16" s="217"/>
      <c r="WI16" s="217"/>
      <c r="WJ16" s="217"/>
      <c r="WK16" s="217"/>
      <c r="WL16" s="217"/>
      <c r="WM16" s="217"/>
      <c r="WN16" s="217"/>
      <c r="WO16" s="217"/>
      <c r="WP16" s="217"/>
      <c r="WQ16" s="217"/>
      <c r="WR16" s="217"/>
      <c r="WS16" s="217"/>
      <c r="WT16" s="217"/>
      <c r="WU16" s="217"/>
      <c r="WV16" s="217"/>
      <c r="WW16" s="217"/>
      <c r="WX16" s="217"/>
      <c r="WY16" s="217"/>
      <c r="WZ16" s="217"/>
      <c r="XA16" s="217"/>
      <c r="XB16" s="217"/>
      <c r="XC16" s="217"/>
      <c r="XD16" s="217"/>
      <c r="XE16" s="217"/>
      <c r="XF16" s="217"/>
      <c r="XG16" s="217"/>
      <c r="XH16" s="217"/>
      <c r="XI16" s="217"/>
      <c r="XJ16" s="217"/>
      <c r="XK16" s="217"/>
      <c r="XL16" s="217"/>
      <c r="XM16" s="217"/>
      <c r="XN16" s="217"/>
      <c r="XO16" s="217"/>
      <c r="XP16" s="217"/>
      <c r="XQ16" s="217"/>
      <c r="XR16" s="217"/>
      <c r="XS16" s="217"/>
      <c r="XT16" s="217"/>
      <c r="XU16" s="217"/>
      <c r="XV16" s="217"/>
      <c r="XW16" s="217"/>
      <c r="XX16" s="217"/>
      <c r="XY16" s="217"/>
      <c r="XZ16" s="217"/>
      <c r="YA16" s="217"/>
      <c r="YB16" s="217"/>
      <c r="YC16" s="217"/>
      <c r="YD16" s="217"/>
      <c r="YE16" s="217"/>
      <c r="YF16" s="217"/>
      <c r="YG16" s="217"/>
      <c r="YH16" s="217"/>
      <c r="YI16" s="217"/>
      <c r="YJ16" s="217"/>
      <c r="YK16" s="217"/>
      <c r="YL16" s="217"/>
      <c r="YM16" s="217"/>
      <c r="YN16" s="217"/>
      <c r="YO16" s="217"/>
      <c r="YP16" s="217"/>
      <c r="YQ16" s="217"/>
      <c r="YR16" s="217"/>
      <c r="YS16" s="217"/>
      <c r="YT16" s="217"/>
      <c r="YU16" s="217"/>
      <c r="YV16" s="217"/>
      <c r="YW16" s="217"/>
      <c r="YX16" s="217"/>
      <c r="YY16" s="217"/>
      <c r="YZ16" s="217"/>
      <c r="ZA16" s="217"/>
      <c r="ZB16" s="217"/>
      <c r="ZC16" s="217"/>
      <c r="ZD16" s="217"/>
      <c r="ZE16" s="217"/>
      <c r="ZF16" s="217"/>
      <c r="ZG16" s="217"/>
      <c r="ZH16" s="217"/>
      <c r="ZI16" s="217"/>
      <c r="ZJ16" s="217"/>
      <c r="ZK16" s="217"/>
      <c r="ZL16" s="217"/>
      <c r="ZM16" s="217"/>
      <c r="ZN16" s="217"/>
      <c r="ZO16" s="217"/>
      <c r="ZP16" s="217"/>
      <c r="ZQ16" s="217"/>
      <c r="ZR16" s="217"/>
      <c r="ZS16" s="217"/>
      <c r="ZT16" s="217"/>
      <c r="ZU16" s="217"/>
      <c r="ZV16" s="217"/>
      <c r="ZW16" s="217"/>
      <c r="ZX16" s="217"/>
      <c r="ZY16" s="217"/>
      <c r="ZZ16" s="217"/>
      <c r="AAA16" s="217"/>
      <c r="AAB16" s="217"/>
      <c r="AAC16" s="217"/>
      <c r="AAD16" s="217"/>
      <c r="AAE16" s="217"/>
      <c r="AAF16" s="217"/>
      <c r="AAG16" s="217"/>
      <c r="AAH16" s="217"/>
      <c r="AAI16" s="217"/>
      <c r="AAJ16" s="217"/>
      <c r="AAK16" s="217"/>
      <c r="AAL16" s="217"/>
      <c r="AAM16" s="217"/>
      <c r="AAN16" s="217"/>
      <c r="AAO16" s="217"/>
      <c r="AAP16" s="217"/>
      <c r="AAQ16" s="217"/>
      <c r="AAR16" s="217"/>
      <c r="AAS16" s="217"/>
      <c r="AAT16" s="217"/>
      <c r="AAU16" s="217"/>
      <c r="AAV16" s="217"/>
      <c r="AAW16" s="217"/>
      <c r="AAX16" s="217"/>
      <c r="AAY16" s="217"/>
      <c r="AAZ16" s="217"/>
      <c r="ABA16" s="217"/>
      <c r="ABB16" s="217"/>
      <c r="ABC16" s="217"/>
      <c r="ABD16" s="217"/>
      <c r="ABE16" s="217"/>
      <c r="ABF16" s="217"/>
      <c r="ABG16" s="217"/>
      <c r="ABH16" s="217"/>
      <c r="ABI16" s="217"/>
      <c r="ABJ16" s="217"/>
      <c r="ABK16" s="217"/>
      <c r="ABL16" s="217"/>
      <c r="ABM16" s="217"/>
      <c r="ABN16" s="217"/>
      <c r="ABO16" s="217"/>
      <c r="ABP16" s="217"/>
      <c r="ABQ16" s="217"/>
      <c r="ABR16" s="217"/>
      <c r="ABS16" s="217"/>
      <c r="ABT16" s="217"/>
      <c r="ABU16" s="217"/>
      <c r="ABV16" s="217"/>
      <c r="ABW16" s="217"/>
      <c r="ABX16" s="217"/>
      <c r="ABY16" s="217"/>
      <c r="ABZ16" s="217"/>
      <c r="ACA16" s="217"/>
      <c r="ACB16" s="217"/>
      <c r="ACC16" s="217"/>
      <c r="ACD16" s="217"/>
      <c r="ACE16" s="217"/>
      <c r="ACF16" s="217"/>
      <c r="ACG16" s="217"/>
      <c r="ACH16" s="217"/>
      <c r="ACI16" s="217"/>
      <c r="ACJ16" s="217"/>
      <c r="ACK16" s="217"/>
      <c r="ACL16" s="217"/>
      <c r="ACM16" s="217"/>
      <c r="ACN16" s="217"/>
      <c r="ACO16" s="217"/>
      <c r="ACP16" s="217"/>
      <c r="ACQ16" s="217"/>
      <c r="ACR16" s="217"/>
      <c r="ACS16" s="217"/>
      <c r="ACT16" s="217"/>
      <c r="ACU16" s="217"/>
      <c r="ACV16" s="217"/>
      <c r="ACW16" s="217"/>
      <c r="ACX16" s="217"/>
      <c r="ACY16" s="217"/>
      <c r="ACZ16" s="217"/>
      <c r="ADA16" s="217"/>
      <c r="ADB16" s="217"/>
      <c r="ADC16" s="217"/>
      <c r="ADD16" s="217"/>
      <c r="ADE16" s="217"/>
      <c r="ADF16" s="217"/>
      <c r="ADG16" s="217"/>
      <c r="ADH16" s="217"/>
      <c r="ADI16" s="217"/>
      <c r="ADJ16" s="217"/>
      <c r="ADK16" s="217"/>
      <c r="ADL16" s="217"/>
      <c r="ADM16" s="217"/>
      <c r="ADN16" s="217"/>
      <c r="ADO16" s="217"/>
      <c r="ADP16" s="217"/>
      <c r="ADQ16" s="217"/>
      <c r="ADR16" s="217"/>
      <c r="ADS16" s="217"/>
      <c r="ADT16" s="217"/>
      <c r="ADU16" s="217"/>
      <c r="ADV16" s="217"/>
      <c r="ADW16" s="217"/>
      <c r="ADX16" s="217"/>
      <c r="ADY16" s="217"/>
      <c r="ADZ16" s="217"/>
      <c r="AEA16" s="217"/>
      <c r="AEB16" s="217"/>
      <c r="AEC16" s="217"/>
      <c r="AED16" s="217"/>
      <c r="AEE16" s="217"/>
      <c r="AEF16" s="217"/>
      <c r="AEG16" s="217"/>
      <c r="AEH16" s="217"/>
      <c r="AEI16" s="217"/>
      <c r="AEJ16" s="217"/>
      <c r="AEK16" s="217"/>
      <c r="AEL16" s="217"/>
      <c r="AEM16" s="217"/>
      <c r="AEN16" s="217"/>
      <c r="AEO16" s="217"/>
      <c r="AEP16" s="217"/>
      <c r="AEQ16" s="217"/>
      <c r="AER16" s="217"/>
      <c r="AES16" s="217"/>
      <c r="AET16" s="217"/>
      <c r="AEU16" s="217"/>
      <c r="AEV16" s="217"/>
      <c r="AEW16" s="217"/>
      <c r="AEX16" s="217"/>
      <c r="AEY16" s="217"/>
      <c r="AEZ16" s="217"/>
      <c r="AFA16" s="217"/>
      <c r="AFB16" s="217"/>
      <c r="AFC16" s="217"/>
      <c r="AFD16" s="217"/>
      <c r="AFE16" s="217"/>
      <c r="AFF16" s="217"/>
      <c r="AFG16" s="217"/>
      <c r="AFH16" s="217"/>
      <c r="AFI16" s="217"/>
      <c r="AFJ16" s="217"/>
      <c r="AFK16" s="217"/>
      <c r="AFL16" s="217"/>
      <c r="AFM16" s="217"/>
      <c r="AFN16" s="217"/>
      <c r="AFO16" s="217"/>
      <c r="AFP16" s="217"/>
      <c r="AFQ16" s="217"/>
      <c r="AFR16" s="217"/>
      <c r="AFS16" s="217"/>
      <c r="AFT16" s="217"/>
      <c r="AFU16" s="217"/>
      <c r="AFV16" s="217"/>
      <c r="AFW16" s="217"/>
      <c r="AFX16" s="217"/>
      <c r="AFY16" s="217"/>
      <c r="AFZ16" s="217"/>
      <c r="AGA16" s="217"/>
      <c r="AGB16" s="217"/>
      <c r="AGC16" s="217"/>
      <c r="AGD16" s="217"/>
      <c r="AGE16" s="217"/>
      <c r="AGF16" s="217"/>
      <c r="AGG16" s="217"/>
      <c r="AGH16" s="217"/>
      <c r="AGI16" s="217"/>
      <c r="AGJ16" s="217"/>
      <c r="AGK16" s="217"/>
      <c r="AGL16" s="217"/>
      <c r="AGM16" s="217"/>
      <c r="AGN16" s="217"/>
      <c r="AGO16" s="217"/>
      <c r="AGP16" s="217"/>
      <c r="AGQ16" s="217"/>
      <c r="AGR16" s="217"/>
      <c r="AGS16" s="217"/>
      <c r="AGT16" s="217"/>
      <c r="AGU16" s="217"/>
      <c r="AGV16" s="217"/>
      <c r="AGW16" s="217"/>
      <c r="AGX16" s="217"/>
      <c r="AGY16" s="217"/>
      <c r="AGZ16" s="217"/>
      <c r="AHA16" s="217"/>
      <c r="AHB16" s="217"/>
      <c r="AHC16" s="217"/>
      <c r="AHD16" s="217"/>
      <c r="AHE16" s="217"/>
      <c r="AHF16" s="217"/>
      <c r="AHG16" s="217"/>
      <c r="AHH16" s="217"/>
      <c r="AHI16" s="217"/>
      <c r="AHJ16" s="217"/>
      <c r="AHK16" s="217"/>
      <c r="AHL16" s="217"/>
      <c r="AHM16" s="217"/>
      <c r="AHN16" s="217"/>
      <c r="AHO16" s="217"/>
      <c r="AHP16" s="217"/>
      <c r="AHQ16" s="217"/>
      <c r="AHR16" s="217"/>
      <c r="AHS16" s="217"/>
      <c r="AHT16" s="217"/>
      <c r="AHU16" s="217"/>
      <c r="AHV16" s="217"/>
      <c r="AHW16" s="217"/>
      <c r="AHX16" s="217"/>
      <c r="AHY16" s="217"/>
      <c r="AHZ16" s="217"/>
      <c r="AIA16" s="217"/>
      <c r="AIB16" s="217"/>
      <c r="AIC16" s="217"/>
      <c r="AID16" s="217"/>
      <c r="AIE16" s="217"/>
      <c r="AIF16" s="217"/>
      <c r="AIG16" s="217"/>
      <c r="AIH16" s="217"/>
      <c r="AII16" s="217"/>
      <c r="AIJ16" s="217"/>
      <c r="AIK16" s="217"/>
      <c r="AIL16" s="217"/>
      <c r="AIM16" s="217"/>
      <c r="AIN16" s="217"/>
      <c r="AIO16" s="217"/>
      <c r="AIP16" s="217"/>
      <c r="AIQ16" s="217"/>
      <c r="AIR16" s="217"/>
      <c r="AIS16" s="217"/>
      <c r="AIT16" s="217"/>
      <c r="AIU16" s="217"/>
      <c r="AIV16" s="217"/>
      <c r="AIW16" s="217"/>
      <c r="AIX16" s="217"/>
      <c r="AIY16" s="217"/>
      <c r="AIZ16" s="217"/>
      <c r="AJA16" s="217"/>
      <c r="AJB16" s="217"/>
      <c r="AJC16" s="217"/>
      <c r="AJD16" s="217"/>
      <c r="AJE16" s="217"/>
      <c r="AJF16" s="217"/>
      <c r="AJG16" s="217"/>
      <c r="AJH16" s="217"/>
      <c r="AJI16" s="217"/>
      <c r="AJJ16" s="217"/>
      <c r="AJK16" s="217"/>
      <c r="AJL16" s="217"/>
      <c r="AJM16" s="217"/>
      <c r="AJN16" s="217"/>
      <c r="AJO16" s="217"/>
      <c r="AJP16" s="217"/>
      <c r="AJQ16" s="217"/>
      <c r="AJR16" s="217"/>
      <c r="AJS16" s="217"/>
      <c r="AJT16" s="217"/>
      <c r="AJU16" s="217"/>
      <c r="AJV16" s="217"/>
      <c r="AJW16" s="217"/>
      <c r="AJX16" s="217"/>
      <c r="AJY16" s="217"/>
      <c r="AJZ16" s="217"/>
      <c r="AKA16" s="217"/>
      <c r="AKB16" s="217"/>
      <c r="AKC16" s="217"/>
      <c r="AKD16" s="217"/>
      <c r="AKE16" s="217"/>
      <c r="AKF16" s="217"/>
      <c r="AKG16" s="217"/>
      <c r="AKH16" s="217"/>
      <c r="AKI16" s="217"/>
      <c r="AKJ16" s="217"/>
      <c r="AKK16" s="217"/>
      <c r="AKL16" s="217"/>
      <c r="AKM16" s="217"/>
      <c r="AKN16" s="217"/>
      <c r="AKO16" s="217"/>
      <c r="AKP16" s="217"/>
      <c r="AKQ16" s="217"/>
      <c r="AKR16" s="217"/>
      <c r="AKS16" s="217"/>
      <c r="AKT16" s="217"/>
      <c r="AKU16" s="217"/>
      <c r="AKV16" s="217"/>
      <c r="AKW16" s="217"/>
      <c r="AKX16" s="217"/>
      <c r="AKY16" s="217"/>
      <c r="AKZ16" s="217"/>
      <c r="ALA16" s="217"/>
      <c r="ALB16" s="217"/>
      <c r="ALC16" s="217"/>
      <c r="ALD16" s="217"/>
      <c r="ALE16" s="217"/>
      <c r="ALF16" s="217"/>
      <c r="ALG16" s="217"/>
      <c r="ALH16" s="217"/>
      <c r="ALI16" s="217"/>
      <c r="ALJ16" s="217"/>
      <c r="ALK16" s="217"/>
      <c r="ALL16" s="217"/>
      <c r="ALM16" s="217"/>
      <c r="ALN16" s="217"/>
      <c r="ALO16" s="217"/>
      <c r="ALP16" s="217"/>
      <c r="ALQ16" s="217"/>
      <c r="ALR16" s="217"/>
      <c r="ALS16" s="217"/>
      <c r="ALT16" s="217"/>
      <c r="ALU16" s="217"/>
      <c r="ALV16" s="217"/>
      <c r="ALW16" s="217"/>
      <c r="ALX16" s="217"/>
      <c r="ALY16" s="217"/>
      <c r="ALZ16" s="217"/>
      <c r="AMA16" s="217"/>
      <c r="AMB16" s="217"/>
      <c r="AMC16" s="217"/>
      <c r="AMD16" s="217"/>
      <c r="AME16" s="217"/>
      <c r="AMF16" s="217"/>
      <c r="AMG16" s="217"/>
      <c r="AMH16" s="217"/>
      <c r="AMI16" s="217"/>
      <c r="AMJ16" s="217"/>
      <c r="AMK16" s="217"/>
      <c r="AML16" s="217"/>
      <c r="AMM16" s="217"/>
    </row>
    <row r="17" spans="1:1027" s="637" customFormat="1" ht="15" customHeight="1">
      <c r="A17" s="656">
        <v>4</v>
      </c>
      <c r="B17" s="667"/>
      <c r="C17" s="667"/>
      <c r="D17" s="599"/>
      <c r="E17" s="599"/>
      <c r="F17" s="599"/>
      <c r="G17" s="174"/>
      <c r="H17" s="174"/>
      <c r="I17" s="660">
        <f t="shared" si="11"/>
        <v>0</v>
      </c>
      <c r="J17" s="661">
        <f t="shared" si="12"/>
        <v>0</v>
      </c>
      <c r="K17" s="577">
        <f t="shared" si="1"/>
        <v>0</v>
      </c>
      <c r="L17" s="578"/>
      <c r="M17" s="528">
        <f t="shared" si="2"/>
        <v>0</v>
      </c>
      <c r="N17" s="578"/>
      <c r="O17" s="528">
        <f t="shared" si="3"/>
        <v>0</v>
      </c>
      <c r="P17" s="578"/>
      <c r="Q17" s="528">
        <f t="shared" si="4"/>
        <v>0</v>
      </c>
      <c r="R17" s="578"/>
      <c r="S17" s="629">
        <f t="shared" si="5"/>
        <v>0</v>
      </c>
      <c r="T17" s="528">
        <f t="shared" si="13"/>
        <v>0</v>
      </c>
      <c r="U17" s="528">
        <f t="shared" si="14"/>
        <v>0</v>
      </c>
      <c r="V17" s="217"/>
      <c r="W17" s="217"/>
      <c r="X17" s="217"/>
      <c r="Y17" s="217"/>
      <c r="Z17" s="217"/>
      <c r="AA17" s="217"/>
      <c r="AB17" s="217"/>
      <c r="AC17" s="217"/>
      <c r="AD17" s="217"/>
      <c r="AE17" s="217"/>
      <c r="AF17" s="217"/>
      <c r="AG17" s="217"/>
      <c r="AH17" s="217"/>
      <c r="AI17" s="217"/>
      <c r="AJ17" s="217"/>
      <c r="AK17" s="217"/>
      <c r="AL17" s="217"/>
      <c r="AM17" s="217"/>
      <c r="AN17" s="217"/>
      <c r="AO17" s="217"/>
      <c r="AP17" s="217"/>
      <c r="AQ17" s="217"/>
      <c r="AR17" s="217"/>
      <c r="AS17" s="217"/>
      <c r="AT17" s="217"/>
      <c r="AU17" s="217"/>
      <c r="AV17" s="217"/>
      <c r="AW17" s="217"/>
      <c r="AX17" s="217"/>
      <c r="AY17" s="217"/>
      <c r="AZ17" s="217"/>
      <c r="BA17" s="217"/>
      <c r="BB17" s="217"/>
      <c r="BC17" s="217"/>
      <c r="BD17" s="217"/>
      <c r="BE17" s="217"/>
      <c r="BF17" s="217"/>
      <c r="BG17" s="217"/>
      <c r="BH17" s="217"/>
      <c r="BI17" s="217"/>
      <c r="BJ17" s="217"/>
      <c r="BK17" s="217"/>
      <c r="BL17" s="217"/>
      <c r="BM17" s="217"/>
      <c r="BN17" s="217"/>
      <c r="BO17" s="217"/>
      <c r="BP17" s="217"/>
      <c r="BQ17" s="217"/>
      <c r="BR17" s="217"/>
      <c r="BS17" s="217"/>
      <c r="BT17" s="217"/>
      <c r="BU17" s="217"/>
      <c r="BV17" s="217"/>
      <c r="BW17" s="217"/>
      <c r="BX17" s="217"/>
      <c r="BY17" s="217"/>
      <c r="BZ17" s="217"/>
      <c r="CA17" s="217"/>
      <c r="CB17" s="217"/>
      <c r="CC17" s="217"/>
      <c r="CD17" s="217"/>
      <c r="CE17" s="217"/>
      <c r="CF17" s="217"/>
      <c r="CG17" s="217"/>
      <c r="CH17" s="217"/>
      <c r="CI17" s="217"/>
      <c r="CJ17" s="217"/>
      <c r="CK17" s="217"/>
      <c r="CL17" s="217"/>
      <c r="CM17" s="217"/>
      <c r="CN17" s="217"/>
      <c r="CO17" s="217"/>
      <c r="CP17" s="217"/>
      <c r="CQ17" s="217"/>
      <c r="CR17" s="217"/>
      <c r="CS17" s="217"/>
      <c r="CT17" s="217"/>
      <c r="CU17" s="217"/>
      <c r="CV17" s="217"/>
      <c r="CW17" s="217"/>
      <c r="CX17" s="217"/>
      <c r="CY17" s="217"/>
      <c r="CZ17" s="217"/>
      <c r="DA17" s="217"/>
      <c r="DB17" s="217"/>
      <c r="DC17" s="217"/>
      <c r="DD17" s="217"/>
      <c r="DE17" s="217"/>
      <c r="DF17" s="217"/>
      <c r="DG17" s="217"/>
      <c r="DH17" s="217"/>
      <c r="DI17" s="217"/>
      <c r="DJ17" s="217"/>
      <c r="DK17" s="217"/>
      <c r="DL17" s="217"/>
      <c r="DM17" s="217"/>
      <c r="DN17" s="217"/>
      <c r="DO17" s="217"/>
      <c r="DP17" s="217"/>
      <c r="DQ17" s="217"/>
      <c r="DR17" s="217"/>
      <c r="DS17" s="217"/>
      <c r="DT17" s="217"/>
      <c r="DU17" s="217"/>
      <c r="DV17" s="217"/>
      <c r="DW17" s="217"/>
      <c r="DX17" s="217"/>
      <c r="DY17" s="217"/>
      <c r="DZ17" s="217"/>
      <c r="EA17" s="217"/>
      <c r="EB17" s="217"/>
      <c r="EC17" s="217"/>
      <c r="ED17" s="217"/>
      <c r="EE17" s="217"/>
      <c r="EF17" s="217"/>
      <c r="EG17" s="217"/>
      <c r="EH17" s="217"/>
      <c r="EI17" s="217"/>
      <c r="EJ17" s="217"/>
      <c r="EK17" s="217"/>
      <c r="EL17" s="217"/>
      <c r="EM17" s="217"/>
      <c r="EN17" s="217"/>
      <c r="EO17" s="217"/>
      <c r="EP17" s="217"/>
      <c r="EQ17" s="217"/>
      <c r="ER17" s="217"/>
      <c r="ES17" s="217"/>
      <c r="ET17" s="217"/>
      <c r="EU17" s="217"/>
      <c r="EV17" s="217"/>
      <c r="EW17" s="217"/>
      <c r="EX17" s="217"/>
      <c r="EY17" s="217"/>
      <c r="EZ17" s="217"/>
      <c r="FA17" s="217"/>
      <c r="FB17" s="217"/>
      <c r="FC17" s="217"/>
      <c r="FD17" s="217"/>
      <c r="FE17" s="217"/>
      <c r="FF17" s="217"/>
      <c r="FG17" s="217"/>
      <c r="FH17" s="217"/>
      <c r="FI17" s="217"/>
      <c r="FJ17" s="217"/>
      <c r="FK17" s="217"/>
      <c r="FL17" s="217"/>
      <c r="FM17" s="217"/>
      <c r="FN17" s="217"/>
      <c r="FO17" s="217"/>
      <c r="FP17" s="217"/>
      <c r="FQ17" s="217"/>
      <c r="FR17" s="217"/>
      <c r="FS17" s="217"/>
      <c r="FT17" s="217"/>
      <c r="FU17" s="217"/>
      <c r="FV17" s="217"/>
      <c r="FW17" s="217"/>
      <c r="FX17" s="217"/>
      <c r="FY17" s="217"/>
      <c r="FZ17" s="217"/>
      <c r="GA17" s="217"/>
      <c r="GB17" s="217"/>
      <c r="GC17" s="217"/>
      <c r="GD17" s="217"/>
      <c r="GE17" s="217"/>
      <c r="GF17" s="217"/>
      <c r="GG17" s="217"/>
      <c r="GH17" s="217"/>
      <c r="GI17" s="217"/>
      <c r="GJ17" s="217"/>
      <c r="GK17" s="217"/>
      <c r="GL17" s="217"/>
      <c r="GM17" s="217"/>
      <c r="GN17" s="217"/>
      <c r="GO17" s="217"/>
      <c r="GP17" s="217"/>
      <c r="GQ17" s="217"/>
      <c r="GR17" s="217"/>
      <c r="GS17" s="217"/>
      <c r="GT17" s="217"/>
      <c r="GU17" s="217"/>
      <c r="GV17" s="217"/>
      <c r="GW17" s="217"/>
      <c r="GX17" s="217"/>
      <c r="GY17" s="217"/>
      <c r="GZ17" s="217"/>
      <c r="HA17" s="217"/>
      <c r="HB17" s="217"/>
      <c r="HC17" s="217"/>
      <c r="HD17" s="217"/>
      <c r="HE17" s="217"/>
      <c r="HF17" s="217"/>
      <c r="HG17" s="217"/>
      <c r="HH17" s="217"/>
      <c r="HI17" s="217"/>
      <c r="HJ17" s="217"/>
      <c r="HK17" s="217"/>
      <c r="HL17" s="217"/>
      <c r="HM17" s="217"/>
      <c r="HN17" s="217"/>
      <c r="HO17" s="217"/>
      <c r="HP17" s="217"/>
      <c r="HQ17" s="217"/>
      <c r="HR17" s="217"/>
      <c r="HS17" s="217"/>
      <c r="HT17" s="217"/>
      <c r="HU17" s="217"/>
      <c r="HV17" s="217"/>
      <c r="HW17" s="217"/>
      <c r="HX17" s="217"/>
      <c r="HY17" s="217"/>
      <c r="HZ17" s="217"/>
      <c r="IA17" s="217"/>
      <c r="IB17" s="217"/>
      <c r="IC17" s="217"/>
      <c r="ID17" s="217"/>
      <c r="IE17" s="217"/>
      <c r="IF17" s="217"/>
      <c r="IG17" s="217"/>
      <c r="IH17" s="217"/>
      <c r="II17" s="217"/>
      <c r="IJ17" s="217"/>
      <c r="IK17" s="217"/>
      <c r="IL17" s="217"/>
      <c r="IM17" s="217"/>
      <c r="IN17" s="217"/>
      <c r="IO17" s="217"/>
      <c r="IP17" s="217"/>
      <c r="IQ17" s="217"/>
      <c r="IR17" s="217"/>
      <c r="IS17" s="217"/>
      <c r="IT17" s="217"/>
      <c r="IU17" s="217"/>
      <c r="IV17" s="217"/>
      <c r="IW17" s="217"/>
      <c r="IX17" s="217"/>
      <c r="IY17" s="217"/>
      <c r="IZ17" s="217"/>
      <c r="JA17" s="217"/>
      <c r="JB17" s="217"/>
      <c r="JC17" s="217"/>
      <c r="JD17" s="217"/>
      <c r="JE17" s="217"/>
      <c r="JF17" s="217"/>
      <c r="JG17" s="217"/>
      <c r="JH17" s="217"/>
      <c r="JI17" s="217"/>
      <c r="JJ17" s="217"/>
      <c r="JK17" s="217"/>
      <c r="JL17" s="217"/>
      <c r="JM17" s="217"/>
      <c r="JN17" s="217"/>
      <c r="JO17" s="217"/>
      <c r="JP17" s="217"/>
      <c r="JQ17" s="217"/>
      <c r="JR17" s="217"/>
      <c r="JS17" s="217"/>
      <c r="JT17" s="217"/>
      <c r="JU17" s="217"/>
      <c r="JV17" s="217"/>
      <c r="JW17" s="217"/>
      <c r="JX17" s="217"/>
      <c r="JY17" s="217"/>
      <c r="JZ17" s="217"/>
      <c r="KA17" s="217"/>
      <c r="KB17" s="217"/>
      <c r="KC17" s="217"/>
      <c r="KD17" s="217"/>
      <c r="KE17" s="217"/>
      <c r="KF17" s="217"/>
      <c r="KG17" s="217"/>
      <c r="KH17" s="217"/>
      <c r="KI17" s="217"/>
      <c r="KJ17" s="217"/>
      <c r="KK17" s="217"/>
      <c r="KL17" s="217"/>
      <c r="KM17" s="217"/>
      <c r="KN17" s="217"/>
      <c r="KO17" s="217"/>
      <c r="KP17" s="217"/>
      <c r="KQ17" s="217"/>
      <c r="KR17" s="217"/>
      <c r="KS17" s="217"/>
      <c r="KT17" s="217"/>
      <c r="KU17" s="217"/>
      <c r="KV17" s="217"/>
      <c r="KW17" s="217"/>
      <c r="KX17" s="217"/>
      <c r="KY17" s="217"/>
      <c r="KZ17" s="217"/>
      <c r="LA17" s="217"/>
      <c r="LB17" s="217"/>
      <c r="LC17" s="217"/>
      <c r="LD17" s="217"/>
      <c r="LE17" s="217"/>
      <c r="LF17" s="217"/>
      <c r="LG17" s="217"/>
      <c r="LH17" s="217"/>
      <c r="LI17" s="217"/>
      <c r="LJ17" s="217"/>
      <c r="LK17" s="217"/>
      <c r="LL17" s="217"/>
      <c r="LM17" s="217"/>
      <c r="LN17" s="217"/>
      <c r="LO17" s="217"/>
      <c r="LP17" s="217"/>
      <c r="LQ17" s="217"/>
      <c r="LR17" s="217"/>
      <c r="LS17" s="217"/>
      <c r="LT17" s="217"/>
      <c r="LU17" s="217"/>
      <c r="LV17" s="217"/>
      <c r="LW17" s="217"/>
      <c r="LX17" s="217"/>
      <c r="LY17" s="217"/>
      <c r="LZ17" s="217"/>
      <c r="MA17" s="217"/>
      <c r="MB17" s="217"/>
      <c r="MC17" s="217"/>
      <c r="MD17" s="217"/>
      <c r="ME17" s="217"/>
      <c r="MF17" s="217"/>
      <c r="MG17" s="217"/>
      <c r="MH17" s="217"/>
      <c r="MI17" s="217"/>
      <c r="MJ17" s="217"/>
      <c r="MK17" s="217"/>
      <c r="ML17" s="217"/>
      <c r="MM17" s="217"/>
      <c r="MN17" s="217"/>
      <c r="MO17" s="217"/>
      <c r="MP17" s="217"/>
      <c r="MQ17" s="217"/>
      <c r="MR17" s="217"/>
      <c r="MS17" s="217"/>
      <c r="MT17" s="217"/>
      <c r="MU17" s="217"/>
      <c r="MV17" s="217"/>
      <c r="MW17" s="217"/>
      <c r="MX17" s="217"/>
      <c r="MY17" s="217"/>
      <c r="MZ17" s="217"/>
      <c r="NA17" s="217"/>
      <c r="NB17" s="217"/>
      <c r="NC17" s="217"/>
      <c r="ND17" s="217"/>
      <c r="NE17" s="217"/>
      <c r="NF17" s="217"/>
      <c r="NG17" s="217"/>
      <c r="NH17" s="217"/>
      <c r="NI17" s="217"/>
      <c r="NJ17" s="217"/>
      <c r="NK17" s="217"/>
      <c r="NL17" s="217"/>
      <c r="NM17" s="217"/>
      <c r="NN17" s="217"/>
      <c r="NO17" s="217"/>
      <c r="NP17" s="217"/>
      <c r="NQ17" s="217"/>
      <c r="NR17" s="217"/>
      <c r="NS17" s="217"/>
      <c r="NT17" s="217"/>
      <c r="NU17" s="217"/>
      <c r="NV17" s="217"/>
      <c r="NW17" s="217"/>
      <c r="NX17" s="217"/>
      <c r="NY17" s="217"/>
      <c r="NZ17" s="217"/>
      <c r="OA17" s="217"/>
      <c r="OB17" s="217"/>
      <c r="OC17" s="217"/>
      <c r="OD17" s="217"/>
      <c r="OE17" s="217"/>
      <c r="OF17" s="217"/>
      <c r="OG17" s="217"/>
      <c r="OH17" s="217"/>
      <c r="OI17" s="217"/>
      <c r="OJ17" s="217"/>
      <c r="OK17" s="217"/>
      <c r="OL17" s="217"/>
      <c r="OM17" s="217"/>
      <c r="ON17" s="217"/>
      <c r="OO17" s="217"/>
      <c r="OP17" s="217"/>
      <c r="OQ17" s="217"/>
      <c r="OR17" s="217"/>
      <c r="OS17" s="217"/>
      <c r="OT17" s="217"/>
      <c r="OU17" s="217"/>
      <c r="OV17" s="217"/>
      <c r="OW17" s="217"/>
      <c r="OX17" s="217"/>
      <c r="OY17" s="217"/>
      <c r="OZ17" s="217"/>
      <c r="PA17" s="217"/>
      <c r="PB17" s="217"/>
      <c r="PC17" s="217"/>
      <c r="PD17" s="217"/>
      <c r="PE17" s="217"/>
      <c r="PF17" s="217"/>
      <c r="PG17" s="217"/>
      <c r="PH17" s="217"/>
      <c r="PI17" s="217"/>
      <c r="PJ17" s="217"/>
      <c r="PK17" s="217"/>
      <c r="PL17" s="217"/>
      <c r="PM17" s="217"/>
      <c r="PN17" s="217"/>
      <c r="PO17" s="217"/>
      <c r="PP17" s="217"/>
      <c r="PQ17" s="217"/>
      <c r="PR17" s="217"/>
      <c r="PS17" s="217"/>
      <c r="PT17" s="217"/>
      <c r="PU17" s="217"/>
      <c r="PV17" s="217"/>
      <c r="PW17" s="217"/>
      <c r="PX17" s="217"/>
      <c r="PY17" s="217"/>
      <c r="PZ17" s="217"/>
      <c r="QA17" s="217"/>
      <c r="QB17" s="217"/>
      <c r="QC17" s="217"/>
      <c r="QD17" s="217"/>
      <c r="QE17" s="217"/>
      <c r="QF17" s="217"/>
      <c r="QG17" s="217"/>
      <c r="QH17" s="217"/>
      <c r="QI17" s="217"/>
      <c r="QJ17" s="217"/>
      <c r="QK17" s="217"/>
      <c r="QL17" s="217"/>
      <c r="QM17" s="217"/>
      <c r="QN17" s="217"/>
      <c r="QO17" s="217"/>
      <c r="QP17" s="217"/>
      <c r="QQ17" s="217"/>
      <c r="QR17" s="217"/>
      <c r="QS17" s="217"/>
      <c r="QT17" s="217"/>
      <c r="QU17" s="217"/>
      <c r="QV17" s="217"/>
      <c r="QW17" s="217"/>
      <c r="QX17" s="217"/>
      <c r="QY17" s="217"/>
      <c r="QZ17" s="217"/>
      <c r="RA17" s="217"/>
      <c r="RB17" s="217"/>
      <c r="RC17" s="217"/>
      <c r="RD17" s="217"/>
      <c r="RE17" s="217"/>
      <c r="RF17" s="217"/>
      <c r="RG17" s="217"/>
      <c r="RH17" s="217"/>
      <c r="RI17" s="217"/>
      <c r="RJ17" s="217"/>
      <c r="RK17" s="217"/>
      <c r="RL17" s="217"/>
      <c r="RM17" s="217"/>
      <c r="RN17" s="217"/>
      <c r="RO17" s="217"/>
      <c r="RP17" s="217"/>
      <c r="RQ17" s="217"/>
      <c r="RR17" s="217"/>
      <c r="RS17" s="217"/>
      <c r="RT17" s="217"/>
      <c r="RU17" s="217"/>
      <c r="RV17" s="217"/>
      <c r="RW17" s="217"/>
      <c r="RX17" s="217"/>
      <c r="RY17" s="217"/>
      <c r="RZ17" s="217"/>
      <c r="SA17" s="217"/>
      <c r="SB17" s="217"/>
      <c r="SC17" s="217"/>
      <c r="SD17" s="217"/>
      <c r="SE17" s="217"/>
      <c r="SF17" s="217"/>
      <c r="SG17" s="217"/>
      <c r="SH17" s="217"/>
      <c r="SI17" s="217"/>
      <c r="SJ17" s="217"/>
      <c r="SK17" s="217"/>
      <c r="SL17" s="217"/>
      <c r="SM17" s="217"/>
      <c r="SN17" s="217"/>
      <c r="SO17" s="217"/>
      <c r="SP17" s="217"/>
      <c r="SQ17" s="217"/>
      <c r="SR17" s="217"/>
      <c r="SS17" s="217"/>
      <c r="ST17" s="217"/>
      <c r="SU17" s="217"/>
      <c r="SV17" s="217"/>
      <c r="SW17" s="217"/>
      <c r="SX17" s="217"/>
      <c r="SY17" s="217"/>
      <c r="SZ17" s="217"/>
      <c r="TA17" s="217"/>
      <c r="TB17" s="217"/>
      <c r="TC17" s="217"/>
      <c r="TD17" s="217"/>
      <c r="TE17" s="217"/>
      <c r="TF17" s="217"/>
      <c r="TG17" s="217"/>
      <c r="TH17" s="217"/>
      <c r="TI17" s="217"/>
      <c r="TJ17" s="217"/>
      <c r="TK17" s="217"/>
      <c r="TL17" s="217"/>
      <c r="TM17" s="217"/>
      <c r="TN17" s="217"/>
      <c r="TO17" s="217"/>
      <c r="TP17" s="217"/>
      <c r="TQ17" s="217"/>
      <c r="TR17" s="217"/>
      <c r="TS17" s="217"/>
      <c r="TT17" s="217"/>
      <c r="TU17" s="217"/>
      <c r="TV17" s="217"/>
      <c r="TW17" s="217"/>
      <c r="TX17" s="217"/>
      <c r="TY17" s="217"/>
      <c r="TZ17" s="217"/>
      <c r="UA17" s="217"/>
      <c r="UB17" s="217"/>
      <c r="UC17" s="217"/>
      <c r="UD17" s="217"/>
      <c r="UE17" s="217"/>
      <c r="UF17" s="217"/>
      <c r="UG17" s="217"/>
      <c r="UH17" s="217"/>
      <c r="UI17" s="217"/>
      <c r="UJ17" s="217"/>
      <c r="UK17" s="217"/>
      <c r="UL17" s="217"/>
      <c r="UM17" s="217"/>
      <c r="UN17" s="217"/>
      <c r="UO17" s="217"/>
      <c r="UP17" s="217"/>
      <c r="UQ17" s="217"/>
      <c r="UR17" s="217"/>
      <c r="US17" s="217"/>
      <c r="UT17" s="217"/>
      <c r="UU17" s="217"/>
      <c r="UV17" s="217"/>
      <c r="UW17" s="217"/>
      <c r="UX17" s="217"/>
      <c r="UY17" s="217"/>
      <c r="UZ17" s="217"/>
      <c r="VA17" s="217"/>
      <c r="VB17" s="217"/>
      <c r="VC17" s="217"/>
      <c r="VD17" s="217"/>
      <c r="VE17" s="217"/>
      <c r="VF17" s="217"/>
      <c r="VG17" s="217"/>
      <c r="VH17" s="217"/>
      <c r="VI17" s="217"/>
      <c r="VJ17" s="217"/>
      <c r="VK17" s="217"/>
      <c r="VL17" s="217"/>
      <c r="VM17" s="217"/>
      <c r="VN17" s="217"/>
      <c r="VO17" s="217"/>
      <c r="VP17" s="217"/>
      <c r="VQ17" s="217"/>
      <c r="VR17" s="217"/>
      <c r="VS17" s="217"/>
      <c r="VT17" s="217"/>
      <c r="VU17" s="217"/>
      <c r="VV17" s="217"/>
      <c r="VW17" s="217"/>
      <c r="VX17" s="217"/>
      <c r="VY17" s="217"/>
      <c r="VZ17" s="217"/>
      <c r="WA17" s="217"/>
      <c r="WB17" s="217"/>
      <c r="WC17" s="217"/>
      <c r="WD17" s="217"/>
      <c r="WE17" s="217"/>
      <c r="WF17" s="217"/>
      <c r="WG17" s="217"/>
      <c r="WH17" s="217"/>
      <c r="WI17" s="217"/>
      <c r="WJ17" s="217"/>
      <c r="WK17" s="217"/>
      <c r="WL17" s="217"/>
      <c r="WM17" s="217"/>
      <c r="WN17" s="217"/>
      <c r="WO17" s="217"/>
      <c r="WP17" s="217"/>
      <c r="WQ17" s="217"/>
      <c r="WR17" s="217"/>
      <c r="WS17" s="217"/>
      <c r="WT17" s="217"/>
      <c r="WU17" s="217"/>
      <c r="WV17" s="217"/>
      <c r="WW17" s="217"/>
      <c r="WX17" s="217"/>
      <c r="WY17" s="217"/>
      <c r="WZ17" s="217"/>
      <c r="XA17" s="217"/>
      <c r="XB17" s="217"/>
      <c r="XC17" s="217"/>
      <c r="XD17" s="217"/>
      <c r="XE17" s="217"/>
      <c r="XF17" s="217"/>
      <c r="XG17" s="217"/>
      <c r="XH17" s="217"/>
      <c r="XI17" s="217"/>
      <c r="XJ17" s="217"/>
      <c r="XK17" s="217"/>
      <c r="XL17" s="217"/>
      <c r="XM17" s="217"/>
      <c r="XN17" s="217"/>
      <c r="XO17" s="217"/>
      <c r="XP17" s="217"/>
      <c r="XQ17" s="217"/>
      <c r="XR17" s="217"/>
      <c r="XS17" s="217"/>
      <c r="XT17" s="217"/>
      <c r="XU17" s="217"/>
      <c r="XV17" s="217"/>
      <c r="XW17" s="217"/>
      <c r="XX17" s="217"/>
      <c r="XY17" s="217"/>
      <c r="XZ17" s="217"/>
      <c r="YA17" s="217"/>
      <c r="YB17" s="217"/>
      <c r="YC17" s="217"/>
      <c r="YD17" s="217"/>
      <c r="YE17" s="217"/>
      <c r="YF17" s="217"/>
      <c r="YG17" s="217"/>
      <c r="YH17" s="217"/>
      <c r="YI17" s="217"/>
      <c r="YJ17" s="217"/>
      <c r="YK17" s="217"/>
      <c r="YL17" s="217"/>
      <c r="YM17" s="217"/>
      <c r="YN17" s="217"/>
      <c r="YO17" s="217"/>
      <c r="YP17" s="217"/>
      <c r="YQ17" s="217"/>
      <c r="YR17" s="217"/>
      <c r="YS17" s="217"/>
      <c r="YT17" s="217"/>
      <c r="YU17" s="217"/>
      <c r="YV17" s="217"/>
      <c r="YW17" s="217"/>
      <c r="YX17" s="217"/>
      <c r="YY17" s="217"/>
      <c r="YZ17" s="217"/>
      <c r="ZA17" s="217"/>
      <c r="ZB17" s="217"/>
      <c r="ZC17" s="217"/>
      <c r="ZD17" s="217"/>
      <c r="ZE17" s="217"/>
      <c r="ZF17" s="217"/>
      <c r="ZG17" s="217"/>
      <c r="ZH17" s="217"/>
      <c r="ZI17" s="217"/>
      <c r="ZJ17" s="217"/>
      <c r="ZK17" s="217"/>
      <c r="ZL17" s="217"/>
      <c r="ZM17" s="217"/>
      <c r="ZN17" s="217"/>
      <c r="ZO17" s="217"/>
      <c r="ZP17" s="217"/>
      <c r="ZQ17" s="217"/>
      <c r="ZR17" s="217"/>
      <c r="ZS17" s="217"/>
      <c r="ZT17" s="217"/>
      <c r="ZU17" s="217"/>
      <c r="ZV17" s="217"/>
      <c r="ZW17" s="217"/>
      <c r="ZX17" s="217"/>
      <c r="ZY17" s="217"/>
      <c r="ZZ17" s="217"/>
      <c r="AAA17" s="217"/>
      <c r="AAB17" s="217"/>
      <c r="AAC17" s="217"/>
      <c r="AAD17" s="217"/>
      <c r="AAE17" s="217"/>
      <c r="AAF17" s="217"/>
      <c r="AAG17" s="217"/>
      <c r="AAH17" s="217"/>
      <c r="AAI17" s="217"/>
      <c r="AAJ17" s="217"/>
      <c r="AAK17" s="217"/>
      <c r="AAL17" s="217"/>
      <c r="AAM17" s="217"/>
      <c r="AAN17" s="217"/>
      <c r="AAO17" s="217"/>
      <c r="AAP17" s="217"/>
      <c r="AAQ17" s="217"/>
      <c r="AAR17" s="217"/>
      <c r="AAS17" s="217"/>
      <c r="AAT17" s="217"/>
      <c r="AAU17" s="217"/>
      <c r="AAV17" s="217"/>
      <c r="AAW17" s="217"/>
      <c r="AAX17" s="217"/>
      <c r="AAY17" s="217"/>
      <c r="AAZ17" s="217"/>
      <c r="ABA17" s="217"/>
      <c r="ABB17" s="217"/>
      <c r="ABC17" s="217"/>
      <c r="ABD17" s="217"/>
      <c r="ABE17" s="217"/>
      <c r="ABF17" s="217"/>
      <c r="ABG17" s="217"/>
      <c r="ABH17" s="217"/>
      <c r="ABI17" s="217"/>
      <c r="ABJ17" s="217"/>
      <c r="ABK17" s="217"/>
      <c r="ABL17" s="217"/>
      <c r="ABM17" s="217"/>
      <c r="ABN17" s="217"/>
      <c r="ABO17" s="217"/>
      <c r="ABP17" s="217"/>
      <c r="ABQ17" s="217"/>
      <c r="ABR17" s="217"/>
      <c r="ABS17" s="217"/>
      <c r="ABT17" s="217"/>
      <c r="ABU17" s="217"/>
      <c r="ABV17" s="217"/>
      <c r="ABW17" s="217"/>
      <c r="ABX17" s="217"/>
      <c r="ABY17" s="217"/>
      <c r="ABZ17" s="217"/>
      <c r="ACA17" s="217"/>
      <c r="ACB17" s="217"/>
      <c r="ACC17" s="217"/>
      <c r="ACD17" s="217"/>
      <c r="ACE17" s="217"/>
      <c r="ACF17" s="217"/>
      <c r="ACG17" s="217"/>
      <c r="ACH17" s="217"/>
      <c r="ACI17" s="217"/>
      <c r="ACJ17" s="217"/>
      <c r="ACK17" s="217"/>
      <c r="ACL17" s="217"/>
      <c r="ACM17" s="217"/>
      <c r="ACN17" s="217"/>
      <c r="ACO17" s="217"/>
      <c r="ACP17" s="217"/>
      <c r="ACQ17" s="217"/>
      <c r="ACR17" s="217"/>
      <c r="ACS17" s="217"/>
      <c r="ACT17" s="217"/>
      <c r="ACU17" s="217"/>
      <c r="ACV17" s="217"/>
      <c r="ACW17" s="217"/>
      <c r="ACX17" s="217"/>
      <c r="ACY17" s="217"/>
      <c r="ACZ17" s="217"/>
      <c r="ADA17" s="217"/>
      <c r="ADB17" s="217"/>
      <c r="ADC17" s="217"/>
      <c r="ADD17" s="217"/>
      <c r="ADE17" s="217"/>
      <c r="ADF17" s="217"/>
      <c r="ADG17" s="217"/>
      <c r="ADH17" s="217"/>
      <c r="ADI17" s="217"/>
      <c r="ADJ17" s="217"/>
      <c r="ADK17" s="217"/>
      <c r="ADL17" s="217"/>
      <c r="ADM17" s="217"/>
      <c r="ADN17" s="217"/>
      <c r="ADO17" s="217"/>
      <c r="ADP17" s="217"/>
      <c r="ADQ17" s="217"/>
      <c r="ADR17" s="217"/>
      <c r="ADS17" s="217"/>
      <c r="ADT17" s="217"/>
      <c r="ADU17" s="217"/>
      <c r="ADV17" s="217"/>
      <c r="ADW17" s="217"/>
      <c r="ADX17" s="217"/>
      <c r="ADY17" s="217"/>
      <c r="ADZ17" s="217"/>
      <c r="AEA17" s="217"/>
      <c r="AEB17" s="217"/>
      <c r="AEC17" s="217"/>
      <c r="AED17" s="217"/>
      <c r="AEE17" s="217"/>
      <c r="AEF17" s="217"/>
      <c r="AEG17" s="217"/>
      <c r="AEH17" s="217"/>
      <c r="AEI17" s="217"/>
      <c r="AEJ17" s="217"/>
      <c r="AEK17" s="217"/>
      <c r="AEL17" s="217"/>
      <c r="AEM17" s="217"/>
      <c r="AEN17" s="217"/>
      <c r="AEO17" s="217"/>
      <c r="AEP17" s="217"/>
      <c r="AEQ17" s="217"/>
      <c r="AER17" s="217"/>
      <c r="AES17" s="217"/>
      <c r="AET17" s="217"/>
      <c r="AEU17" s="217"/>
      <c r="AEV17" s="217"/>
      <c r="AEW17" s="217"/>
      <c r="AEX17" s="217"/>
      <c r="AEY17" s="217"/>
      <c r="AEZ17" s="217"/>
      <c r="AFA17" s="217"/>
      <c r="AFB17" s="217"/>
      <c r="AFC17" s="217"/>
      <c r="AFD17" s="217"/>
      <c r="AFE17" s="217"/>
      <c r="AFF17" s="217"/>
      <c r="AFG17" s="217"/>
      <c r="AFH17" s="217"/>
      <c r="AFI17" s="217"/>
      <c r="AFJ17" s="217"/>
      <c r="AFK17" s="217"/>
      <c r="AFL17" s="217"/>
      <c r="AFM17" s="217"/>
      <c r="AFN17" s="217"/>
      <c r="AFO17" s="217"/>
      <c r="AFP17" s="217"/>
      <c r="AFQ17" s="217"/>
      <c r="AFR17" s="217"/>
      <c r="AFS17" s="217"/>
      <c r="AFT17" s="217"/>
      <c r="AFU17" s="217"/>
      <c r="AFV17" s="217"/>
      <c r="AFW17" s="217"/>
      <c r="AFX17" s="217"/>
      <c r="AFY17" s="217"/>
      <c r="AFZ17" s="217"/>
      <c r="AGA17" s="217"/>
      <c r="AGB17" s="217"/>
      <c r="AGC17" s="217"/>
      <c r="AGD17" s="217"/>
      <c r="AGE17" s="217"/>
      <c r="AGF17" s="217"/>
      <c r="AGG17" s="217"/>
      <c r="AGH17" s="217"/>
      <c r="AGI17" s="217"/>
      <c r="AGJ17" s="217"/>
      <c r="AGK17" s="217"/>
      <c r="AGL17" s="217"/>
      <c r="AGM17" s="217"/>
      <c r="AGN17" s="217"/>
      <c r="AGO17" s="217"/>
      <c r="AGP17" s="217"/>
      <c r="AGQ17" s="217"/>
      <c r="AGR17" s="217"/>
      <c r="AGS17" s="217"/>
      <c r="AGT17" s="217"/>
      <c r="AGU17" s="217"/>
      <c r="AGV17" s="217"/>
      <c r="AGW17" s="217"/>
      <c r="AGX17" s="217"/>
      <c r="AGY17" s="217"/>
      <c r="AGZ17" s="217"/>
      <c r="AHA17" s="217"/>
      <c r="AHB17" s="217"/>
      <c r="AHC17" s="217"/>
      <c r="AHD17" s="217"/>
      <c r="AHE17" s="217"/>
      <c r="AHF17" s="217"/>
      <c r="AHG17" s="217"/>
      <c r="AHH17" s="217"/>
      <c r="AHI17" s="217"/>
      <c r="AHJ17" s="217"/>
      <c r="AHK17" s="217"/>
      <c r="AHL17" s="217"/>
      <c r="AHM17" s="217"/>
      <c r="AHN17" s="217"/>
      <c r="AHO17" s="217"/>
      <c r="AHP17" s="217"/>
      <c r="AHQ17" s="217"/>
      <c r="AHR17" s="217"/>
      <c r="AHS17" s="217"/>
      <c r="AHT17" s="217"/>
      <c r="AHU17" s="217"/>
      <c r="AHV17" s="217"/>
      <c r="AHW17" s="217"/>
      <c r="AHX17" s="217"/>
      <c r="AHY17" s="217"/>
      <c r="AHZ17" s="217"/>
      <c r="AIA17" s="217"/>
      <c r="AIB17" s="217"/>
      <c r="AIC17" s="217"/>
      <c r="AID17" s="217"/>
      <c r="AIE17" s="217"/>
      <c r="AIF17" s="217"/>
      <c r="AIG17" s="217"/>
      <c r="AIH17" s="217"/>
      <c r="AII17" s="217"/>
      <c r="AIJ17" s="217"/>
      <c r="AIK17" s="217"/>
      <c r="AIL17" s="217"/>
      <c r="AIM17" s="217"/>
      <c r="AIN17" s="217"/>
      <c r="AIO17" s="217"/>
      <c r="AIP17" s="217"/>
      <c r="AIQ17" s="217"/>
      <c r="AIR17" s="217"/>
      <c r="AIS17" s="217"/>
      <c r="AIT17" s="217"/>
      <c r="AIU17" s="217"/>
      <c r="AIV17" s="217"/>
      <c r="AIW17" s="217"/>
      <c r="AIX17" s="217"/>
      <c r="AIY17" s="217"/>
      <c r="AIZ17" s="217"/>
      <c r="AJA17" s="217"/>
      <c r="AJB17" s="217"/>
      <c r="AJC17" s="217"/>
      <c r="AJD17" s="217"/>
      <c r="AJE17" s="217"/>
      <c r="AJF17" s="217"/>
      <c r="AJG17" s="217"/>
      <c r="AJH17" s="217"/>
      <c r="AJI17" s="217"/>
      <c r="AJJ17" s="217"/>
      <c r="AJK17" s="217"/>
      <c r="AJL17" s="217"/>
      <c r="AJM17" s="217"/>
      <c r="AJN17" s="217"/>
      <c r="AJO17" s="217"/>
      <c r="AJP17" s="217"/>
      <c r="AJQ17" s="217"/>
      <c r="AJR17" s="217"/>
      <c r="AJS17" s="217"/>
      <c r="AJT17" s="217"/>
      <c r="AJU17" s="217"/>
      <c r="AJV17" s="217"/>
      <c r="AJW17" s="217"/>
      <c r="AJX17" s="217"/>
      <c r="AJY17" s="217"/>
      <c r="AJZ17" s="217"/>
      <c r="AKA17" s="217"/>
      <c r="AKB17" s="217"/>
      <c r="AKC17" s="217"/>
      <c r="AKD17" s="217"/>
      <c r="AKE17" s="217"/>
      <c r="AKF17" s="217"/>
      <c r="AKG17" s="217"/>
      <c r="AKH17" s="217"/>
      <c r="AKI17" s="217"/>
      <c r="AKJ17" s="217"/>
      <c r="AKK17" s="217"/>
      <c r="AKL17" s="217"/>
      <c r="AKM17" s="217"/>
      <c r="AKN17" s="217"/>
      <c r="AKO17" s="217"/>
      <c r="AKP17" s="217"/>
      <c r="AKQ17" s="217"/>
      <c r="AKR17" s="217"/>
      <c r="AKS17" s="217"/>
      <c r="AKT17" s="217"/>
      <c r="AKU17" s="217"/>
      <c r="AKV17" s="217"/>
      <c r="AKW17" s="217"/>
      <c r="AKX17" s="217"/>
      <c r="AKY17" s="217"/>
      <c r="AKZ17" s="217"/>
      <c r="ALA17" s="217"/>
      <c r="ALB17" s="217"/>
      <c r="ALC17" s="217"/>
      <c r="ALD17" s="217"/>
      <c r="ALE17" s="217"/>
      <c r="ALF17" s="217"/>
      <c r="ALG17" s="217"/>
      <c r="ALH17" s="217"/>
      <c r="ALI17" s="217"/>
      <c r="ALJ17" s="217"/>
      <c r="ALK17" s="217"/>
      <c r="ALL17" s="217"/>
      <c r="ALM17" s="217"/>
      <c r="ALN17" s="217"/>
      <c r="ALO17" s="217"/>
      <c r="ALP17" s="217"/>
      <c r="ALQ17" s="217"/>
      <c r="ALR17" s="217"/>
      <c r="ALS17" s="217"/>
      <c r="ALT17" s="217"/>
      <c r="ALU17" s="217"/>
      <c r="ALV17" s="217"/>
      <c r="ALW17" s="217"/>
      <c r="ALX17" s="217"/>
      <c r="ALY17" s="217"/>
      <c r="ALZ17" s="217"/>
      <c r="AMA17" s="217"/>
      <c r="AMB17" s="217"/>
      <c r="AMC17" s="217"/>
      <c r="AMD17" s="217"/>
      <c r="AME17" s="217"/>
      <c r="AMF17" s="217"/>
      <c r="AMG17" s="217"/>
      <c r="AMH17" s="217"/>
      <c r="AMI17" s="217"/>
      <c r="AMJ17" s="217"/>
      <c r="AMK17" s="217"/>
      <c r="AML17" s="217"/>
      <c r="AMM17" s="217"/>
    </row>
    <row r="18" spans="1:1027" s="637" customFormat="1" ht="15" customHeight="1">
      <c r="A18" s="656">
        <v>5</v>
      </c>
      <c r="B18" s="479"/>
      <c r="C18" s="667"/>
      <c r="D18" s="599"/>
      <c r="E18" s="599"/>
      <c r="F18" s="599"/>
      <c r="G18" s="174"/>
      <c r="H18" s="174"/>
      <c r="I18" s="660">
        <f t="shared" si="11"/>
        <v>0</v>
      </c>
      <c r="J18" s="661">
        <f t="shared" si="12"/>
        <v>0</v>
      </c>
      <c r="K18" s="577">
        <f t="shared" si="1"/>
        <v>0</v>
      </c>
      <c r="L18" s="578"/>
      <c r="M18" s="528">
        <f t="shared" si="2"/>
        <v>0</v>
      </c>
      <c r="N18" s="578"/>
      <c r="O18" s="528">
        <f t="shared" si="3"/>
        <v>0</v>
      </c>
      <c r="P18" s="578"/>
      <c r="Q18" s="528">
        <f t="shared" si="4"/>
        <v>0</v>
      </c>
      <c r="R18" s="578"/>
      <c r="S18" s="629">
        <f t="shared" si="5"/>
        <v>0</v>
      </c>
      <c r="T18" s="528">
        <f t="shared" si="13"/>
        <v>0</v>
      </c>
      <c r="U18" s="528">
        <f t="shared" si="14"/>
        <v>0</v>
      </c>
      <c r="V18" s="217"/>
      <c r="W18" s="217"/>
      <c r="X18" s="217"/>
      <c r="Y18" s="217"/>
      <c r="Z18" s="217"/>
      <c r="AA18" s="217"/>
      <c r="AB18" s="217"/>
      <c r="AC18" s="217"/>
      <c r="AD18" s="217"/>
      <c r="AE18" s="217"/>
      <c r="AF18" s="217"/>
      <c r="AG18" s="217"/>
      <c r="AH18" s="217"/>
      <c r="AI18" s="217"/>
      <c r="AJ18" s="217"/>
      <c r="AK18" s="217"/>
      <c r="AL18" s="217"/>
      <c r="AM18" s="217"/>
      <c r="AN18" s="217"/>
      <c r="AO18" s="217"/>
      <c r="AP18" s="217"/>
      <c r="AQ18" s="217"/>
      <c r="AR18" s="217"/>
      <c r="AS18" s="217"/>
      <c r="AT18" s="217"/>
      <c r="AU18" s="217"/>
      <c r="AV18" s="217"/>
      <c r="AW18" s="217"/>
      <c r="AX18" s="217"/>
      <c r="AY18" s="217"/>
      <c r="AZ18" s="217"/>
      <c r="BA18" s="217"/>
      <c r="BB18" s="217"/>
      <c r="BC18" s="217"/>
      <c r="BD18" s="217"/>
      <c r="BE18" s="217"/>
      <c r="BF18" s="217"/>
      <c r="BG18" s="217"/>
      <c r="BH18" s="217"/>
      <c r="BI18" s="217"/>
      <c r="BJ18" s="217"/>
      <c r="BK18" s="217"/>
      <c r="BL18" s="217"/>
      <c r="BM18" s="217"/>
      <c r="BN18" s="217"/>
      <c r="BO18" s="217"/>
      <c r="BP18" s="217"/>
      <c r="BQ18" s="217"/>
      <c r="BR18" s="217"/>
      <c r="BS18" s="217"/>
      <c r="BT18" s="217"/>
      <c r="BU18" s="217"/>
      <c r="BV18" s="217"/>
      <c r="BW18" s="217"/>
      <c r="BX18" s="217"/>
      <c r="BY18" s="217"/>
      <c r="BZ18" s="217"/>
      <c r="CA18" s="217"/>
      <c r="CB18" s="217"/>
      <c r="CC18" s="217"/>
      <c r="CD18" s="217"/>
      <c r="CE18" s="217"/>
      <c r="CF18" s="217"/>
      <c r="CG18" s="217"/>
      <c r="CH18" s="217"/>
      <c r="CI18" s="217"/>
      <c r="CJ18" s="217"/>
      <c r="CK18" s="217"/>
      <c r="CL18" s="217"/>
      <c r="CM18" s="217"/>
      <c r="CN18" s="217"/>
      <c r="CO18" s="217"/>
      <c r="CP18" s="217"/>
      <c r="CQ18" s="217"/>
      <c r="CR18" s="217"/>
      <c r="CS18" s="217"/>
      <c r="CT18" s="217"/>
      <c r="CU18" s="217"/>
      <c r="CV18" s="217"/>
      <c r="CW18" s="217"/>
      <c r="CX18" s="217"/>
      <c r="CY18" s="217"/>
      <c r="CZ18" s="217"/>
      <c r="DA18" s="217"/>
      <c r="DB18" s="217"/>
      <c r="DC18" s="217"/>
      <c r="DD18" s="217"/>
      <c r="DE18" s="217"/>
      <c r="DF18" s="217"/>
      <c r="DG18" s="217"/>
      <c r="DH18" s="217"/>
      <c r="DI18" s="217"/>
      <c r="DJ18" s="217"/>
      <c r="DK18" s="217"/>
      <c r="DL18" s="217"/>
      <c r="DM18" s="217"/>
      <c r="DN18" s="217"/>
      <c r="DO18" s="217"/>
      <c r="DP18" s="217"/>
      <c r="DQ18" s="217"/>
      <c r="DR18" s="217"/>
      <c r="DS18" s="217"/>
      <c r="DT18" s="217"/>
      <c r="DU18" s="217"/>
      <c r="DV18" s="217"/>
      <c r="DW18" s="217"/>
      <c r="DX18" s="217"/>
      <c r="DY18" s="217"/>
      <c r="DZ18" s="217"/>
      <c r="EA18" s="217"/>
      <c r="EB18" s="217"/>
      <c r="EC18" s="217"/>
      <c r="ED18" s="217"/>
      <c r="EE18" s="217"/>
      <c r="EF18" s="217"/>
      <c r="EG18" s="217"/>
      <c r="EH18" s="217"/>
      <c r="EI18" s="217"/>
      <c r="EJ18" s="217"/>
      <c r="EK18" s="217"/>
      <c r="EL18" s="217"/>
      <c r="EM18" s="217"/>
      <c r="EN18" s="217"/>
      <c r="EO18" s="217"/>
      <c r="EP18" s="217"/>
      <c r="EQ18" s="217"/>
      <c r="ER18" s="217"/>
      <c r="ES18" s="217"/>
      <c r="ET18" s="217"/>
      <c r="EU18" s="217"/>
      <c r="EV18" s="217"/>
      <c r="EW18" s="217"/>
      <c r="EX18" s="217"/>
      <c r="EY18" s="217"/>
      <c r="EZ18" s="217"/>
      <c r="FA18" s="217"/>
      <c r="FB18" s="217"/>
      <c r="FC18" s="217"/>
      <c r="FD18" s="217"/>
      <c r="FE18" s="217"/>
      <c r="FF18" s="217"/>
      <c r="FG18" s="217"/>
      <c r="FH18" s="217"/>
      <c r="FI18" s="217"/>
      <c r="FJ18" s="217"/>
      <c r="FK18" s="217"/>
      <c r="FL18" s="217"/>
      <c r="FM18" s="217"/>
      <c r="FN18" s="217"/>
      <c r="FO18" s="217"/>
      <c r="FP18" s="217"/>
      <c r="FQ18" s="217"/>
      <c r="FR18" s="217"/>
      <c r="FS18" s="217"/>
      <c r="FT18" s="217"/>
      <c r="FU18" s="217"/>
      <c r="FV18" s="217"/>
      <c r="FW18" s="217"/>
      <c r="FX18" s="217"/>
      <c r="FY18" s="217"/>
      <c r="FZ18" s="217"/>
      <c r="GA18" s="217"/>
      <c r="GB18" s="217"/>
      <c r="GC18" s="217"/>
      <c r="GD18" s="217"/>
      <c r="GE18" s="217"/>
      <c r="GF18" s="217"/>
      <c r="GG18" s="217"/>
      <c r="GH18" s="217"/>
      <c r="GI18" s="217"/>
      <c r="GJ18" s="217"/>
      <c r="GK18" s="217"/>
      <c r="GL18" s="217"/>
      <c r="GM18" s="217"/>
      <c r="GN18" s="217"/>
      <c r="GO18" s="217"/>
      <c r="GP18" s="217"/>
      <c r="GQ18" s="217"/>
      <c r="GR18" s="217"/>
      <c r="GS18" s="217"/>
      <c r="GT18" s="217"/>
      <c r="GU18" s="217"/>
      <c r="GV18" s="217"/>
      <c r="GW18" s="217"/>
      <c r="GX18" s="217"/>
      <c r="GY18" s="217"/>
      <c r="GZ18" s="217"/>
      <c r="HA18" s="217"/>
      <c r="HB18" s="217"/>
      <c r="HC18" s="217"/>
      <c r="HD18" s="217"/>
      <c r="HE18" s="217"/>
      <c r="HF18" s="217"/>
      <c r="HG18" s="217"/>
      <c r="HH18" s="217"/>
      <c r="HI18" s="217"/>
      <c r="HJ18" s="217"/>
      <c r="HK18" s="217"/>
      <c r="HL18" s="217"/>
      <c r="HM18" s="217"/>
      <c r="HN18" s="217"/>
      <c r="HO18" s="217"/>
      <c r="HP18" s="217"/>
      <c r="HQ18" s="217"/>
      <c r="HR18" s="217"/>
      <c r="HS18" s="217"/>
      <c r="HT18" s="217"/>
      <c r="HU18" s="217"/>
      <c r="HV18" s="217"/>
      <c r="HW18" s="217"/>
      <c r="HX18" s="217"/>
      <c r="HY18" s="217"/>
      <c r="HZ18" s="217"/>
      <c r="IA18" s="217"/>
      <c r="IB18" s="217"/>
      <c r="IC18" s="217"/>
      <c r="ID18" s="217"/>
      <c r="IE18" s="217"/>
      <c r="IF18" s="217"/>
      <c r="IG18" s="217"/>
      <c r="IH18" s="217"/>
      <c r="II18" s="217"/>
      <c r="IJ18" s="217"/>
      <c r="IK18" s="217"/>
      <c r="IL18" s="217"/>
      <c r="IM18" s="217"/>
      <c r="IN18" s="217"/>
      <c r="IO18" s="217"/>
      <c r="IP18" s="217"/>
      <c r="IQ18" s="217"/>
      <c r="IR18" s="217"/>
      <c r="IS18" s="217"/>
      <c r="IT18" s="217"/>
      <c r="IU18" s="217"/>
      <c r="IV18" s="217"/>
      <c r="IW18" s="217"/>
      <c r="IX18" s="217"/>
      <c r="IY18" s="217"/>
      <c r="IZ18" s="217"/>
      <c r="JA18" s="217"/>
      <c r="JB18" s="217"/>
      <c r="JC18" s="217"/>
      <c r="JD18" s="217"/>
      <c r="JE18" s="217"/>
      <c r="JF18" s="217"/>
      <c r="JG18" s="217"/>
      <c r="JH18" s="217"/>
      <c r="JI18" s="217"/>
      <c r="JJ18" s="217"/>
      <c r="JK18" s="217"/>
      <c r="JL18" s="217"/>
      <c r="JM18" s="217"/>
      <c r="JN18" s="217"/>
      <c r="JO18" s="217"/>
      <c r="JP18" s="217"/>
      <c r="JQ18" s="217"/>
      <c r="JR18" s="217"/>
      <c r="JS18" s="217"/>
      <c r="JT18" s="217"/>
      <c r="JU18" s="217"/>
      <c r="JV18" s="217"/>
      <c r="JW18" s="217"/>
      <c r="JX18" s="217"/>
      <c r="JY18" s="217"/>
      <c r="JZ18" s="217"/>
      <c r="KA18" s="217"/>
      <c r="KB18" s="217"/>
      <c r="KC18" s="217"/>
      <c r="KD18" s="217"/>
      <c r="KE18" s="217"/>
      <c r="KF18" s="217"/>
      <c r="KG18" s="217"/>
      <c r="KH18" s="217"/>
      <c r="KI18" s="217"/>
      <c r="KJ18" s="217"/>
      <c r="KK18" s="217"/>
      <c r="KL18" s="217"/>
      <c r="KM18" s="217"/>
      <c r="KN18" s="217"/>
      <c r="KO18" s="217"/>
      <c r="KP18" s="217"/>
      <c r="KQ18" s="217"/>
      <c r="KR18" s="217"/>
      <c r="KS18" s="217"/>
      <c r="KT18" s="217"/>
      <c r="KU18" s="217"/>
      <c r="KV18" s="217"/>
      <c r="KW18" s="217"/>
      <c r="KX18" s="217"/>
      <c r="KY18" s="217"/>
      <c r="KZ18" s="217"/>
      <c r="LA18" s="217"/>
      <c r="LB18" s="217"/>
      <c r="LC18" s="217"/>
      <c r="LD18" s="217"/>
      <c r="LE18" s="217"/>
      <c r="LF18" s="217"/>
      <c r="LG18" s="217"/>
      <c r="LH18" s="217"/>
      <c r="LI18" s="217"/>
      <c r="LJ18" s="217"/>
      <c r="LK18" s="217"/>
      <c r="LL18" s="217"/>
      <c r="LM18" s="217"/>
      <c r="LN18" s="217"/>
      <c r="LO18" s="217"/>
      <c r="LP18" s="217"/>
      <c r="LQ18" s="217"/>
      <c r="LR18" s="217"/>
      <c r="LS18" s="217"/>
      <c r="LT18" s="217"/>
      <c r="LU18" s="217"/>
      <c r="LV18" s="217"/>
      <c r="LW18" s="217"/>
      <c r="LX18" s="217"/>
      <c r="LY18" s="217"/>
      <c r="LZ18" s="217"/>
      <c r="MA18" s="217"/>
      <c r="MB18" s="217"/>
      <c r="MC18" s="217"/>
      <c r="MD18" s="217"/>
      <c r="ME18" s="217"/>
      <c r="MF18" s="217"/>
      <c r="MG18" s="217"/>
      <c r="MH18" s="217"/>
      <c r="MI18" s="217"/>
      <c r="MJ18" s="217"/>
      <c r="MK18" s="217"/>
      <c r="ML18" s="217"/>
      <c r="MM18" s="217"/>
      <c r="MN18" s="217"/>
      <c r="MO18" s="217"/>
      <c r="MP18" s="217"/>
      <c r="MQ18" s="217"/>
      <c r="MR18" s="217"/>
      <c r="MS18" s="217"/>
      <c r="MT18" s="217"/>
      <c r="MU18" s="217"/>
      <c r="MV18" s="217"/>
      <c r="MW18" s="217"/>
      <c r="MX18" s="217"/>
      <c r="MY18" s="217"/>
      <c r="MZ18" s="217"/>
      <c r="NA18" s="217"/>
      <c r="NB18" s="217"/>
      <c r="NC18" s="217"/>
      <c r="ND18" s="217"/>
      <c r="NE18" s="217"/>
      <c r="NF18" s="217"/>
      <c r="NG18" s="217"/>
      <c r="NH18" s="217"/>
      <c r="NI18" s="217"/>
      <c r="NJ18" s="217"/>
      <c r="NK18" s="217"/>
      <c r="NL18" s="217"/>
      <c r="NM18" s="217"/>
      <c r="NN18" s="217"/>
      <c r="NO18" s="217"/>
      <c r="NP18" s="217"/>
      <c r="NQ18" s="217"/>
      <c r="NR18" s="217"/>
      <c r="NS18" s="217"/>
      <c r="NT18" s="217"/>
      <c r="NU18" s="217"/>
      <c r="NV18" s="217"/>
      <c r="NW18" s="217"/>
      <c r="NX18" s="217"/>
      <c r="NY18" s="217"/>
      <c r="NZ18" s="217"/>
      <c r="OA18" s="217"/>
      <c r="OB18" s="217"/>
      <c r="OC18" s="217"/>
      <c r="OD18" s="217"/>
      <c r="OE18" s="217"/>
      <c r="OF18" s="217"/>
      <c r="OG18" s="217"/>
      <c r="OH18" s="217"/>
      <c r="OI18" s="217"/>
      <c r="OJ18" s="217"/>
      <c r="OK18" s="217"/>
      <c r="OL18" s="217"/>
      <c r="OM18" s="217"/>
      <c r="ON18" s="217"/>
      <c r="OO18" s="217"/>
      <c r="OP18" s="217"/>
      <c r="OQ18" s="217"/>
      <c r="OR18" s="217"/>
      <c r="OS18" s="217"/>
      <c r="OT18" s="217"/>
      <c r="OU18" s="217"/>
      <c r="OV18" s="217"/>
      <c r="OW18" s="217"/>
      <c r="OX18" s="217"/>
      <c r="OY18" s="217"/>
      <c r="OZ18" s="217"/>
      <c r="PA18" s="217"/>
      <c r="PB18" s="217"/>
      <c r="PC18" s="217"/>
      <c r="PD18" s="217"/>
      <c r="PE18" s="217"/>
      <c r="PF18" s="217"/>
      <c r="PG18" s="217"/>
      <c r="PH18" s="217"/>
      <c r="PI18" s="217"/>
      <c r="PJ18" s="217"/>
      <c r="PK18" s="217"/>
      <c r="PL18" s="217"/>
      <c r="PM18" s="217"/>
      <c r="PN18" s="217"/>
      <c r="PO18" s="217"/>
      <c r="PP18" s="217"/>
      <c r="PQ18" s="217"/>
      <c r="PR18" s="217"/>
      <c r="PS18" s="217"/>
      <c r="PT18" s="217"/>
      <c r="PU18" s="217"/>
      <c r="PV18" s="217"/>
      <c r="PW18" s="217"/>
      <c r="PX18" s="217"/>
      <c r="PY18" s="217"/>
      <c r="PZ18" s="217"/>
      <c r="QA18" s="217"/>
      <c r="QB18" s="217"/>
      <c r="QC18" s="217"/>
      <c r="QD18" s="217"/>
      <c r="QE18" s="217"/>
      <c r="QF18" s="217"/>
      <c r="QG18" s="217"/>
      <c r="QH18" s="217"/>
      <c r="QI18" s="217"/>
      <c r="QJ18" s="217"/>
      <c r="QK18" s="217"/>
      <c r="QL18" s="217"/>
      <c r="QM18" s="217"/>
      <c r="QN18" s="217"/>
      <c r="QO18" s="217"/>
      <c r="QP18" s="217"/>
      <c r="QQ18" s="217"/>
      <c r="QR18" s="217"/>
      <c r="QS18" s="217"/>
      <c r="QT18" s="217"/>
      <c r="QU18" s="217"/>
      <c r="QV18" s="217"/>
      <c r="QW18" s="217"/>
      <c r="QX18" s="217"/>
      <c r="QY18" s="217"/>
      <c r="QZ18" s="217"/>
      <c r="RA18" s="217"/>
      <c r="RB18" s="217"/>
      <c r="RC18" s="217"/>
      <c r="RD18" s="217"/>
      <c r="RE18" s="217"/>
      <c r="RF18" s="217"/>
      <c r="RG18" s="217"/>
      <c r="RH18" s="217"/>
      <c r="RI18" s="217"/>
      <c r="RJ18" s="217"/>
      <c r="RK18" s="217"/>
      <c r="RL18" s="217"/>
      <c r="RM18" s="217"/>
      <c r="RN18" s="217"/>
      <c r="RO18" s="217"/>
      <c r="RP18" s="217"/>
      <c r="RQ18" s="217"/>
      <c r="RR18" s="217"/>
      <c r="RS18" s="217"/>
      <c r="RT18" s="217"/>
      <c r="RU18" s="217"/>
      <c r="RV18" s="217"/>
      <c r="RW18" s="217"/>
      <c r="RX18" s="217"/>
      <c r="RY18" s="217"/>
      <c r="RZ18" s="217"/>
      <c r="SA18" s="217"/>
      <c r="SB18" s="217"/>
      <c r="SC18" s="217"/>
      <c r="SD18" s="217"/>
      <c r="SE18" s="217"/>
      <c r="SF18" s="217"/>
      <c r="SG18" s="217"/>
      <c r="SH18" s="217"/>
      <c r="SI18" s="217"/>
      <c r="SJ18" s="217"/>
      <c r="SK18" s="217"/>
      <c r="SL18" s="217"/>
      <c r="SM18" s="217"/>
      <c r="SN18" s="217"/>
      <c r="SO18" s="217"/>
      <c r="SP18" s="217"/>
      <c r="SQ18" s="217"/>
      <c r="SR18" s="217"/>
      <c r="SS18" s="217"/>
      <c r="ST18" s="217"/>
      <c r="SU18" s="217"/>
      <c r="SV18" s="217"/>
      <c r="SW18" s="217"/>
      <c r="SX18" s="217"/>
      <c r="SY18" s="217"/>
      <c r="SZ18" s="217"/>
      <c r="TA18" s="217"/>
      <c r="TB18" s="217"/>
      <c r="TC18" s="217"/>
      <c r="TD18" s="217"/>
      <c r="TE18" s="217"/>
      <c r="TF18" s="217"/>
      <c r="TG18" s="217"/>
      <c r="TH18" s="217"/>
      <c r="TI18" s="217"/>
      <c r="TJ18" s="217"/>
      <c r="TK18" s="217"/>
      <c r="TL18" s="217"/>
      <c r="TM18" s="217"/>
      <c r="TN18" s="217"/>
      <c r="TO18" s="217"/>
      <c r="TP18" s="217"/>
      <c r="TQ18" s="217"/>
      <c r="TR18" s="217"/>
      <c r="TS18" s="217"/>
      <c r="TT18" s="217"/>
      <c r="TU18" s="217"/>
      <c r="TV18" s="217"/>
      <c r="TW18" s="217"/>
      <c r="TX18" s="217"/>
      <c r="TY18" s="217"/>
      <c r="TZ18" s="217"/>
      <c r="UA18" s="217"/>
      <c r="UB18" s="217"/>
      <c r="UC18" s="217"/>
      <c r="UD18" s="217"/>
      <c r="UE18" s="217"/>
      <c r="UF18" s="217"/>
      <c r="UG18" s="217"/>
      <c r="UH18" s="217"/>
      <c r="UI18" s="217"/>
      <c r="UJ18" s="217"/>
      <c r="UK18" s="217"/>
      <c r="UL18" s="217"/>
      <c r="UM18" s="217"/>
      <c r="UN18" s="217"/>
      <c r="UO18" s="217"/>
      <c r="UP18" s="217"/>
      <c r="UQ18" s="217"/>
      <c r="UR18" s="217"/>
      <c r="US18" s="217"/>
      <c r="UT18" s="217"/>
      <c r="UU18" s="217"/>
      <c r="UV18" s="217"/>
      <c r="UW18" s="217"/>
      <c r="UX18" s="217"/>
      <c r="UY18" s="217"/>
      <c r="UZ18" s="217"/>
      <c r="VA18" s="217"/>
      <c r="VB18" s="217"/>
      <c r="VC18" s="217"/>
      <c r="VD18" s="217"/>
      <c r="VE18" s="217"/>
      <c r="VF18" s="217"/>
      <c r="VG18" s="217"/>
      <c r="VH18" s="217"/>
      <c r="VI18" s="217"/>
      <c r="VJ18" s="217"/>
      <c r="VK18" s="217"/>
      <c r="VL18" s="217"/>
      <c r="VM18" s="217"/>
      <c r="VN18" s="217"/>
      <c r="VO18" s="217"/>
      <c r="VP18" s="217"/>
      <c r="VQ18" s="217"/>
      <c r="VR18" s="217"/>
      <c r="VS18" s="217"/>
      <c r="VT18" s="217"/>
      <c r="VU18" s="217"/>
      <c r="VV18" s="217"/>
      <c r="VW18" s="217"/>
      <c r="VX18" s="217"/>
      <c r="VY18" s="217"/>
      <c r="VZ18" s="217"/>
      <c r="WA18" s="217"/>
      <c r="WB18" s="217"/>
      <c r="WC18" s="217"/>
      <c r="WD18" s="217"/>
      <c r="WE18" s="217"/>
      <c r="WF18" s="217"/>
      <c r="WG18" s="217"/>
      <c r="WH18" s="217"/>
      <c r="WI18" s="217"/>
      <c r="WJ18" s="217"/>
      <c r="WK18" s="217"/>
      <c r="WL18" s="217"/>
      <c r="WM18" s="217"/>
      <c r="WN18" s="217"/>
      <c r="WO18" s="217"/>
      <c r="WP18" s="217"/>
      <c r="WQ18" s="217"/>
      <c r="WR18" s="217"/>
      <c r="WS18" s="217"/>
      <c r="WT18" s="217"/>
      <c r="WU18" s="217"/>
      <c r="WV18" s="217"/>
      <c r="WW18" s="217"/>
      <c r="WX18" s="217"/>
      <c r="WY18" s="217"/>
      <c r="WZ18" s="217"/>
      <c r="XA18" s="217"/>
      <c r="XB18" s="217"/>
      <c r="XC18" s="217"/>
      <c r="XD18" s="217"/>
      <c r="XE18" s="217"/>
      <c r="XF18" s="217"/>
      <c r="XG18" s="217"/>
      <c r="XH18" s="217"/>
      <c r="XI18" s="217"/>
      <c r="XJ18" s="217"/>
      <c r="XK18" s="217"/>
      <c r="XL18" s="217"/>
      <c r="XM18" s="217"/>
      <c r="XN18" s="217"/>
      <c r="XO18" s="217"/>
      <c r="XP18" s="217"/>
      <c r="XQ18" s="217"/>
      <c r="XR18" s="217"/>
      <c r="XS18" s="217"/>
      <c r="XT18" s="217"/>
      <c r="XU18" s="217"/>
      <c r="XV18" s="217"/>
      <c r="XW18" s="217"/>
      <c r="XX18" s="217"/>
      <c r="XY18" s="217"/>
      <c r="XZ18" s="217"/>
      <c r="YA18" s="217"/>
      <c r="YB18" s="217"/>
      <c r="YC18" s="217"/>
      <c r="YD18" s="217"/>
      <c r="YE18" s="217"/>
      <c r="YF18" s="217"/>
      <c r="YG18" s="217"/>
      <c r="YH18" s="217"/>
      <c r="YI18" s="217"/>
      <c r="YJ18" s="217"/>
      <c r="YK18" s="217"/>
      <c r="YL18" s="217"/>
      <c r="YM18" s="217"/>
      <c r="YN18" s="217"/>
      <c r="YO18" s="217"/>
      <c r="YP18" s="217"/>
      <c r="YQ18" s="217"/>
      <c r="YR18" s="217"/>
      <c r="YS18" s="217"/>
      <c r="YT18" s="217"/>
      <c r="YU18" s="217"/>
      <c r="YV18" s="217"/>
      <c r="YW18" s="217"/>
      <c r="YX18" s="217"/>
      <c r="YY18" s="217"/>
      <c r="YZ18" s="217"/>
      <c r="ZA18" s="217"/>
      <c r="ZB18" s="217"/>
      <c r="ZC18" s="217"/>
      <c r="ZD18" s="217"/>
      <c r="ZE18" s="217"/>
      <c r="ZF18" s="217"/>
      <c r="ZG18" s="217"/>
      <c r="ZH18" s="217"/>
      <c r="ZI18" s="217"/>
      <c r="ZJ18" s="217"/>
      <c r="ZK18" s="217"/>
      <c r="ZL18" s="217"/>
      <c r="ZM18" s="217"/>
      <c r="ZN18" s="217"/>
      <c r="ZO18" s="217"/>
      <c r="ZP18" s="217"/>
      <c r="ZQ18" s="217"/>
      <c r="ZR18" s="217"/>
      <c r="ZS18" s="217"/>
      <c r="ZT18" s="217"/>
      <c r="ZU18" s="217"/>
      <c r="ZV18" s="217"/>
      <c r="ZW18" s="217"/>
      <c r="ZX18" s="217"/>
      <c r="ZY18" s="217"/>
      <c r="ZZ18" s="217"/>
      <c r="AAA18" s="217"/>
      <c r="AAB18" s="217"/>
      <c r="AAC18" s="217"/>
      <c r="AAD18" s="217"/>
      <c r="AAE18" s="217"/>
      <c r="AAF18" s="217"/>
      <c r="AAG18" s="217"/>
      <c r="AAH18" s="217"/>
      <c r="AAI18" s="217"/>
      <c r="AAJ18" s="217"/>
      <c r="AAK18" s="217"/>
      <c r="AAL18" s="217"/>
      <c r="AAM18" s="217"/>
      <c r="AAN18" s="217"/>
      <c r="AAO18" s="217"/>
      <c r="AAP18" s="217"/>
      <c r="AAQ18" s="217"/>
      <c r="AAR18" s="217"/>
      <c r="AAS18" s="217"/>
      <c r="AAT18" s="217"/>
      <c r="AAU18" s="217"/>
      <c r="AAV18" s="217"/>
      <c r="AAW18" s="217"/>
      <c r="AAX18" s="217"/>
      <c r="AAY18" s="217"/>
      <c r="AAZ18" s="217"/>
      <c r="ABA18" s="217"/>
      <c r="ABB18" s="217"/>
      <c r="ABC18" s="217"/>
      <c r="ABD18" s="217"/>
      <c r="ABE18" s="217"/>
      <c r="ABF18" s="217"/>
      <c r="ABG18" s="217"/>
      <c r="ABH18" s="217"/>
      <c r="ABI18" s="217"/>
      <c r="ABJ18" s="217"/>
      <c r="ABK18" s="217"/>
      <c r="ABL18" s="217"/>
      <c r="ABM18" s="217"/>
      <c r="ABN18" s="217"/>
      <c r="ABO18" s="217"/>
      <c r="ABP18" s="217"/>
      <c r="ABQ18" s="217"/>
      <c r="ABR18" s="217"/>
      <c r="ABS18" s="217"/>
      <c r="ABT18" s="217"/>
      <c r="ABU18" s="217"/>
      <c r="ABV18" s="217"/>
      <c r="ABW18" s="217"/>
      <c r="ABX18" s="217"/>
      <c r="ABY18" s="217"/>
      <c r="ABZ18" s="217"/>
      <c r="ACA18" s="217"/>
      <c r="ACB18" s="217"/>
      <c r="ACC18" s="217"/>
      <c r="ACD18" s="217"/>
      <c r="ACE18" s="217"/>
      <c r="ACF18" s="217"/>
      <c r="ACG18" s="217"/>
      <c r="ACH18" s="217"/>
      <c r="ACI18" s="217"/>
      <c r="ACJ18" s="217"/>
      <c r="ACK18" s="217"/>
      <c r="ACL18" s="217"/>
      <c r="ACM18" s="217"/>
      <c r="ACN18" s="217"/>
      <c r="ACO18" s="217"/>
      <c r="ACP18" s="217"/>
      <c r="ACQ18" s="217"/>
      <c r="ACR18" s="217"/>
      <c r="ACS18" s="217"/>
      <c r="ACT18" s="217"/>
      <c r="ACU18" s="217"/>
      <c r="ACV18" s="217"/>
      <c r="ACW18" s="217"/>
      <c r="ACX18" s="217"/>
      <c r="ACY18" s="217"/>
      <c r="ACZ18" s="217"/>
      <c r="ADA18" s="217"/>
      <c r="ADB18" s="217"/>
      <c r="ADC18" s="217"/>
      <c r="ADD18" s="217"/>
      <c r="ADE18" s="217"/>
      <c r="ADF18" s="217"/>
      <c r="ADG18" s="217"/>
      <c r="ADH18" s="217"/>
      <c r="ADI18" s="217"/>
      <c r="ADJ18" s="217"/>
      <c r="ADK18" s="217"/>
      <c r="ADL18" s="217"/>
      <c r="ADM18" s="217"/>
      <c r="ADN18" s="217"/>
      <c r="ADO18" s="217"/>
      <c r="ADP18" s="217"/>
      <c r="ADQ18" s="217"/>
      <c r="ADR18" s="217"/>
      <c r="ADS18" s="217"/>
      <c r="ADT18" s="217"/>
      <c r="ADU18" s="217"/>
      <c r="ADV18" s="217"/>
      <c r="ADW18" s="217"/>
      <c r="ADX18" s="217"/>
      <c r="ADY18" s="217"/>
      <c r="ADZ18" s="217"/>
      <c r="AEA18" s="217"/>
      <c r="AEB18" s="217"/>
      <c r="AEC18" s="217"/>
      <c r="AED18" s="217"/>
      <c r="AEE18" s="217"/>
      <c r="AEF18" s="217"/>
      <c r="AEG18" s="217"/>
      <c r="AEH18" s="217"/>
      <c r="AEI18" s="217"/>
      <c r="AEJ18" s="217"/>
      <c r="AEK18" s="217"/>
      <c r="AEL18" s="217"/>
      <c r="AEM18" s="217"/>
      <c r="AEN18" s="217"/>
      <c r="AEO18" s="217"/>
      <c r="AEP18" s="217"/>
      <c r="AEQ18" s="217"/>
      <c r="AER18" s="217"/>
      <c r="AES18" s="217"/>
      <c r="AET18" s="217"/>
      <c r="AEU18" s="217"/>
      <c r="AEV18" s="217"/>
      <c r="AEW18" s="217"/>
      <c r="AEX18" s="217"/>
      <c r="AEY18" s="217"/>
      <c r="AEZ18" s="217"/>
      <c r="AFA18" s="217"/>
      <c r="AFB18" s="217"/>
      <c r="AFC18" s="217"/>
      <c r="AFD18" s="217"/>
      <c r="AFE18" s="217"/>
      <c r="AFF18" s="217"/>
      <c r="AFG18" s="217"/>
      <c r="AFH18" s="217"/>
      <c r="AFI18" s="217"/>
      <c r="AFJ18" s="217"/>
      <c r="AFK18" s="217"/>
      <c r="AFL18" s="217"/>
      <c r="AFM18" s="217"/>
      <c r="AFN18" s="217"/>
      <c r="AFO18" s="217"/>
      <c r="AFP18" s="217"/>
      <c r="AFQ18" s="217"/>
      <c r="AFR18" s="217"/>
      <c r="AFS18" s="217"/>
      <c r="AFT18" s="217"/>
      <c r="AFU18" s="217"/>
      <c r="AFV18" s="217"/>
      <c r="AFW18" s="217"/>
      <c r="AFX18" s="217"/>
      <c r="AFY18" s="217"/>
      <c r="AFZ18" s="217"/>
      <c r="AGA18" s="217"/>
      <c r="AGB18" s="217"/>
      <c r="AGC18" s="217"/>
      <c r="AGD18" s="217"/>
      <c r="AGE18" s="217"/>
      <c r="AGF18" s="217"/>
      <c r="AGG18" s="217"/>
      <c r="AGH18" s="217"/>
      <c r="AGI18" s="217"/>
      <c r="AGJ18" s="217"/>
      <c r="AGK18" s="217"/>
      <c r="AGL18" s="217"/>
      <c r="AGM18" s="217"/>
      <c r="AGN18" s="217"/>
      <c r="AGO18" s="217"/>
      <c r="AGP18" s="217"/>
      <c r="AGQ18" s="217"/>
      <c r="AGR18" s="217"/>
      <c r="AGS18" s="217"/>
      <c r="AGT18" s="217"/>
      <c r="AGU18" s="217"/>
      <c r="AGV18" s="217"/>
      <c r="AGW18" s="217"/>
      <c r="AGX18" s="217"/>
      <c r="AGY18" s="217"/>
      <c r="AGZ18" s="217"/>
      <c r="AHA18" s="217"/>
      <c r="AHB18" s="217"/>
      <c r="AHC18" s="217"/>
      <c r="AHD18" s="217"/>
      <c r="AHE18" s="217"/>
      <c r="AHF18" s="217"/>
      <c r="AHG18" s="217"/>
      <c r="AHH18" s="217"/>
      <c r="AHI18" s="217"/>
      <c r="AHJ18" s="217"/>
      <c r="AHK18" s="217"/>
      <c r="AHL18" s="217"/>
      <c r="AHM18" s="217"/>
      <c r="AHN18" s="217"/>
      <c r="AHO18" s="217"/>
      <c r="AHP18" s="217"/>
      <c r="AHQ18" s="217"/>
      <c r="AHR18" s="217"/>
      <c r="AHS18" s="217"/>
      <c r="AHT18" s="217"/>
      <c r="AHU18" s="217"/>
      <c r="AHV18" s="217"/>
      <c r="AHW18" s="217"/>
      <c r="AHX18" s="217"/>
      <c r="AHY18" s="217"/>
      <c r="AHZ18" s="217"/>
      <c r="AIA18" s="217"/>
      <c r="AIB18" s="217"/>
      <c r="AIC18" s="217"/>
      <c r="AID18" s="217"/>
      <c r="AIE18" s="217"/>
      <c r="AIF18" s="217"/>
      <c r="AIG18" s="217"/>
      <c r="AIH18" s="217"/>
      <c r="AII18" s="217"/>
      <c r="AIJ18" s="217"/>
      <c r="AIK18" s="217"/>
      <c r="AIL18" s="217"/>
      <c r="AIM18" s="217"/>
      <c r="AIN18" s="217"/>
      <c r="AIO18" s="217"/>
      <c r="AIP18" s="217"/>
      <c r="AIQ18" s="217"/>
      <c r="AIR18" s="217"/>
      <c r="AIS18" s="217"/>
      <c r="AIT18" s="217"/>
      <c r="AIU18" s="217"/>
      <c r="AIV18" s="217"/>
      <c r="AIW18" s="217"/>
      <c r="AIX18" s="217"/>
      <c r="AIY18" s="217"/>
      <c r="AIZ18" s="217"/>
      <c r="AJA18" s="217"/>
      <c r="AJB18" s="217"/>
      <c r="AJC18" s="217"/>
      <c r="AJD18" s="217"/>
      <c r="AJE18" s="217"/>
      <c r="AJF18" s="217"/>
      <c r="AJG18" s="217"/>
      <c r="AJH18" s="217"/>
      <c r="AJI18" s="217"/>
      <c r="AJJ18" s="217"/>
      <c r="AJK18" s="217"/>
      <c r="AJL18" s="217"/>
      <c r="AJM18" s="217"/>
      <c r="AJN18" s="217"/>
      <c r="AJO18" s="217"/>
      <c r="AJP18" s="217"/>
      <c r="AJQ18" s="217"/>
      <c r="AJR18" s="217"/>
      <c r="AJS18" s="217"/>
      <c r="AJT18" s="217"/>
      <c r="AJU18" s="217"/>
      <c r="AJV18" s="217"/>
      <c r="AJW18" s="217"/>
      <c r="AJX18" s="217"/>
      <c r="AJY18" s="217"/>
      <c r="AJZ18" s="217"/>
      <c r="AKA18" s="217"/>
      <c r="AKB18" s="217"/>
      <c r="AKC18" s="217"/>
      <c r="AKD18" s="217"/>
      <c r="AKE18" s="217"/>
      <c r="AKF18" s="217"/>
      <c r="AKG18" s="217"/>
      <c r="AKH18" s="217"/>
      <c r="AKI18" s="217"/>
      <c r="AKJ18" s="217"/>
      <c r="AKK18" s="217"/>
      <c r="AKL18" s="217"/>
      <c r="AKM18" s="217"/>
      <c r="AKN18" s="217"/>
      <c r="AKO18" s="217"/>
      <c r="AKP18" s="217"/>
      <c r="AKQ18" s="217"/>
      <c r="AKR18" s="217"/>
      <c r="AKS18" s="217"/>
      <c r="AKT18" s="217"/>
      <c r="AKU18" s="217"/>
      <c r="AKV18" s="217"/>
      <c r="AKW18" s="217"/>
      <c r="AKX18" s="217"/>
      <c r="AKY18" s="217"/>
      <c r="AKZ18" s="217"/>
      <c r="ALA18" s="217"/>
      <c r="ALB18" s="217"/>
      <c r="ALC18" s="217"/>
      <c r="ALD18" s="217"/>
      <c r="ALE18" s="217"/>
      <c r="ALF18" s="217"/>
      <c r="ALG18" s="217"/>
      <c r="ALH18" s="217"/>
      <c r="ALI18" s="217"/>
      <c r="ALJ18" s="217"/>
      <c r="ALK18" s="217"/>
      <c r="ALL18" s="217"/>
      <c r="ALM18" s="217"/>
      <c r="ALN18" s="217"/>
      <c r="ALO18" s="217"/>
      <c r="ALP18" s="217"/>
      <c r="ALQ18" s="217"/>
      <c r="ALR18" s="217"/>
      <c r="ALS18" s="217"/>
      <c r="ALT18" s="217"/>
      <c r="ALU18" s="217"/>
      <c r="ALV18" s="217"/>
      <c r="ALW18" s="217"/>
      <c r="ALX18" s="217"/>
      <c r="ALY18" s="217"/>
      <c r="ALZ18" s="217"/>
      <c r="AMA18" s="217"/>
      <c r="AMB18" s="217"/>
      <c r="AMC18" s="217"/>
      <c r="AMD18" s="217"/>
      <c r="AME18" s="217"/>
      <c r="AMF18" s="217"/>
      <c r="AMG18" s="217"/>
      <c r="AMH18" s="217"/>
      <c r="AMI18" s="217"/>
      <c r="AMJ18" s="217"/>
      <c r="AMK18" s="217"/>
      <c r="AML18" s="217"/>
      <c r="AMM18" s="217"/>
    </row>
    <row r="19" spans="1:1027" s="637" customFormat="1" ht="15" customHeight="1">
      <c r="A19" s="571">
        <v>6</v>
      </c>
      <c r="B19" s="470"/>
      <c r="C19" s="667"/>
      <c r="D19" s="599"/>
      <c r="E19" s="599"/>
      <c r="F19" s="599"/>
      <c r="G19" s="174"/>
      <c r="H19" s="174"/>
      <c r="I19" s="660">
        <f t="shared" si="11"/>
        <v>0</v>
      </c>
      <c r="J19" s="661">
        <f t="shared" si="12"/>
        <v>0</v>
      </c>
      <c r="K19" s="577">
        <f t="shared" si="1"/>
        <v>0</v>
      </c>
      <c r="L19" s="578"/>
      <c r="M19" s="528">
        <f t="shared" si="2"/>
        <v>0</v>
      </c>
      <c r="N19" s="578"/>
      <c r="O19" s="528">
        <f t="shared" si="3"/>
        <v>0</v>
      </c>
      <c r="P19" s="578"/>
      <c r="Q19" s="528">
        <f t="shared" si="4"/>
        <v>0</v>
      </c>
      <c r="R19" s="578"/>
      <c r="S19" s="629">
        <f t="shared" si="5"/>
        <v>0</v>
      </c>
      <c r="T19" s="528">
        <f t="shared" si="13"/>
        <v>0</v>
      </c>
      <c r="U19" s="528">
        <f t="shared" si="14"/>
        <v>0</v>
      </c>
      <c r="V19" s="217"/>
      <c r="W19" s="217"/>
      <c r="X19" s="217"/>
      <c r="Y19" s="217"/>
      <c r="Z19" s="217"/>
      <c r="AA19" s="217"/>
      <c r="AB19" s="217"/>
      <c r="AC19" s="217"/>
      <c r="AD19" s="217"/>
      <c r="AE19" s="217"/>
      <c r="AF19" s="217"/>
      <c r="AG19" s="217"/>
      <c r="AH19" s="217"/>
      <c r="AI19" s="217"/>
      <c r="AJ19" s="217"/>
      <c r="AK19" s="217"/>
      <c r="AL19" s="217"/>
      <c r="AM19" s="217"/>
      <c r="AN19" s="217"/>
      <c r="AO19" s="217"/>
      <c r="AP19" s="217"/>
      <c r="AQ19" s="217"/>
      <c r="AR19" s="217"/>
      <c r="AS19" s="217"/>
      <c r="AT19" s="217"/>
      <c r="AU19" s="217"/>
      <c r="AV19" s="217"/>
      <c r="AW19" s="217"/>
      <c r="AX19" s="217"/>
      <c r="AY19" s="217"/>
      <c r="AZ19" s="217"/>
      <c r="BA19" s="217"/>
      <c r="BB19" s="217"/>
      <c r="BC19" s="217"/>
      <c r="BD19" s="217"/>
      <c r="BE19" s="217"/>
      <c r="BF19" s="217"/>
      <c r="BG19" s="217"/>
      <c r="BH19" s="217"/>
      <c r="BI19" s="217"/>
      <c r="BJ19" s="217"/>
      <c r="BK19" s="217"/>
      <c r="BL19" s="217"/>
      <c r="BM19" s="217"/>
      <c r="BN19" s="217"/>
      <c r="BO19" s="217"/>
      <c r="BP19" s="217"/>
      <c r="BQ19" s="217"/>
      <c r="BR19" s="217"/>
      <c r="BS19" s="217"/>
      <c r="BT19" s="217"/>
      <c r="BU19" s="217"/>
      <c r="BV19" s="217"/>
      <c r="BW19" s="217"/>
      <c r="BX19" s="217"/>
      <c r="BY19" s="217"/>
      <c r="BZ19" s="217"/>
      <c r="CA19" s="217"/>
      <c r="CB19" s="217"/>
      <c r="CC19" s="217"/>
      <c r="CD19" s="217"/>
      <c r="CE19" s="217"/>
      <c r="CF19" s="217"/>
      <c r="CG19" s="217"/>
      <c r="CH19" s="217"/>
      <c r="CI19" s="217"/>
      <c r="CJ19" s="217"/>
      <c r="CK19" s="217"/>
      <c r="CL19" s="217"/>
      <c r="CM19" s="217"/>
      <c r="CN19" s="217"/>
      <c r="CO19" s="217"/>
      <c r="CP19" s="217"/>
      <c r="CQ19" s="217"/>
      <c r="CR19" s="217"/>
      <c r="CS19" s="217"/>
      <c r="CT19" s="217"/>
      <c r="CU19" s="217"/>
      <c r="CV19" s="217"/>
      <c r="CW19" s="217"/>
      <c r="CX19" s="217"/>
      <c r="CY19" s="217"/>
      <c r="CZ19" s="217"/>
      <c r="DA19" s="217"/>
      <c r="DB19" s="217"/>
      <c r="DC19" s="217"/>
      <c r="DD19" s="217"/>
      <c r="DE19" s="217"/>
      <c r="DF19" s="217"/>
      <c r="DG19" s="217"/>
      <c r="DH19" s="217"/>
      <c r="DI19" s="217"/>
      <c r="DJ19" s="217"/>
      <c r="DK19" s="217"/>
      <c r="DL19" s="217"/>
      <c r="DM19" s="217"/>
      <c r="DN19" s="217"/>
      <c r="DO19" s="217"/>
      <c r="DP19" s="217"/>
      <c r="DQ19" s="217"/>
      <c r="DR19" s="217"/>
      <c r="DS19" s="217"/>
      <c r="DT19" s="217"/>
      <c r="DU19" s="217"/>
      <c r="DV19" s="217"/>
      <c r="DW19" s="217"/>
      <c r="DX19" s="217"/>
      <c r="DY19" s="217"/>
      <c r="DZ19" s="217"/>
      <c r="EA19" s="217"/>
      <c r="EB19" s="217"/>
      <c r="EC19" s="217"/>
      <c r="ED19" s="217"/>
      <c r="EE19" s="217"/>
      <c r="EF19" s="217"/>
      <c r="EG19" s="217"/>
      <c r="EH19" s="217"/>
      <c r="EI19" s="217"/>
      <c r="EJ19" s="217"/>
      <c r="EK19" s="217"/>
      <c r="EL19" s="217"/>
      <c r="EM19" s="217"/>
      <c r="EN19" s="217"/>
      <c r="EO19" s="217"/>
      <c r="EP19" s="217"/>
      <c r="EQ19" s="217"/>
      <c r="ER19" s="217"/>
      <c r="ES19" s="217"/>
      <c r="ET19" s="217"/>
      <c r="EU19" s="217"/>
      <c r="EV19" s="217"/>
      <c r="EW19" s="217"/>
      <c r="EX19" s="217"/>
      <c r="EY19" s="217"/>
      <c r="EZ19" s="217"/>
      <c r="FA19" s="217"/>
      <c r="FB19" s="217"/>
      <c r="FC19" s="217"/>
      <c r="FD19" s="217"/>
      <c r="FE19" s="217"/>
      <c r="FF19" s="217"/>
      <c r="FG19" s="217"/>
      <c r="FH19" s="217"/>
      <c r="FI19" s="217"/>
      <c r="FJ19" s="217"/>
      <c r="FK19" s="217"/>
      <c r="FL19" s="217"/>
      <c r="FM19" s="217"/>
      <c r="FN19" s="217"/>
      <c r="FO19" s="217"/>
      <c r="FP19" s="217"/>
      <c r="FQ19" s="217"/>
      <c r="FR19" s="217"/>
      <c r="FS19" s="217"/>
      <c r="FT19" s="217"/>
      <c r="FU19" s="217"/>
      <c r="FV19" s="217"/>
      <c r="FW19" s="217"/>
      <c r="FX19" s="217"/>
      <c r="FY19" s="217"/>
      <c r="FZ19" s="217"/>
      <c r="GA19" s="217"/>
      <c r="GB19" s="217"/>
      <c r="GC19" s="217"/>
      <c r="GD19" s="217"/>
      <c r="GE19" s="217"/>
      <c r="GF19" s="217"/>
      <c r="GG19" s="217"/>
      <c r="GH19" s="217"/>
      <c r="GI19" s="217"/>
      <c r="GJ19" s="217"/>
      <c r="GK19" s="217"/>
      <c r="GL19" s="217"/>
      <c r="GM19" s="217"/>
      <c r="GN19" s="217"/>
      <c r="GO19" s="217"/>
      <c r="GP19" s="217"/>
      <c r="GQ19" s="217"/>
      <c r="GR19" s="217"/>
      <c r="GS19" s="217"/>
      <c r="GT19" s="217"/>
      <c r="GU19" s="217"/>
      <c r="GV19" s="217"/>
      <c r="GW19" s="217"/>
      <c r="GX19" s="217"/>
      <c r="GY19" s="217"/>
      <c r="GZ19" s="217"/>
      <c r="HA19" s="217"/>
      <c r="HB19" s="217"/>
      <c r="HC19" s="217"/>
      <c r="HD19" s="217"/>
      <c r="HE19" s="217"/>
      <c r="HF19" s="217"/>
      <c r="HG19" s="217"/>
      <c r="HH19" s="217"/>
      <c r="HI19" s="217"/>
      <c r="HJ19" s="217"/>
      <c r="HK19" s="217"/>
      <c r="HL19" s="217"/>
      <c r="HM19" s="217"/>
      <c r="HN19" s="217"/>
      <c r="HO19" s="217"/>
      <c r="HP19" s="217"/>
      <c r="HQ19" s="217"/>
      <c r="HR19" s="217"/>
      <c r="HS19" s="217"/>
      <c r="HT19" s="217"/>
      <c r="HU19" s="217"/>
      <c r="HV19" s="217"/>
      <c r="HW19" s="217"/>
      <c r="HX19" s="217"/>
      <c r="HY19" s="217"/>
      <c r="HZ19" s="217"/>
      <c r="IA19" s="217"/>
      <c r="IB19" s="217"/>
      <c r="IC19" s="217"/>
      <c r="ID19" s="217"/>
      <c r="IE19" s="217"/>
      <c r="IF19" s="217"/>
      <c r="IG19" s="217"/>
      <c r="IH19" s="217"/>
      <c r="II19" s="217"/>
      <c r="IJ19" s="217"/>
      <c r="IK19" s="217"/>
      <c r="IL19" s="217"/>
      <c r="IM19" s="217"/>
      <c r="IN19" s="217"/>
      <c r="IO19" s="217"/>
      <c r="IP19" s="217"/>
      <c r="IQ19" s="217"/>
      <c r="IR19" s="217"/>
      <c r="IS19" s="217"/>
      <c r="IT19" s="217"/>
      <c r="IU19" s="217"/>
      <c r="IV19" s="217"/>
      <c r="IW19" s="217"/>
      <c r="IX19" s="217"/>
      <c r="IY19" s="217"/>
      <c r="IZ19" s="217"/>
      <c r="JA19" s="217"/>
      <c r="JB19" s="217"/>
      <c r="JC19" s="217"/>
      <c r="JD19" s="217"/>
      <c r="JE19" s="217"/>
      <c r="JF19" s="217"/>
      <c r="JG19" s="217"/>
      <c r="JH19" s="217"/>
      <c r="JI19" s="217"/>
      <c r="JJ19" s="217"/>
      <c r="JK19" s="217"/>
      <c r="JL19" s="217"/>
      <c r="JM19" s="217"/>
      <c r="JN19" s="217"/>
      <c r="JO19" s="217"/>
      <c r="JP19" s="217"/>
      <c r="JQ19" s="217"/>
      <c r="JR19" s="217"/>
      <c r="JS19" s="217"/>
      <c r="JT19" s="217"/>
      <c r="JU19" s="217"/>
      <c r="JV19" s="217"/>
      <c r="JW19" s="217"/>
      <c r="JX19" s="217"/>
      <c r="JY19" s="217"/>
      <c r="JZ19" s="217"/>
      <c r="KA19" s="217"/>
      <c r="KB19" s="217"/>
      <c r="KC19" s="217"/>
      <c r="KD19" s="217"/>
      <c r="KE19" s="217"/>
      <c r="KF19" s="217"/>
      <c r="KG19" s="217"/>
      <c r="KH19" s="217"/>
      <c r="KI19" s="217"/>
      <c r="KJ19" s="217"/>
      <c r="KK19" s="217"/>
      <c r="KL19" s="217"/>
      <c r="KM19" s="217"/>
      <c r="KN19" s="217"/>
      <c r="KO19" s="217"/>
      <c r="KP19" s="217"/>
      <c r="KQ19" s="217"/>
      <c r="KR19" s="217"/>
      <c r="KS19" s="217"/>
      <c r="KT19" s="217"/>
      <c r="KU19" s="217"/>
      <c r="KV19" s="217"/>
      <c r="KW19" s="217"/>
      <c r="KX19" s="217"/>
      <c r="KY19" s="217"/>
      <c r="KZ19" s="217"/>
      <c r="LA19" s="217"/>
      <c r="LB19" s="217"/>
      <c r="LC19" s="217"/>
      <c r="LD19" s="217"/>
      <c r="LE19" s="217"/>
      <c r="LF19" s="217"/>
      <c r="LG19" s="217"/>
      <c r="LH19" s="217"/>
      <c r="LI19" s="217"/>
      <c r="LJ19" s="217"/>
      <c r="LK19" s="217"/>
      <c r="LL19" s="217"/>
      <c r="LM19" s="217"/>
      <c r="LN19" s="217"/>
      <c r="LO19" s="217"/>
      <c r="LP19" s="217"/>
      <c r="LQ19" s="217"/>
      <c r="LR19" s="217"/>
      <c r="LS19" s="217"/>
      <c r="LT19" s="217"/>
      <c r="LU19" s="217"/>
      <c r="LV19" s="217"/>
      <c r="LW19" s="217"/>
      <c r="LX19" s="217"/>
      <c r="LY19" s="217"/>
      <c r="LZ19" s="217"/>
      <c r="MA19" s="217"/>
      <c r="MB19" s="217"/>
      <c r="MC19" s="217"/>
      <c r="MD19" s="217"/>
      <c r="ME19" s="217"/>
      <c r="MF19" s="217"/>
      <c r="MG19" s="217"/>
      <c r="MH19" s="217"/>
      <c r="MI19" s="217"/>
      <c r="MJ19" s="217"/>
      <c r="MK19" s="217"/>
      <c r="ML19" s="217"/>
      <c r="MM19" s="217"/>
      <c r="MN19" s="217"/>
      <c r="MO19" s="217"/>
      <c r="MP19" s="217"/>
      <c r="MQ19" s="217"/>
      <c r="MR19" s="217"/>
      <c r="MS19" s="217"/>
      <c r="MT19" s="217"/>
      <c r="MU19" s="217"/>
      <c r="MV19" s="217"/>
      <c r="MW19" s="217"/>
      <c r="MX19" s="217"/>
      <c r="MY19" s="217"/>
      <c r="MZ19" s="217"/>
      <c r="NA19" s="217"/>
      <c r="NB19" s="217"/>
      <c r="NC19" s="217"/>
      <c r="ND19" s="217"/>
      <c r="NE19" s="217"/>
      <c r="NF19" s="217"/>
      <c r="NG19" s="217"/>
      <c r="NH19" s="217"/>
      <c r="NI19" s="217"/>
      <c r="NJ19" s="217"/>
      <c r="NK19" s="217"/>
      <c r="NL19" s="217"/>
      <c r="NM19" s="217"/>
      <c r="NN19" s="217"/>
      <c r="NO19" s="217"/>
      <c r="NP19" s="217"/>
      <c r="NQ19" s="217"/>
      <c r="NR19" s="217"/>
      <c r="NS19" s="217"/>
      <c r="NT19" s="217"/>
      <c r="NU19" s="217"/>
      <c r="NV19" s="217"/>
      <c r="NW19" s="217"/>
      <c r="NX19" s="217"/>
      <c r="NY19" s="217"/>
      <c r="NZ19" s="217"/>
      <c r="OA19" s="217"/>
      <c r="OB19" s="217"/>
      <c r="OC19" s="217"/>
      <c r="OD19" s="217"/>
      <c r="OE19" s="217"/>
      <c r="OF19" s="217"/>
      <c r="OG19" s="217"/>
      <c r="OH19" s="217"/>
      <c r="OI19" s="217"/>
      <c r="OJ19" s="217"/>
      <c r="OK19" s="217"/>
      <c r="OL19" s="217"/>
      <c r="OM19" s="217"/>
      <c r="ON19" s="217"/>
      <c r="OO19" s="217"/>
      <c r="OP19" s="217"/>
      <c r="OQ19" s="217"/>
      <c r="OR19" s="217"/>
      <c r="OS19" s="217"/>
      <c r="OT19" s="217"/>
      <c r="OU19" s="217"/>
      <c r="OV19" s="217"/>
      <c r="OW19" s="217"/>
      <c r="OX19" s="217"/>
      <c r="OY19" s="217"/>
      <c r="OZ19" s="217"/>
      <c r="PA19" s="217"/>
      <c r="PB19" s="217"/>
      <c r="PC19" s="217"/>
      <c r="PD19" s="217"/>
      <c r="PE19" s="217"/>
      <c r="PF19" s="217"/>
      <c r="PG19" s="217"/>
      <c r="PH19" s="217"/>
      <c r="PI19" s="217"/>
      <c r="PJ19" s="217"/>
      <c r="PK19" s="217"/>
      <c r="PL19" s="217"/>
      <c r="PM19" s="217"/>
      <c r="PN19" s="217"/>
      <c r="PO19" s="217"/>
      <c r="PP19" s="217"/>
      <c r="PQ19" s="217"/>
      <c r="PR19" s="217"/>
      <c r="PS19" s="217"/>
      <c r="PT19" s="217"/>
      <c r="PU19" s="217"/>
      <c r="PV19" s="217"/>
      <c r="PW19" s="217"/>
      <c r="PX19" s="217"/>
      <c r="PY19" s="217"/>
      <c r="PZ19" s="217"/>
      <c r="QA19" s="217"/>
      <c r="QB19" s="217"/>
      <c r="QC19" s="217"/>
      <c r="QD19" s="217"/>
      <c r="QE19" s="217"/>
      <c r="QF19" s="217"/>
      <c r="QG19" s="217"/>
      <c r="QH19" s="217"/>
      <c r="QI19" s="217"/>
      <c r="QJ19" s="217"/>
      <c r="QK19" s="217"/>
      <c r="QL19" s="217"/>
      <c r="QM19" s="217"/>
      <c r="QN19" s="217"/>
      <c r="QO19" s="217"/>
      <c r="QP19" s="217"/>
      <c r="QQ19" s="217"/>
      <c r="QR19" s="217"/>
      <c r="QS19" s="217"/>
      <c r="QT19" s="217"/>
      <c r="QU19" s="217"/>
      <c r="QV19" s="217"/>
      <c r="QW19" s="217"/>
      <c r="QX19" s="217"/>
      <c r="QY19" s="217"/>
      <c r="QZ19" s="217"/>
      <c r="RA19" s="217"/>
      <c r="RB19" s="217"/>
      <c r="RC19" s="217"/>
      <c r="RD19" s="217"/>
      <c r="RE19" s="217"/>
      <c r="RF19" s="217"/>
      <c r="RG19" s="217"/>
      <c r="RH19" s="217"/>
      <c r="RI19" s="217"/>
      <c r="RJ19" s="217"/>
      <c r="RK19" s="217"/>
      <c r="RL19" s="217"/>
      <c r="RM19" s="217"/>
      <c r="RN19" s="217"/>
      <c r="RO19" s="217"/>
      <c r="RP19" s="217"/>
      <c r="RQ19" s="217"/>
      <c r="RR19" s="217"/>
      <c r="RS19" s="217"/>
      <c r="RT19" s="217"/>
      <c r="RU19" s="217"/>
      <c r="RV19" s="217"/>
      <c r="RW19" s="217"/>
      <c r="RX19" s="217"/>
      <c r="RY19" s="217"/>
      <c r="RZ19" s="217"/>
      <c r="SA19" s="217"/>
      <c r="SB19" s="217"/>
      <c r="SC19" s="217"/>
      <c r="SD19" s="217"/>
      <c r="SE19" s="217"/>
      <c r="SF19" s="217"/>
      <c r="SG19" s="217"/>
      <c r="SH19" s="217"/>
      <c r="SI19" s="217"/>
      <c r="SJ19" s="217"/>
      <c r="SK19" s="217"/>
      <c r="SL19" s="217"/>
      <c r="SM19" s="217"/>
      <c r="SN19" s="217"/>
      <c r="SO19" s="217"/>
      <c r="SP19" s="217"/>
      <c r="SQ19" s="217"/>
      <c r="SR19" s="217"/>
      <c r="SS19" s="217"/>
      <c r="ST19" s="217"/>
      <c r="SU19" s="217"/>
      <c r="SV19" s="217"/>
      <c r="SW19" s="217"/>
      <c r="SX19" s="217"/>
      <c r="SY19" s="217"/>
      <c r="SZ19" s="217"/>
      <c r="TA19" s="217"/>
      <c r="TB19" s="217"/>
      <c r="TC19" s="217"/>
      <c r="TD19" s="217"/>
      <c r="TE19" s="217"/>
      <c r="TF19" s="217"/>
      <c r="TG19" s="217"/>
      <c r="TH19" s="217"/>
      <c r="TI19" s="217"/>
      <c r="TJ19" s="217"/>
      <c r="TK19" s="217"/>
      <c r="TL19" s="217"/>
      <c r="TM19" s="217"/>
      <c r="TN19" s="217"/>
      <c r="TO19" s="217"/>
      <c r="TP19" s="217"/>
      <c r="TQ19" s="217"/>
      <c r="TR19" s="217"/>
      <c r="TS19" s="217"/>
      <c r="TT19" s="217"/>
      <c r="TU19" s="217"/>
      <c r="TV19" s="217"/>
      <c r="TW19" s="217"/>
      <c r="TX19" s="217"/>
      <c r="TY19" s="217"/>
      <c r="TZ19" s="217"/>
      <c r="UA19" s="217"/>
      <c r="UB19" s="217"/>
      <c r="UC19" s="217"/>
      <c r="UD19" s="217"/>
      <c r="UE19" s="217"/>
      <c r="UF19" s="217"/>
      <c r="UG19" s="217"/>
      <c r="UH19" s="217"/>
      <c r="UI19" s="217"/>
      <c r="UJ19" s="217"/>
      <c r="UK19" s="217"/>
      <c r="UL19" s="217"/>
      <c r="UM19" s="217"/>
      <c r="UN19" s="217"/>
      <c r="UO19" s="217"/>
      <c r="UP19" s="217"/>
      <c r="UQ19" s="217"/>
      <c r="UR19" s="217"/>
      <c r="US19" s="217"/>
      <c r="UT19" s="217"/>
      <c r="UU19" s="217"/>
      <c r="UV19" s="217"/>
      <c r="UW19" s="217"/>
      <c r="UX19" s="217"/>
      <c r="UY19" s="217"/>
      <c r="UZ19" s="217"/>
      <c r="VA19" s="217"/>
      <c r="VB19" s="217"/>
      <c r="VC19" s="217"/>
      <c r="VD19" s="217"/>
      <c r="VE19" s="217"/>
      <c r="VF19" s="217"/>
      <c r="VG19" s="217"/>
      <c r="VH19" s="217"/>
      <c r="VI19" s="217"/>
      <c r="VJ19" s="217"/>
      <c r="VK19" s="217"/>
      <c r="VL19" s="217"/>
      <c r="VM19" s="217"/>
      <c r="VN19" s="217"/>
      <c r="VO19" s="217"/>
      <c r="VP19" s="217"/>
      <c r="VQ19" s="217"/>
      <c r="VR19" s="217"/>
      <c r="VS19" s="217"/>
      <c r="VT19" s="217"/>
      <c r="VU19" s="217"/>
      <c r="VV19" s="217"/>
      <c r="VW19" s="217"/>
      <c r="VX19" s="217"/>
      <c r="VY19" s="217"/>
      <c r="VZ19" s="217"/>
      <c r="WA19" s="217"/>
      <c r="WB19" s="217"/>
      <c r="WC19" s="217"/>
      <c r="WD19" s="217"/>
      <c r="WE19" s="217"/>
      <c r="WF19" s="217"/>
      <c r="WG19" s="217"/>
      <c r="WH19" s="217"/>
      <c r="WI19" s="217"/>
      <c r="WJ19" s="217"/>
      <c r="WK19" s="217"/>
      <c r="WL19" s="217"/>
      <c r="WM19" s="217"/>
      <c r="WN19" s="217"/>
      <c r="WO19" s="217"/>
      <c r="WP19" s="217"/>
      <c r="WQ19" s="217"/>
      <c r="WR19" s="217"/>
      <c r="WS19" s="217"/>
      <c r="WT19" s="217"/>
      <c r="WU19" s="217"/>
      <c r="WV19" s="217"/>
      <c r="WW19" s="217"/>
      <c r="WX19" s="217"/>
      <c r="WY19" s="217"/>
      <c r="WZ19" s="217"/>
      <c r="XA19" s="217"/>
      <c r="XB19" s="217"/>
      <c r="XC19" s="217"/>
      <c r="XD19" s="217"/>
      <c r="XE19" s="217"/>
      <c r="XF19" s="217"/>
      <c r="XG19" s="217"/>
      <c r="XH19" s="217"/>
      <c r="XI19" s="217"/>
      <c r="XJ19" s="217"/>
      <c r="XK19" s="217"/>
      <c r="XL19" s="217"/>
      <c r="XM19" s="217"/>
      <c r="XN19" s="217"/>
      <c r="XO19" s="217"/>
      <c r="XP19" s="217"/>
      <c r="XQ19" s="217"/>
      <c r="XR19" s="217"/>
      <c r="XS19" s="217"/>
      <c r="XT19" s="217"/>
      <c r="XU19" s="217"/>
      <c r="XV19" s="217"/>
      <c r="XW19" s="217"/>
      <c r="XX19" s="217"/>
      <c r="XY19" s="217"/>
      <c r="XZ19" s="217"/>
      <c r="YA19" s="217"/>
      <c r="YB19" s="217"/>
      <c r="YC19" s="217"/>
      <c r="YD19" s="217"/>
      <c r="YE19" s="217"/>
      <c r="YF19" s="217"/>
      <c r="YG19" s="217"/>
      <c r="YH19" s="217"/>
      <c r="YI19" s="217"/>
      <c r="YJ19" s="217"/>
      <c r="YK19" s="217"/>
      <c r="YL19" s="217"/>
      <c r="YM19" s="217"/>
      <c r="YN19" s="217"/>
      <c r="YO19" s="217"/>
      <c r="YP19" s="217"/>
      <c r="YQ19" s="217"/>
      <c r="YR19" s="217"/>
      <c r="YS19" s="217"/>
      <c r="YT19" s="217"/>
      <c r="YU19" s="217"/>
      <c r="YV19" s="217"/>
      <c r="YW19" s="217"/>
      <c r="YX19" s="217"/>
      <c r="YY19" s="217"/>
      <c r="YZ19" s="217"/>
      <c r="ZA19" s="217"/>
      <c r="ZB19" s="217"/>
      <c r="ZC19" s="217"/>
      <c r="ZD19" s="217"/>
      <c r="ZE19" s="217"/>
      <c r="ZF19" s="217"/>
      <c r="ZG19" s="217"/>
      <c r="ZH19" s="217"/>
      <c r="ZI19" s="217"/>
      <c r="ZJ19" s="217"/>
      <c r="ZK19" s="217"/>
      <c r="ZL19" s="217"/>
      <c r="ZM19" s="217"/>
      <c r="ZN19" s="217"/>
      <c r="ZO19" s="217"/>
      <c r="ZP19" s="217"/>
      <c r="ZQ19" s="217"/>
      <c r="ZR19" s="217"/>
      <c r="ZS19" s="217"/>
      <c r="ZT19" s="217"/>
      <c r="ZU19" s="217"/>
      <c r="ZV19" s="217"/>
      <c r="ZW19" s="217"/>
      <c r="ZX19" s="217"/>
      <c r="ZY19" s="217"/>
      <c r="ZZ19" s="217"/>
      <c r="AAA19" s="217"/>
      <c r="AAB19" s="217"/>
      <c r="AAC19" s="217"/>
      <c r="AAD19" s="217"/>
      <c r="AAE19" s="217"/>
      <c r="AAF19" s="217"/>
      <c r="AAG19" s="217"/>
      <c r="AAH19" s="217"/>
      <c r="AAI19" s="217"/>
      <c r="AAJ19" s="217"/>
      <c r="AAK19" s="217"/>
      <c r="AAL19" s="217"/>
      <c r="AAM19" s="217"/>
      <c r="AAN19" s="217"/>
      <c r="AAO19" s="217"/>
      <c r="AAP19" s="217"/>
      <c r="AAQ19" s="217"/>
      <c r="AAR19" s="217"/>
      <c r="AAS19" s="217"/>
      <c r="AAT19" s="217"/>
      <c r="AAU19" s="217"/>
      <c r="AAV19" s="217"/>
      <c r="AAW19" s="217"/>
      <c r="AAX19" s="217"/>
      <c r="AAY19" s="217"/>
      <c r="AAZ19" s="217"/>
      <c r="ABA19" s="217"/>
      <c r="ABB19" s="217"/>
      <c r="ABC19" s="217"/>
      <c r="ABD19" s="217"/>
      <c r="ABE19" s="217"/>
      <c r="ABF19" s="217"/>
      <c r="ABG19" s="217"/>
      <c r="ABH19" s="217"/>
      <c r="ABI19" s="217"/>
      <c r="ABJ19" s="217"/>
      <c r="ABK19" s="217"/>
      <c r="ABL19" s="217"/>
      <c r="ABM19" s="217"/>
      <c r="ABN19" s="217"/>
      <c r="ABO19" s="217"/>
      <c r="ABP19" s="217"/>
      <c r="ABQ19" s="217"/>
      <c r="ABR19" s="217"/>
      <c r="ABS19" s="217"/>
      <c r="ABT19" s="217"/>
      <c r="ABU19" s="217"/>
      <c r="ABV19" s="217"/>
      <c r="ABW19" s="217"/>
      <c r="ABX19" s="217"/>
      <c r="ABY19" s="217"/>
      <c r="ABZ19" s="217"/>
      <c r="ACA19" s="217"/>
      <c r="ACB19" s="217"/>
      <c r="ACC19" s="217"/>
      <c r="ACD19" s="217"/>
      <c r="ACE19" s="217"/>
      <c r="ACF19" s="217"/>
      <c r="ACG19" s="217"/>
      <c r="ACH19" s="217"/>
      <c r="ACI19" s="217"/>
      <c r="ACJ19" s="217"/>
      <c r="ACK19" s="217"/>
      <c r="ACL19" s="217"/>
      <c r="ACM19" s="217"/>
      <c r="ACN19" s="217"/>
      <c r="ACO19" s="217"/>
      <c r="ACP19" s="217"/>
      <c r="ACQ19" s="217"/>
      <c r="ACR19" s="217"/>
      <c r="ACS19" s="217"/>
      <c r="ACT19" s="217"/>
      <c r="ACU19" s="217"/>
      <c r="ACV19" s="217"/>
      <c r="ACW19" s="217"/>
      <c r="ACX19" s="217"/>
      <c r="ACY19" s="217"/>
      <c r="ACZ19" s="217"/>
      <c r="ADA19" s="217"/>
      <c r="ADB19" s="217"/>
      <c r="ADC19" s="217"/>
      <c r="ADD19" s="217"/>
      <c r="ADE19" s="217"/>
      <c r="ADF19" s="217"/>
      <c r="ADG19" s="217"/>
      <c r="ADH19" s="217"/>
      <c r="ADI19" s="217"/>
      <c r="ADJ19" s="217"/>
      <c r="ADK19" s="217"/>
      <c r="ADL19" s="217"/>
      <c r="ADM19" s="217"/>
      <c r="ADN19" s="217"/>
      <c r="ADO19" s="217"/>
      <c r="ADP19" s="217"/>
      <c r="ADQ19" s="217"/>
      <c r="ADR19" s="217"/>
      <c r="ADS19" s="217"/>
      <c r="ADT19" s="217"/>
      <c r="ADU19" s="217"/>
      <c r="ADV19" s="217"/>
      <c r="ADW19" s="217"/>
      <c r="ADX19" s="217"/>
      <c r="ADY19" s="217"/>
      <c r="ADZ19" s="217"/>
      <c r="AEA19" s="217"/>
      <c r="AEB19" s="217"/>
      <c r="AEC19" s="217"/>
      <c r="AED19" s="217"/>
      <c r="AEE19" s="217"/>
      <c r="AEF19" s="217"/>
      <c r="AEG19" s="217"/>
      <c r="AEH19" s="217"/>
      <c r="AEI19" s="217"/>
      <c r="AEJ19" s="217"/>
      <c r="AEK19" s="217"/>
      <c r="AEL19" s="217"/>
      <c r="AEM19" s="217"/>
      <c r="AEN19" s="217"/>
      <c r="AEO19" s="217"/>
      <c r="AEP19" s="217"/>
      <c r="AEQ19" s="217"/>
      <c r="AER19" s="217"/>
      <c r="AES19" s="217"/>
      <c r="AET19" s="217"/>
      <c r="AEU19" s="217"/>
      <c r="AEV19" s="217"/>
      <c r="AEW19" s="217"/>
      <c r="AEX19" s="217"/>
      <c r="AEY19" s="217"/>
      <c r="AEZ19" s="217"/>
      <c r="AFA19" s="217"/>
      <c r="AFB19" s="217"/>
      <c r="AFC19" s="217"/>
      <c r="AFD19" s="217"/>
      <c r="AFE19" s="217"/>
      <c r="AFF19" s="217"/>
      <c r="AFG19" s="217"/>
      <c r="AFH19" s="217"/>
      <c r="AFI19" s="217"/>
      <c r="AFJ19" s="217"/>
      <c r="AFK19" s="217"/>
      <c r="AFL19" s="217"/>
      <c r="AFM19" s="217"/>
      <c r="AFN19" s="217"/>
      <c r="AFO19" s="217"/>
      <c r="AFP19" s="217"/>
      <c r="AFQ19" s="217"/>
      <c r="AFR19" s="217"/>
      <c r="AFS19" s="217"/>
      <c r="AFT19" s="217"/>
      <c r="AFU19" s="217"/>
      <c r="AFV19" s="217"/>
      <c r="AFW19" s="217"/>
      <c r="AFX19" s="217"/>
      <c r="AFY19" s="217"/>
      <c r="AFZ19" s="217"/>
      <c r="AGA19" s="217"/>
      <c r="AGB19" s="217"/>
      <c r="AGC19" s="217"/>
      <c r="AGD19" s="217"/>
      <c r="AGE19" s="217"/>
      <c r="AGF19" s="217"/>
      <c r="AGG19" s="217"/>
      <c r="AGH19" s="217"/>
      <c r="AGI19" s="217"/>
      <c r="AGJ19" s="217"/>
      <c r="AGK19" s="217"/>
      <c r="AGL19" s="217"/>
      <c r="AGM19" s="217"/>
      <c r="AGN19" s="217"/>
      <c r="AGO19" s="217"/>
      <c r="AGP19" s="217"/>
      <c r="AGQ19" s="217"/>
      <c r="AGR19" s="217"/>
      <c r="AGS19" s="217"/>
      <c r="AGT19" s="217"/>
      <c r="AGU19" s="217"/>
      <c r="AGV19" s="217"/>
      <c r="AGW19" s="217"/>
      <c r="AGX19" s="217"/>
      <c r="AGY19" s="217"/>
      <c r="AGZ19" s="217"/>
      <c r="AHA19" s="217"/>
      <c r="AHB19" s="217"/>
      <c r="AHC19" s="217"/>
      <c r="AHD19" s="217"/>
      <c r="AHE19" s="217"/>
      <c r="AHF19" s="217"/>
      <c r="AHG19" s="217"/>
      <c r="AHH19" s="217"/>
      <c r="AHI19" s="217"/>
      <c r="AHJ19" s="217"/>
      <c r="AHK19" s="217"/>
      <c r="AHL19" s="217"/>
      <c r="AHM19" s="217"/>
      <c r="AHN19" s="217"/>
      <c r="AHO19" s="217"/>
      <c r="AHP19" s="217"/>
      <c r="AHQ19" s="217"/>
      <c r="AHR19" s="217"/>
      <c r="AHS19" s="217"/>
      <c r="AHT19" s="217"/>
      <c r="AHU19" s="217"/>
      <c r="AHV19" s="217"/>
      <c r="AHW19" s="217"/>
      <c r="AHX19" s="217"/>
      <c r="AHY19" s="217"/>
      <c r="AHZ19" s="217"/>
      <c r="AIA19" s="217"/>
      <c r="AIB19" s="217"/>
      <c r="AIC19" s="217"/>
      <c r="AID19" s="217"/>
      <c r="AIE19" s="217"/>
      <c r="AIF19" s="217"/>
      <c r="AIG19" s="217"/>
      <c r="AIH19" s="217"/>
      <c r="AII19" s="217"/>
      <c r="AIJ19" s="217"/>
      <c r="AIK19" s="217"/>
      <c r="AIL19" s="217"/>
      <c r="AIM19" s="217"/>
      <c r="AIN19" s="217"/>
      <c r="AIO19" s="217"/>
      <c r="AIP19" s="217"/>
      <c r="AIQ19" s="217"/>
      <c r="AIR19" s="217"/>
      <c r="AIS19" s="217"/>
      <c r="AIT19" s="217"/>
      <c r="AIU19" s="217"/>
      <c r="AIV19" s="217"/>
      <c r="AIW19" s="217"/>
      <c r="AIX19" s="217"/>
      <c r="AIY19" s="217"/>
      <c r="AIZ19" s="217"/>
      <c r="AJA19" s="217"/>
      <c r="AJB19" s="217"/>
      <c r="AJC19" s="217"/>
      <c r="AJD19" s="217"/>
      <c r="AJE19" s="217"/>
      <c r="AJF19" s="217"/>
      <c r="AJG19" s="217"/>
      <c r="AJH19" s="217"/>
      <c r="AJI19" s="217"/>
      <c r="AJJ19" s="217"/>
      <c r="AJK19" s="217"/>
      <c r="AJL19" s="217"/>
      <c r="AJM19" s="217"/>
      <c r="AJN19" s="217"/>
      <c r="AJO19" s="217"/>
      <c r="AJP19" s="217"/>
      <c r="AJQ19" s="217"/>
      <c r="AJR19" s="217"/>
      <c r="AJS19" s="217"/>
      <c r="AJT19" s="217"/>
      <c r="AJU19" s="217"/>
      <c r="AJV19" s="217"/>
      <c r="AJW19" s="217"/>
      <c r="AJX19" s="217"/>
      <c r="AJY19" s="217"/>
      <c r="AJZ19" s="217"/>
      <c r="AKA19" s="217"/>
      <c r="AKB19" s="217"/>
      <c r="AKC19" s="217"/>
      <c r="AKD19" s="217"/>
      <c r="AKE19" s="217"/>
      <c r="AKF19" s="217"/>
      <c r="AKG19" s="217"/>
      <c r="AKH19" s="217"/>
      <c r="AKI19" s="217"/>
      <c r="AKJ19" s="217"/>
      <c r="AKK19" s="217"/>
      <c r="AKL19" s="217"/>
      <c r="AKM19" s="217"/>
      <c r="AKN19" s="217"/>
      <c r="AKO19" s="217"/>
      <c r="AKP19" s="217"/>
      <c r="AKQ19" s="217"/>
      <c r="AKR19" s="217"/>
      <c r="AKS19" s="217"/>
      <c r="AKT19" s="217"/>
      <c r="AKU19" s="217"/>
      <c r="AKV19" s="217"/>
      <c r="AKW19" s="217"/>
      <c r="AKX19" s="217"/>
      <c r="AKY19" s="217"/>
      <c r="AKZ19" s="217"/>
      <c r="ALA19" s="217"/>
      <c r="ALB19" s="217"/>
      <c r="ALC19" s="217"/>
      <c r="ALD19" s="217"/>
      <c r="ALE19" s="217"/>
      <c r="ALF19" s="217"/>
      <c r="ALG19" s="217"/>
      <c r="ALH19" s="217"/>
      <c r="ALI19" s="217"/>
      <c r="ALJ19" s="217"/>
      <c r="ALK19" s="217"/>
      <c r="ALL19" s="217"/>
      <c r="ALM19" s="217"/>
      <c r="ALN19" s="217"/>
      <c r="ALO19" s="217"/>
      <c r="ALP19" s="217"/>
      <c r="ALQ19" s="217"/>
      <c r="ALR19" s="217"/>
      <c r="ALS19" s="217"/>
      <c r="ALT19" s="217"/>
      <c r="ALU19" s="217"/>
      <c r="ALV19" s="217"/>
      <c r="ALW19" s="217"/>
      <c r="ALX19" s="217"/>
      <c r="ALY19" s="217"/>
      <c r="ALZ19" s="217"/>
      <c r="AMA19" s="217"/>
      <c r="AMB19" s="217"/>
      <c r="AMC19" s="217"/>
      <c r="AMD19" s="217"/>
      <c r="AME19" s="217"/>
      <c r="AMF19" s="217"/>
      <c r="AMG19" s="217"/>
      <c r="AMH19" s="217"/>
      <c r="AMI19" s="217"/>
      <c r="AMJ19" s="217"/>
      <c r="AMK19" s="217"/>
      <c r="AML19" s="217"/>
      <c r="AMM19" s="217"/>
    </row>
    <row r="20" spans="1:1027" s="637" customFormat="1" ht="15" customHeight="1">
      <c r="A20" s="656">
        <v>7</v>
      </c>
      <c r="B20" s="667"/>
      <c r="C20" s="667"/>
      <c r="D20" s="599"/>
      <c r="E20" s="599"/>
      <c r="F20" s="599"/>
      <c r="G20" s="174"/>
      <c r="H20" s="174"/>
      <c r="I20" s="660">
        <f t="shared" si="11"/>
        <v>0</v>
      </c>
      <c r="J20" s="661">
        <f t="shared" si="12"/>
        <v>0</v>
      </c>
      <c r="K20" s="577">
        <f t="shared" si="1"/>
        <v>0</v>
      </c>
      <c r="L20" s="578"/>
      <c r="M20" s="528">
        <f t="shared" si="2"/>
        <v>0</v>
      </c>
      <c r="N20" s="578"/>
      <c r="O20" s="528">
        <f t="shared" si="3"/>
        <v>0</v>
      </c>
      <c r="P20" s="578"/>
      <c r="Q20" s="528">
        <f t="shared" si="4"/>
        <v>0</v>
      </c>
      <c r="R20" s="578"/>
      <c r="S20" s="629">
        <f t="shared" si="5"/>
        <v>0</v>
      </c>
      <c r="T20" s="528">
        <f t="shared" si="13"/>
        <v>0</v>
      </c>
      <c r="U20" s="528">
        <f t="shared" si="14"/>
        <v>0</v>
      </c>
      <c r="V20" s="217"/>
      <c r="W20" s="217"/>
      <c r="X20" s="217"/>
      <c r="Y20" s="217"/>
      <c r="Z20" s="217"/>
      <c r="AA20" s="217"/>
      <c r="AB20" s="217"/>
      <c r="AC20" s="217"/>
      <c r="AD20" s="217"/>
      <c r="AE20" s="217"/>
      <c r="AF20" s="217"/>
      <c r="AG20" s="217"/>
      <c r="AH20" s="217"/>
      <c r="AI20" s="217"/>
      <c r="AJ20" s="217"/>
      <c r="AK20" s="217"/>
      <c r="AL20" s="217"/>
      <c r="AM20" s="217"/>
      <c r="AN20" s="217"/>
      <c r="AO20" s="217"/>
      <c r="AP20" s="217"/>
      <c r="AQ20" s="217"/>
      <c r="AR20" s="217"/>
      <c r="AS20" s="217"/>
      <c r="AT20" s="217"/>
      <c r="AU20" s="217"/>
      <c r="AV20" s="217"/>
      <c r="AW20" s="217"/>
      <c r="AX20" s="217"/>
      <c r="AY20" s="217"/>
      <c r="AZ20" s="217"/>
      <c r="BA20" s="217"/>
      <c r="BB20" s="217"/>
      <c r="BC20" s="217"/>
      <c r="BD20" s="217"/>
      <c r="BE20" s="217"/>
      <c r="BF20" s="217"/>
      <c r="BG20" s="217"/>
      <c r="BH20" s="217"/>
      <c r="BI20" s="217"/>
      <c r="BJ20" s="217"/>
      <c r="BK20" s="217"/>
      <c r="BL20" s="217"/>
      <c r="BM20" s="217"/>
      <c r="BN20" s="217"/>
      <c r="BO20" s="217"/>
      <c r="BP20" s="217"/>
      <c r="BQ20" s="217"/>
      <c r="BR20" s="217"/>
      <c r="BS20" s="217"/>
      <c r="BT20" s="217"/>
      <c r="BU20" s="217"/>
      <c r="BV20" s="217"/>
      <c r="BW20" s="217"/>
      <c r="BX20" s="217"/>
      <c r="BY20" s="217"/>
      <c r="BZ20" s="217"/>
      <c r="CA20" s="217"/>
      <c r="CB20" s="217"/>
      <c r="CC20" s="217"/>
      <c r="CD20" s="217"/>
      <c r="CE20" s="217"/>
      <c r="CF20" s="217"/>
      <c r="CG20" s="217"/>
      <c r="CH20" s="217"/>
      <c r="CI20" s="217"/>
      <c r="CJ20" s="217"/>
      <c r="CK20" s="217"/>
      <c r="CL20" s="217"/>
      <c r="CM20" s="217"/>
      <c r="CN20" s="217"/>
      <c r="CO20" s="217"/>
      <c r="CP20" s="217"/>
      <c r="CQ20" s="217"/>
      <c r="CR20" s="217"/>
      <c r="CS20" s="217"/>
      <c r="CT20" s="217"/>
      <c r="CU20" s="217"/>
      <c r="CV20" s="217"/>
      <c r="CW20" s="217"/>
      <c r="CX20" s="217"/>
      <c r="CY20" s="217"/>
      <c r="CZ20" s="217"/>
      <c r="DA20" s="217"/>
      <c r="DB20" s="217"/>
      <c r="DC20" s="217"/>
      <c r="DD20" s="217"/>
      <c r="DE20" s="217"/>
      <c r="DF20" s="217"/>
      <c r="DG20" s="217"/>
      <c r="DH20" s="217"/>
      <c r="DI20" s="217"/>
      <c r="DJ20" s="217"/>
      <c r="DK20" s="217"/>
      <c r="DL20" s="217"/>
      <c r="DM20" s="217"/>
      <c r="DN20" s="217"/>
      <c r="DO20" s="217"/>
      <c r="DP20" s="217"/>
      <c r="DQ20" s="217"/>
      <c r="DR20" s="217"/>
      <c r="DS20" s="217"/>
      <c r="DT20" s="217"/>
      <c r="DU20" s="217"/>
      <c r="DV20" s="217"/>
      <c r="DW20" s="217"/>
      <c r="DX20" s="217"/>
      <c r="DY20" s="217"/>
      <c r="DZ20" s="217"/>
      <c r="EA20" s="217"/>
      <c r="EB20" s="217"/>
      <c r="EC20" s="217"/>
      <c r="ED20" s="217"/>
      <c r="EE20" s="217"/>
      <c r="EF20" s="217"/>
      <c r="EG20" s="217"/>
      <c r="EH20" s="217"/>
      <c r="EI20" s="217"/>
      <c r="EJ20" s="217"/>
      <c r="EK20" s="217"/>
      <c r="EL20" s="217"/>
      <c r="EM20" s="217"/>
      <c r="EN20" s="217"/>
      <c r="EO20" s="217"/>
      <c r="EP20" s="217"/>
      <c r="EQ20" s="217"/>
      <c r="ER20" s="217"/>
      <c r="ES20" s="217"/>
      <c r="ET20" s="217"/>
      <c r="EU20" s="217"/>
      <c r="EV20" s="217"/>
      <c r="EW20" s="217"/>
      <c r="EX20" s="217"/>
      <c r="EY20" s="217"/>
      <c r="EZ20" s="217"/>
      <c r="FA20" s="217"/>
      <c r="FB20" s="217"/>
      <c r="FC20" s="217"/>
      <c r="FD20" s="217"/>
      <c r="FE20" s="217"/>
      <c r="FF20" s="217"/>
      <c r="FG20" s="217"/>
      <c r="FH20" s="217"/>
      <c r="FI20" s="217"/>
      <c r="FJ20" s="217"/>
      <c r="FK20" s="217"/>
      <c r="FL20" s="217"/>
      <c r="FM20" s="217"/>
      <c r="FN20" s="217"/>
      <c r="FO20" s="217"/>
      <c r="FP20" s="217"/>
      <c r="FQ20" s="217"/>
      <c r="FR20" s="217"/>
      <c r="FS20" s="217"/>
      <c r="FT20" s="217"/>
      <c r="FU20" s="217"/>
      <c r="FV20" s="217"/>
      <c r="FW20" s="217"/>
      <c r="FX20" s="217"/>
      <c r="FY20" s="217"/>
      <c r="FZ20" s="217"/>
      <c r="GA20" s="217"/>
      <c r="GB20" s="217"/>
      <c r="GC20" s="217"/>
      <c r="GD20" s="217"/>
      <c r="GE20" s="217"/>
      <c r="GF20" s="217"/>
      <c r="GG20" s="217"/>
      <c r="GH20" s="217"/>
      <c r="GI20" s="217"/>
      <c r="GJ20" s="217"/>
      <c r="GK20" s="217"/>
      <c r="GL20" s="217"/>
      <c r="GM20" s="217"/>
      <c r="GN20" s="217"/>
      <c r="GO20" s="217"/>
      <c r="GP20" s="217"/>
      <c r="GQ20" s="217"/>
      <c r="GR20" s="217"/>
      <c r="GS20" s="217"/>
      <c r="GT20" s="217"/>
      <c r="GU20" s="217"/>
      <c r="GV20" s="217"/>
      <c r="GW20" s="217"/>
      <c r="GX20" s="217"/>
      <c r="GY20" s="217"/>
      <c r="GZ20" s="217"/>
      <c r="HA20" s="217"/>
      <c r="HB20" s="217"/>
      <c r="HC20" s="217"/>
      <c r="HD20" s="217"/>
      <c r="HE20" s="217"/>
      <c r="HF20" s="217"/>
      <c r="HG20" s="217"/>
      <c r="HH20" s="217"/>
      <c r="HI20" s="217"/>
      <c r="HJ20" s="217"/>
      <c r="HK20" s="217"/>
      <c r="HL20" s="217"/>
      <c r="HM20" s="217"/>
      <c r="HN20" s="217"/>
      <c r="HO20" s="217"/>
      <c r="HP20" s="217"/>
      <c r="HQ20" s="217"/>
      <c r="HR20" s="217"/>
      <c r="HS20" s="217"/>
      <c r="HT20" s="217"/>
      <c r="HU20" s="217"/>
      <c r="HV20" s="217"/>
      <c r="HW20" s="217"/>
      <c r="HX20" s="217"/>
      <c r="HY20" s="217"/>
      <c r="HZ20" s="217"/>
      <c r="IA20" s="217"/>
      <c r="IB20" s="217"/>
      <c r="IC20" s="217"/>
      <c r="ID20" s="217"/>
      <c r="IE20" s="217"/>
      <c r="IF20" s="217"/>
      <c r="IG20" s="217"/>
      <c r="IH20" s="217"/>
      <c r="II20" s="217"/>
      <c r="IJ20" s="217"/>
      <c r="IK20" s="217"/>
      <c r="IL20" s="217"/>
      <c r="IM20" s="217"/>
      <c r="IN20" s="217"/>
      <c r="IO20" s="217"/>
      <c r="IP20" s="217"/>
      <c r="IQ20" s="217"/>
      <c r="IR20" s="217"/>
      <c r="IS20" s="217"/>
      <c r="IT20" s="217"/>
      <c r="IU20" s="217"/>
      <c r="IV20" s="217"/>
      <c r="IW20" s="217"/>
      <c r="IX20" s="217"/>
      <c r="IY20" s="217"/>
      <c r="IZ20" s="217"/>
      <c r="JA20" s="217"/>
      <c r="JB20" s="217"/>
      <c r="JC20" s="217"/>
      <c r="JD20" s="217"/>
      <c r="JE20" s="217"/>
      <c r="JF20" s="217"/>
      <c r="JG20" s="217"/>
      <c r="JH20" s="217"/>
      <c r="JI20" s="217"/>
      <c r="JJ20" s="217"/>
      <c r="JK20" s="217"/>
      <c r="JL20" s="217"/>
      <c r="JM20" s="217"/>
      <c r="JN20" s="217"/>
      <c r="JO20" s="217"/>
      <c r="JP20" s="217"/>
      <c r="JQ20" s="217"/>
      <c r="JR20" s="217"/>
      <c r="JS20" s="217"/>
      <c r="JT20" s="217"/>
      <c r="JU20" s="217"/>
      <c r="JV20" s="217"/>
      <c r="JW20" s="217"/>
      <c r="JX20" s="217"/>
      <c r="JY20" s="217"/>
      <c r="JZ20" s="217"/>
      <c r="KA20" s="217"/>
      <c r="KB20" s="217"/>
      <c r="KC20" s="217"/>
      <c r="KD20" s="217"/>
      <c r="KE20" s="217"/>
      <c r="KF20" s="217"/>
      <c r="KG20" s="217"/>
      <c r="KH20" s="217"/>
      <c r="KI20" s="217"/>
      <c r="KJ20" s="217"/>
      <c r="KK20" s="217"/>
      <c r="KL20" s="217"/>
      <c r="KM20" s="217"/>
      <c r="KN20" s="217"/>
      <c r="KO20" s="217"/>
      <c r="KP20" s="217"/>
      <c r="KQ20" s="217"/>
      <c r="KR20" s="217"/>
      <c r="KS20" s="217"/>
      <c r="KT20" s="217"/>
      <c r="KU20" s="217"/>
      <c r="KV20" s="217"/>
      <c r="KW20" s="217"/>
      <c r="KX20" s="217"/>
      <c r="KY20" s="217"/>
      <c r="KZ20" s="217"/>
      <c r="LA20" s="217"/>
      <c r="LB20" s="217"/>
      <c r="LC20" s="217"/>
      <c r="LD20" s="217"/>
      <c r="LE20" s="217"/>
      <c r="LF20" s="217"/>
      <c r="LG20" s="217"/>
      <c r="LH20" s="217"/>
      <c r="LI20" s="217"/>
      <c r="LJ20" s="217"/>
      <c r="LK20" s="217"/>
      <c r="LL20" s="217"/>
      <c r="LM20" s="217"/>
      <c r="LN20" s="217"/>
      <c r="LO20" s="217"/>
      <c r="LP20" s="217"/>
      <c r="LQ20" s="217"/>
      <c r="LR20" s="217"/>
      <c r="LS20" s="217"/>
      <c r="LT20" s="217"/>
      <c r="LU20" s="217"/>
      <c r="LV20" s="217"/>
      <c r="LW20" s="217"/>
      <c r="LX20" s="217"/>
      <c r="LY20" s="217"/>
      <c r="LZ20" s="217"/>
      <c r="MA20" s="217"/>
      <c r="MB20" s="217"/>
      <c r="MC20" s="217"/>
      <c r="MD20" s="217"/>
      <c r="ME20" s="217"/>
      <c r="MF20" s="217"/>
      <c r="MG20" s="217"/>
      <c r="MH20" s="217"/>
      <c r="MI20" s="217"/>
      <c r="MJ20" s="217"/>
      <c r="MK20" s="217"/>
      <c r="ML20" s="217"/>
      <c r="MM20" s="217"/>
      <c r="MN20" s="217"/>
      <c r="MO20" s="217"/>
      <c r="MP20" s="217"/>
      <c r="MQ20" s="217"/>
      <c r="MR20" s="217"/>
      <c r="MS20" s="217"/>
      <c r="MT20" s="217"/>
      <c r="MU20" s="217"/>
      <c r="MV20" s="217"/>
      <c r="MW20" s="217"/>
      <c r="MX20" s="217"/>
      <c r="MY20" s="217"/>
      <c r="MZ20" s="217"/>
      <c r="NA20" s="217"/>
      <c r="NB20" s="217"/>
      <c r="NC20" s="217"/>
      <c r="ND20" s="217"/>
      <c r="NE20" s="217"/>
      <c r="NF20" s="217"/>
      <c r="NG20" s="217"/>
      <c r="NH20" s="217"/>
      <c r="NI20" s="217"/>
      <c r="NJ20" s="217"/>
      <c r="NK20" s="217"/>
      <c r="NL20" s="217"/>
      <c r="NM20" s="217"/>
      <c r="NN20" s="217"/>
      <c r="NO20" s="217"/>
      <c r="NP20" s="217"/>
      <c r="NQ20" s="217"/>
      <c r="NR20" s="217"/>
      <c r="NS20" s="217"/>
      <c r="NT20" s="217"/>
      <c r="NU20" s="217"/>
      <c r="NV20" s="217"/>
      <c r="NW20" s="217"/>
      <c r="NX20" s="217"/>
      <c r="NY20" s="217"/>
      <c r="NZ20" s="217"/>
      <c r="OA20" s="217"/>
      <c r="OB20" s="217"/>
      <c r="OC20" s="217"/>
      <c r="OD20" s="217"/>
      <c r="OE20" s="217"/>
      <c r="OF20" s="217"/>
      <c r="OG20" s="217"/>
      <c r="OH20" s="217"/>
      <c r="OI20" s="217"/>
      <c r="OJ20" s="217"/>
      <c r="OK20" s="217"/>
      <c r="OL20" s="217"/>
      <c r="OM20" s="217"/>
      <c r="ON20" s="217"/>
      <c r="OO20" s="217"/>
      <c r="OP20" s="217"/>
      <c r="OQ20" s="217"/>
      <c r="OR20" s="217"/>
      <c r="OS20" s="217"/>
      <c r="OT20" s="217"/>
      <c r="OU20" s="217"/>
      <c r="OV20" s="217"/>
      <c r="OW20" s="217"/>
      <c r="OX20" s="217"/>
      <c r="OY20" s="217"/>
      <c r="OZ20" s="217"/>
      <c r="PA20" s="217"/>
      <c r="PB20" s="217"/>
      <c r="PC20" s="217"/>
      <c r="PD20" s="217"/>
      <c r="PE20" s="217"/>
      <c r="PF20" s="217"/>
      <c r="PG20" s="217"/>
      <c r="PH20" s="217"/>
      <c r="PI20" s="217"/>
      <c r="PJ20" s="217"/>
      <c r="PK20" s="217"/>
      <c r="PL20" s="217"/>
      <c r="PM20" s="217"/>
      <c r="PN20" s="217"/>
      <c r="PO20" s="217"/>
      <c r="PP20" s="217"/>
      <c r="PQ20" s="217"/>
      <c r="PR20" s="217"/>
      <c r="PS20" s="217"/>
      <c r="PT20" s="217"/>
      <c r="PU20" s="217"/>
      <c r="PV20" s="217"/>
      <c r="PW20" s="217"/>
      <c r="PX20" s="217"/>
      <c r="PY20" s="217"/>
      <c r="PZ20" s="217"/>
      <c r="QA20" s="217"/>
      <c r="QB20" s="217"/>
      <c r="QC20" s="217"/>
      <c r="QD20" s="217"/>
      <c r="QE20" s="217"/>
      <c r="QF20" s="217"/>
      <c r="QG20" s="217"/>
      <c r="QH20" s="217"/>
      <c r="QI20" s="217"/>
      <c r="QJ20" s="217"/>
      <c r="QK20" s="217"/>
      <c r="QL20" s="217"/>
      <c r="QM20" s="217"/>
      <c r="QN20" s="217"/>
      <c r="QO20" s="217"/>
      <c r="QP20" s="217"/>
      <c r="QQ20" s="217"/>
      <c r="QR20" s="217"/>
      <c r="QS20" s="217"/>
      <c r="QT20" s="217"/>
      <c r="QU20" s="217"/>
      <c r="QV20" s="217"/>
      <c r="QW20" s="217"/>
      <c r="QX20" s="217"/>
      <c r="QY20" s="217"/>
      <c r="QZ20" s="217"/>
      <c r="RA20" s="217"/>
      <c r="RB20" s="217"/>
      <c r="RC20" s="217"/>
      <c r="RD20" s="217"/>
      <c r="RE20" s="217"/>
      <c r="RF20" s="217"/>
      <c r="RG20" s="217"/>
      <c r="RH20" s="217"/>
      <c r="RI20" s="217"/>
      <c r="RJ20" s="217"/>
      <c r="RK20" s="217"/>
      <c r="RL20" s="217"/>
      <c r="RM20" s="217"/>
      <c r="RN20" s="217"/>
      <c r="RO20" s="217"/>
      <c r="RP20" s="217"/>
      <c r="RQ20" s="217"/>
      <c r="RR20" s="217"/>
      <c r="RS20" s="217"/>
      <c r="RT20" s="217"/>
      <c r="RU20" s="217"/>
      <c r="RV20" s="217"/>
      <c r="RW20" s="217"/>
      <c r="RX20" s="217"/>
      <c r="RY20" s="217"/>
      <c r="RZ20" s="217"/>
      <c r="SA20" s="217"/>
      <c r="SB20" s="217"/>
      <c r="SC20" s="217"/>
      <c r="SD20" s="217"/>
      <c r="SE20" s="217"/>
      <c r="SF20" s="217"/>
      <c r="SG20" s="217"/>
      <c r="SH20" s="217"/>
      <c r="SI20" s="217"/>
      <c r="SJ20" s="217"/>
      <c r="SK20" s="217"/>
      <c r="SL20" s="217"/>
      <c r="SM20" s="217"/>
      <c r="SN20" s="217"/>
      <c r="SO20" s="217"/>
      <c r="SP20" s="217"/>
      <c r="SQ20" s="217"/>
      <c r="SR20" s="217"/>
      <c r="SS20" s="217"/>
      <c r="ST20" s="217"/>
      <c r="SU20" s="217"/>
      <c r="SV20" s="217"/>
      <c r="SW20" s="217"/>
      <c r="SX20" s="217"/>
      <c r="SY20" s="217"/>
      <c r="SZ20" s="217"/>
      <c r="TA20" s="217"/>
      <c r="TB20" s="217"/>
      <c r="TC20" s="217"/>
      <c r="TD20" s="217"/>
      <c r="TE20" s="217"/>
      <c r="TF20" s="217"/>
      <c r="TG20" s="217"/>
      <c r="TH20" s="217"/>
      <c r="TI20" s="217"/>
      <c r="TJ20" s="217"/>
      <c r="TK20" s="217"/>
      <c r="TL20" s="217"/>
      <c r="TM20" s="217"/>
      <c r="TN20" s="217"/>
      <c r="TO20" s="217"/>
      <c r="TP20" s="217"/>
      <c r="TQ20" s="217"/>
      <c r="TR20" s="217"/>
      <c r="TS20" s="217"/>
      <c r="TT20" s="217"/>
      <c r="TU20" s="217"/>
      <c r="TV20" s="217"/>
      <c r="TW20" s="217"/>
      <c r="TX20" s="217"/>
      <c r="TY20" s="217"/>
      <c r="TZ20" s="217"/>
      <c r="UA20" s="217"/>
      <c r="UB20" s="217"/>
      <c r="UC20" s="217"/>
      <c r="UD20" s="217"/>
      <c r="UE20" s="217"/>
      <c r="UF20" s="217"/>
      <c r="UG20" s="217"/>
      <c r="UH20" s="217"/>
      <c r="UI20" s="217"/>
      <c r="UJ20" s="217"/>
      <c r="UK20" s="217"/>
      <c r="UL20" s="217"/>
      <c r="UM20" s="217"/>
      <c r="UN20" s="217"/>
      <c r="UO20" s="217"/>
      <c r="UP20" s="217"/>
      <c r="UQ20" s="217"/>
      <c r="UR20" s="217"/>
      <c r="US20" s="217"/>
      <c r="UT20" s="217"/>
      <c r="UU20" s="217"/>
      <c r="UV20" s="217"/>
      <c r="UW20" s="217"/>
      <c r="UX20" s="217"/>
      <c r="UY20" s="217"/>
      <c r="UZ20" s="217"/>
      <c r="VA20" s="217"/>
      <c r="VB20" s="217"/>
      <c r="VC20" s="217"/>
      <c r="VD20" s="217"/>
      <c r="VE20" s="217"/>
      <c r="VF20" s="217"/>
      <c r="VG20" s="217"/>
      <c r="VH20" s="217"/>
      <c r="VI20" s="217"/>
      <c r="VJ20" s="217"/>
      <c r="VK20" s="217"/>
      <c r="VL20" s="217"/>
      <c r="VM20" s="217"/>
      <c r="VN20" s="217"/>
      <c r="VO20" s="217"/>
      <c r="VP20" s="217"/>
      <c r="VQ20" s="217"/>
      <c r="VR20" s="217"/>
      <c r="VS20" s="217"/>
      <c r="VT20" s="217"/>
      <c r="VU20" s="217"/>
      <c r="VV20" s="217"/>
      <c r="VW20" s="217"/>
      <c r="VX20" s="217"/>
      <c r="VY20" s="217"/>
      <c r="VZ20" s="217"/>
      <c r="WA20" s="217"/>
      <c r="WB20" s="217"/>
      <c r="WC20" s="217"/>
      <c r="WD20" s="217"/>
      <c r="WE20" s="217"/>
      <c r="WF20" s="217"/>
      <c r="WG20" s="217"/>
      <c r="WH20" s="217"/>
      <c r="WI20" s="217"/>
      <c r="WJ20" s="217"/>
      <c r="WK20" s="217"/>
      <c r="WL20" s="217"/>
      <c r="WM20" s="217"/>
      <c r="WN20" s="217"/>
      <c r="WO20" s="217"/>
      <c r="WP20" s="217"/>
      <c r="WQ20" s="217"/>
      <c r="WR20" s="217"/>
      <c r="WS20" s="217"/>
      <c r="WT20" s="217"/>
      <c r="WU20" s="217"/>
      <c r="WV20" s="217"/>
      <c r="WW20" s="217"/>
      <c r="WX20" s="217"/>
      <c r="WY20" s="217"/>
      <c r="WZ20" s="217"/>
      <c r="XA20" s="217"/>
      <c r="XB20" s="217"/>
      <c r="XC20" s="217"/>
      <c r="XD20" s="217"/>
      <c r="XE20" s="217"/>
      <c r="XF20" s="217"/>
      <c r="XG20" s="217"/>
      <c r="XH20" s="217"/>
      <c r="XI20" s="217"/>
      <c r="XJ20" s="217"/>
      <c r="XK20" s="217"/>
      <c r="XL20" s="217"/>
      <c r="XM20" s="217"/>
      <c r="XN20" s="217"/>
      <c r="XO20" s="217"/>
      <c r="XP20" s="217"/>
      <c r="XQ20" s="217"/>
      <c r="XR20" s="217"/>
      <c r="XS20" s="217"/>
      <c r="XT20" s="217"/>
      <c r="XU20" s="217"/>
      <c r="XV20" s="217"/>
      <c r="XW20" s="217"/>
      <c r="XX20" s="217"/>
      <c r="XY20" s="217"/>
      <c r="XZ20" s="217"/>
      <c r="YA20" s="217"/>
      <c r="YB20" s="217"/>
      <c r="YC20" s="217"/>
      <c r="YD20" s="217"/>
      <c r="YE20" s="217"/>
      <c r="YF20" s="217"/>
      <c r="YG20" s="217"/>
      <c r="YH20" s="217"/>
      <c r="YI20" s="217"/>
      <c r="YJ20" s="217"/>
      <c r="YK20" s="217"/>
      <c r="YL20" s="217"/>
      <c r="YM20" s="217"/>
      <c r="YN20" s="217"/>
      <c r="YO20" s="217"/>
      <c r="YP20" s="217"/>
      <c r="YQ20" s="217"/>
      <c r="YR20" s="217"/>
      <c r="YS20" s="217"/>
      <c r="YT20" s="217"/>
      <c r="YU20" s="217"/>
      <c r="YV20" s="217"/>
      <c r="YW20" s="217"/>
      <c r="YX20" s="217"/>
      <c r="YY20" s="217"/>
      <c r="YZ20" s="217"/>
      <c r="ZA20" s="217"/>
      <c r="ZB20" s="217"/>
      <c r="ZC20" s="217"/>
      <c r="ZD20" s="217"/>
      <c r="ZE20" s="217"/>
      <c r="ZF20" s="217"/>
      <c r="ZG20" s="217"/>
      <c r="ZH20" s="217"/>
      <c r="ZI20" s="217"/>
      <c r="ZJ20" s="217"/>
      <c r="ZK20" s="217"/>
      <c r="ZL20" s="217"/>
      <c r="ZM20" s="217"/>
      <c r="ZN20" s="217"/>
      <c r="ZO20" s="217"/>
      <c r="ZP20" s="217"/>
      <c r="ZQ20" s="217"/>
      <c r="ZR20" s="217"/>
      <c r="ZS20" s="217"/>
      <c r="ZT20" s="217"/>
      <c r="ZU20" s="217"/>
      <c r="ZV20" s="217"/>
      <c r="ZW20" s="217"/>
      <c r="ZX20" s="217"/>
      <c r="ZY20" s="217"/>
      <c r="ZZ20" s="217"/>
      <c r="AAA20" s="217"/>
      <c r="AAB20" s="217"/>
      <c r="AAC20" s="217"/>
      <c r="AAD20" s="217"/>
      <c r="AAE20" s="217"/>
      <c r="AAF20" s="217"/>
      <c r="AAG20" s="217"/>
      <c r="AAH20" s="217"/>
      <c r="AAI20" s="217"/>
      <c r="AAJ20" s="217"/>
      <c r="AAK20" s="217"/>
      <c r="AAL20" s="217"/>
      <c r="AAM20" s="217"/>
      <c r="AAN20" s="217"/>
      <c r="AAO20" s="217"/>
      <c r="AAP20" s="217"/>
      <c r="AAQ20" s="217"/>
      <c r="AAR20" s="217"/>
      <c r="AAS20" s="217"/>
      <c r="AAT20" s="217"/>
      <c r="AAU20" s="217"/>
      <c r="AAV20" s="217"/>
      <c r="AAW20" s="217"/>
      <c r="AAX20" s="217"/>
      <c r="AAY20" s="217"/>
      <c r="AAZ20" s="217"/>
      <c r="ABA20" s="217"/>
      <c r="ABB20" s="217"/>
      <c r="ABC20" s="217"/>
      <c r="ABD20" s="217"/>
      <c r="ABE20" s="217"/>
      <c r="ABF20" s="217"/>
      <c r="ABG20" s="217"/>
      <c r="ABH20" s="217"/>
      <c r="ABI20" s="217"/>
      <c r="ABJ20" s="217"/>
      <c r="ABK20" s="217"/>
      <c r="ABL20" s="217"/>
      <c r="ABM20" s="217"/>
      <c r="ABN20" s="217"/>
      <c r="ABO20" s="217"/>
      <c r="ABP20" s="217"/>
      <c r="ABQ20" s="217"/>
      <c r="ABR20" s="217"/>
      <c r="ABS20" s="217"/>
      <c r="ABT20" s="217"/>
      <c r="ABU20" s="217"/>
      <c r="ABV20" s="217"/>
      <c r="ABW20" s="217"/>
      <c r="ABX20" s="217"/>
      <c r="ABY20" s="217"/>
      <c r="ABZ20" s="217"/>
      <c r="ACA20" s="217"/>
      <c r="ACB20" s="217"/>
      <c r="ACC20" s="217"/>
      <c r="ACD20" s="217"/>
      <c r="ACE20" s="217"/>
      <c r="ACF20" s="217"/>
      <c r="ACG20" s="217"/>
      <c r="ACH20" s="217"/>
      <c r="ACI20" s="217"/>
      <c r="ACJ20" s="217"/>
      <c r="ACK20" s="217"/>
      <c r="ACL20" s="217"/>
      <c r="ACM20" s="217"/>
      <c r="ACN20" s="217"/>
      <c r="ACO20" s="217"/>
      <c r="ACP20" s="217"/>
      <c r="ACQ20" s="217"/>
      <c r="ACR20" s="217"/>
      <c r="ACS20" s="217"/>
      <c r="ACT20" s="217"/>
      <c r="ACU20" s="217"/>
      <c r="ACV20" s="217"/>
      <c r="ACW20" s="217"/>
      <c r="ACX20" s="217"/>
      <c r="ACY20" s="217"/>
      <c r="ACZ20" s="217"/>
      <c r="ADA20" s="217"/>
      <c r="ADB20" s="217"/>
      <c r="ADC20" s="217"/>
      <c r="ADD20" s="217"/>
      <c r="ADE20" s="217"/>
      <c r="ADF20" s="217"/>
      <c r="ADG20" s="217"/>
      <c r="ADH20" s="217"/>
      <c r="ADI20" s="217"/>
      <c r="ADJ20" s="217"/>
      <c r="ADK20" s="217"/>
      <c r="ADL20" s="217"/>
      <c r="ADM20" s="217"/>
      <c r="ADN20" s="217"/>
      <c r="ADO20" s="217"/>
      <c r="ADP20" s="217"/>
      <c r="ADQ20" s="217"/>
      <c r="ADR20" s="217"/>
      <c r="ADS20" s="217"/>
      <c r="ADT20" s="217"/>
      <c r="ADU20" s="217"/>
      <c r="ADV20" s="217"/>
      <c r="ADW20" s="217"/>
      <c r="ADX20" s="217"/>
      <c r="ADY20" s="217"/>
      <c r="ADZ20" s="217"/>
      <c r="AEA20" s="217"/>
      <c r="AEB20" s="217"/>
      <c r="AEC20" s="217"/>
      <c r="AED20" s="217"/>
      <c r="AEE20" s="217"/>
      <c r="AEF20" s="217"/>
      <c r="AEG20" s="217"/>
      <c r="AEH20" s="217"/>
      <c r="AEI20" s="217"/>
      <c r="AEJ20" s="217"/>
      <c r="AEK20" s="217"/>
      <c r="AEL20" s="217"/>
      <c r="AEM20" s="217"/>
      <c r="AEN20" s="217"/>
      <c r="AEO20" s="217"/>
      <c r="AEP20" s="217"/>
      <c r="AEQ20" s="217"/>
      <c r="AER20" s="217"/>
      <c r="AES20" s="217"/>
      <c r="AET20" s="217"/>
      <c r="AEU20" s="217"/>
      <c r="AEV20" s="217"/>
      <c r="AEW20" s="217"/>
      <c r="AEX20" s="217"/>
      <c r="AEY20" s="217"/>
      <c r="AEZ20" s="217"/>
      <c r="AFA20" s="217"/>
      <c r="AFB20" s="217"/>
      <c r="AFC20" s="217"/>
      <c r="AFD20" s="217"/>
      <c r="AFE20" s="217"/>
      <c r="AFF20" s="217"/>
      <c r="AFG20" s="217"/>
      <c r="AFH20" s="217"/>
      <c r="AFI20" s="217"/>
      <c r="AFJ20" s="217"/>
      <c r="AFK20" s="217"/>
      <c r="AFL20" s="217"/>
      <c r="AFM20" s="217"/>
      <c r="AFN20" s="217"/>
      <c r="AFO20" s="217"/>
      <c r="AFP20" s="217"/>
      <c r="AFQ20" s="217"/>
      <c r="AFR20" s="217"/>
      <c r="AFS20" s="217"/>
      <c r="AFT20" s="217"/>
      <c r="AFU20" s="217"/>
      <c r="AFV20" s="217"/>
      <c r="AFW20" s="217"/>
      <c r="AFX20" s="217"/>
      <c r="AFY20" s="217"/>
      <c r="AFZ20" s="217"/>
      <c r="AGA20" s="217"/>
      <c r="AGB20" s="217"/>
      <c r="AGC20" s="217"/>
      <c r="AGD20" s="217"/>
      <c r="AGE20" s="217"/>
      <c r="AGF20" s="217"/>
      <c r="AGG20" s="217"/>
      <c r="AGH20" s="217"/>
      <c r="AGI20" s="217"/>
      <c r="AGJ20" s="217"/>
      <c r="AGK20" s="217"/>
      <c r="AGL20" s="217"/>
      <c r="AGM20" s="217"/>
      <c r="AGN20" s="217"/>
      <c r="AGO20" s="217"/>
      <c r="AGP20" s="217"/>
      <c r="AGQ20" s="217"/>
      <c r="AGR20" s="217"/>
      <c r="AGS20" s="217"/>
      <c r="AGT20" s="217"/>
      <c r="AGU20" s="217"/>
      <c r="AGV20" s="217"/>
      <c r="AGW20" s="217"/>
      <c r="AGX20" s="217"/>
      <c r="AGY20" s="217"/>
      <c r="AGZ20" s="217"/>
      <c r="AHA20" s="217"/>
      <c r="AHB20" s="217"/>
      <c r="AHC20" s="217"/>
      <c r="AHD20" s="217"/>
      <c r="AHE20" s="217"/>
      <c r="AHF20" s="217"/>
      <c r="AHG20" s="217"/>
      <c r="AHH20" s="217"/>
      <c r="AHI20" s="217"/>
      <c r="AHJ20" s="217"/>
      <c r="AHK20" s="217"/>
      <c r="AHL20" s="217"/>
      <c r="AHM20" s="217"/>
      <c r="AHN20" s="217"/>
      <c r="AHO20" s="217"/>
      <c r="AHP20" s="217"/>
      <c r="AHQ20" s="217"/>
      <c r="AHR20" s="217"/>
      <c r="AHS20" s="217"/>
      <c r="AHT20" s="217"/>
      <c r="AHU20" s="217"/>
      <c r="AHV20" s="217"/>
      <c r="AHW20" s="217"/>
      <c r="AHX20" s="217"/>
      <c r="AHY20" s="217"/>
      <c r="AHZ20" s="217"/>
      <c r="AIA20" s="217"/>
      <c r="AIB20" s="217"/>
      <c r="AIC20" s="217"/>
      <c r="AID20" s="217"/>
      <c r="AIE20" s="217"/>
      <c r="AIF20" s="217"/>
      <c r="AIG20" s="217"/>
      <c r="AIH20" s="217"/>
      <c r="AII20" s="217"/>
      <c r="AIJ20" s="217"/>
      <c r="AIK20" s="217"/>
      <c r="AIL20" s="217"/>
      <c r="AIM20" s="217"/>
      <c r="AIN20" s="217"/>
      <c r="AIO20" s="217"/>
      <c r="AIP20" s="217"/>
      <c r="AIQ20" s="217"/>
      <c r="AIR20" s="217"/>
      <c r="AIS20" s="217"/>
      <c r="AIT20" s="217"/>
      <c r="AIU20" s="217"/>
      <c r="AIV20" s="217"/>
      <c r="AIW20" s="217"/>
      <c r="AIX20" s="217"/>
      <c r="AIY20" s="217"/>
      <c r="AIZ20" s="217"/>
      <c r="AJA20" s="217"/>
      <c r="AJB20" s="217"/>
      <c r="AJC20" s="217"/>
      <c r="AJD20" s="217"/>
      <c r="AJE20" s="217"/>
      <c r="AJF20" s="217"/>
      <c r="AJG20" s="217"/>
      <c r="AJH20" s="217"/>
      <c r="AJI20" s="217"/>
      <c r="AJJ20" s="217"/>
      <c r="AJK20" s="217"/>
      <c r="AJL20" s="217"/>
      <c r="AJM20" s="217"/>
      <c r="AJN20" s="217"/>
      <c r="AJO20" s="217"/>
      <c r="AJP20" s="217"/>
      <c r="AJQ20" s="217"/>
      <c r="AJR20" s="217"/>
      <c r="AJS20" s="217"/>
      <c r="AJT20" s="217"/>
      <c r="AJU20" s="217"/>
      <c r="AJV20" s="217"/>
      <c r="AJW20" s="217"/>
      <c r="AJX20" s="217"/>
      <c r="AJY20" s="217"/>
      <c r="AJZ20" s="217"/>
      <c r="AKA20" s="217"/>
      <c r="AKB20" s="217"/>
      <c r="AKC20" s="217"/>
      <c r="AKD20" s="217"/>
      <c r="AKE20" s="217"/>
      <c r="AKF20" s="217"/>
      <c r="AKG20" s="217"/>
      <c r="AKH20" s="217"/>
      <c r="AKI20" s="217"/>
      <c r="AKJ20" s="217"/>
      <c r="AKK20" s="217"/>
      <c r="AKL20" s="217"/>
      <c r="AKM20" s="217"/>
      <c r="AKN20" s="217"/>
      <c r="AKO20" s="217"/>
      <c r="AKP20" s="217"/>
      <c r="AKQ20" s="217"/>
      <c r="AKR20" s="217"/>
      <c r="AKS20" s="217"/>
      <c r="AKT20" s="217"/>
      <c r="AKU20" s="217"/>
      <c r="AKV20" s="217"/>
      <c r="AKW20" s="217"/>
      <c r="AKX20" s="217"/>
      <c r="AKY20" s="217"/>
      <c r="AKZ20" s="217"/>
      <c r="ALA20" s="217"/>
      <c r="ALB20" s="217"/>
      <c r="ALC20" s="217"/>
      <c r="ALD20" s="217"/>
      <c r="ALE20" s="217"/>
      <c r="ALF20" s="217"/>
      <c r="ALG20" s="217"/>
      <c r="ALH20" s="217"/>
      <c r="ALI20" s="217"/>
      <c r="ALJ20" s="217"/>
      <c r="ALK20" s="217"/>
      <c r="ALL20" s="217"/>
      <c r="ALM20" s="217"/>
      <c r="ALN20" s="217"/>
      <c r="ALO20" s="217"/>
      <c r="ALP20" s="217"/>
      <c r="ALQ20" s="217"/>
      <c r="ALR20" s="217"/>
      <c r="ALS20" s="217"/>
      <c r="ALT20" s="217"/>
      <c r="ALU20" s="217"/>
      <c r="ALV20" s="217"/>
      <c r="ALW20" s="217"/>
      <c r="ALX20" s="217"/>
      <c r="ALY20" s="217"/>
      <c r="ALZ20" s="217"/>
      <c r="AMA20" s="217"/>
      <c r="AMB20" s="217"/>
      <c r="AMC20" s="217"/>
      <c r="AMD20" s="217"/>
      <c r="AME20" s="217"/>
      <c r="AMF20" s="217"/>
      <c r="AMG20" s="217"/>
      <c r="AMH20" s="217"/>
      <c r="AMI20" s="217"/>
      <c r="AMJ20" s="217"/>
      <c r="AMK20" s="217"/>
      <c r="AML20" s="217"/>
      <c r="AMM20" s="217"/>
    </row>
    <row r="21" spans="1:1027" s="637" customFormat="1" ht="15" customHeight="1">
      <c r="A21" s="656">
        <v>8</v>
      </c>
      <c r="B21" s="667"/>
      <c r="C21" s="667"/>
      <c r="D21" s="599"/>
      <c r="E21" s="599"/>
      <c r="F21" s="599"/>
      <c r="G21" s="174"/>
      <c r="H21" s="174"/>
      <c r="I21" s="660">
        <f t="shared" si="11"/>
        <v>0</v>
      </c>
      <c r="J21" s="661">
        <f t="shared" si="12"/>
        <v>0</v>
      </c>
      <c r="K21" s="577">
        <f t="shared" si="1"/>
        <v>0</v>
      </c>
      <c r="L21" s="578"/>
      <c r="M21" s="528">
        <f t="shared" si="2"/>
        <v>0</v>
      </c>
      <c r="N21" s="578"/>
      <c r="O21" s="528">
        <f t="shared" si="3"/>
        <v>0</v>
      </c>
      <c r="P21" s="578"/>
      <c r="Q21" s="528">
        <f t="shared" si="4"/>
        <v>0</v>
      </c>
      <c r="R21" s="578"/>
      <c r="S21" s="629">
        <f t="shared" si="5"/>
        <v>0</v>
      </c>
      <c r="T21" s="528">
        <f t="shared" si="13"/>
        <v>0</v>
      </c>
      <c r="U21" s="528">
        <f t="shared" si="14"/>
        <v>0</v>
      </c>
      <c r="V21" s="217"/>
      <c r="W21" s="217"/>
      <c r="X21" s="217"/>
      <c r="Y21" s="217"/>
      <c r="Z21" s="217"/>
      <c r="AA21" s="217"/>
      <c r="AB21" s="217"/>
      <c r="AC21" s="217"/>
      <c r="AD21" s="217"/>
      <c r="AE21" s="217"/>
      <c r="AF21" s="217"/>
      <c r="AG21" s="217"/>
      <c r="AH21" s="217"/>
      <c r="AI21" s="217"/>
      <c r="AJ21" s="217"/>
      <c r="AK21" s="217"/>
      <c r="AL21" s="217"/>
      <c r="AM21" s="217"/>
      <c r="AN21" s="217"/>
      <c r="AO21" s="217"/>
      <c r="AP21" s="217"/>
      <c r="AQ21" s="217"/>
      <c r="AR21" s="217"/>
      <c r="AS21" s="217"/>
      <c r="AT21" s="217"/>
      <c r="AU21" s="217"/>
      <c r="AV21" s="217"/>
      <c r="AW21" s="217"/>
      <c r="AX21" s="217"/>
      <c r="AY21" s="217"/>
      <c r="AZ21" s="217"/>
      <c r="BA21" s="217"/>
      <c r="BB21" s="217"/>
      <c r="BC21" s="217"/>
      <c r="BD21" s="217"/>
      <c r="BE21" s="217"/>
      <c r="BF21" s="217"/>
      <c r="BG21" s="217"/>
      <c r="BH21" s="217"/>
      <c r="BI21" s="217"/>
      <c r="BJ21" s="217"/>
      <c r="BK21" s="217"/>
      <c r="BL21" s="217"/>
      <c r="BM21" s="217"/>
      <c r="BN21" s="217"/>
      <c r="BO21" s="217"/>
      <c r="BP21" s="217"/>
      <c r="BQ21" s="217"/>
      <c r="BR21" s="217"/>
      <c r="BS21" s="217"/>
      <c r="BT21" s="217"/>
      <c r="BU21" s="217"/>
      <c r="BV21" s="217"/>
      <c r="BW21" s="217"/>
      <c r="BX21" s="217"/>
      <c r="BY21" s="217"/>
      <c r="BZ21" s="217"/>
      <c r="CA21" s="217"/>
      <c r="CB21" s="217"/>
      <c r="CC21" s="217"/>
      <c r="CD21" s="217"/>
      <c r="CE21" s="217"/>
      <c r="CF21" s="217"/>
      <c r="CG21" s="217"/>
      <c r="CH21" s="217"/>
      <c r="CI21" s="217"/>
      <c r="CJ21" s="217"/>
      <c r="CK21" s="217"/>
      <c r="CL21" s="217"/>
      <c r="CM21" s="217"/>
      <c r="CN21" s="217"/>
      <c r="CO21" s="217"/>
      <c r="CP21" s="217"/>
      <c r="CQ21" s="217"/>
      <c r="CR21" s="217"/>
      <c r="CS21" s="217"/>
      <c r="CT21" s="217"/>
      <c r="CU21" s="217"/>
      <c r="CV21" s="217"/>
      <c r="CW21" s="217"/>
      <c r="CX21" s="217"/>
      <c r="CY21" s="217"/>
      <c r="CZ21" s="217"/>
      <c r="DA21" s="217"/>
      <c r="DB21" s="217"/>
      <c r="DC21" s="217"/>
      <c r="DD21" s="217"/>
      <c r="DE21" s="217"/>
      <c r="DF21" s="217"/>
      <c r="DG21" s="217"/>
      <c r="DH21" s="217"/>
      <c r="DI21" s="217"/>
      <c r="DJ21" s="217"/>
      <c r="DK21" s="217"/>
      <c r="DL21" s="217"/>
      <c r="DM21" s="217"/>
      <c r="DN21" s="217"/>
      <c r="DO21" s="217"/>
      <c r="DP21" s="217"/>
      <c r="DQ21" s="217"/>
      <c r="DR21" s="217"/>
      <c r="DS21" s="217"/>
      <c r="DT21" s="217"/>
      <c r="DU21" s="217"/>
      <c r="DV21" s="217"/>
      <c r="DW21" s="217"/>
      <c r="DX21" s="217"/>
      <c r="DY21" s="217"/>
      <c r="DZ21" s="217"/>
      <c r="EA21" s="217"/>
      <c r="EB21" s="217"/>
      <c r="EC21" s="217"/>
      <c r="ED21" s="217"/>
      <c r="EE21" s="217"/>
      <c r="EF21" s="217"/>
      <c r="EG21" s="217"/>
      <c r="EH21" s="217"/>
      <c r="EI21" s="217"/>
      <c r="EJ21" s="217"/>
      <c r="EK21" s="217"/>
      <c r="EL21" s="217"/>
      <c r="EM21" s="217"/>
      <c r="EN21" s="217"/>
      <c r="EO21" s="217"/>
      <c r="EP21" s="217"/>
      <c r="EQ21" s="217"/>
      <c r="ER21" s="217"/>
      <c r="ES21" s="217"/>
      <c r="ET21" s="217"/>
      <c r="EU21" s="217"/>
      <c r="EV21" s="217"/>
      <c r="EW21" s="217"/>
      <c r="EX21" s="217"/>
      <c r="EY21" s="217"/>
      <c r="EZ21" s="217"/>
      <c r="FA21" s="217"/>
      <c r="FB21" s="217"/>
      <c r="FC21" s="217"/>
      <c r="FD21" s="217"/>
      <c r="FE21" s="217"/>
      <c r="FF21" s="217"/>
      <c r="FG21" s="217"/>
      <c r="FH21" s="217"/>
      <c r="FI21" s="217"/>
      <c r="FJ21" s="217"/>
      <c r="FK21" s="217"/>
      <c r="FL21" s="217"/>
      <c r="FM21" s="217"/>
      <c r="FN21" s="217"/>
      <c r="FO21" s="217"/>
      <c r="FP21" s="217"/>
      <c r="FQ21" s="217"/>
      <c r="FR21" s="217"/>
      <c r="FS21" s="217"/>
      <c r="FT21" s="217"/>
      <c r="FU21" s="217"/>
      <c r="FV21" s="217"/>
      <c r="FW21" s="217"/>
      <c r="FX21" s="217"/>
      <c r="FY21" s="217"/>
      <c r="FZ21" s="217"/>
      <c r="GA21" s="217"/>
      <c r="GB21" s="217"/>
      <c r="GC21" s="217"/>
      <c r="GD21" s="217"/>
      <c r="GE21" s="217"/>
      <c r="GF21" s="217"/>
      <c r="GG21" s="217"/>
      <c r="GH21" s="217"/>
      <c r="GI21" s="217"/>
      <c r="GJ21" s="217"/>
      <c r="GK21" s="217"/>
      <c r="GL21" s="217"/>
      <c r="GM21" s="217"/>
      <c r="GN21" s="217"/>
      <c r="GO21" s="217"/>
      <c r="GP21" s="217"/>
      <c r="GQ21" s="217"/>
      <c r="GR21" s="217"/>
      <c r="GS21" s="217"/>
      <c r="GT21" s="217"/>
      <c r="GU21" s="217"/>
      <c r="GV21" s="217"/>
      <c r="GW21" s="217"/>
      <c r="GX21" s="217"/>
      <c r="GY21" s="217"/>
      <c r="GZ21" s="217"/>
      <c r="HA21" s="217"/>
      <c r="HB21" s="217"/>
      <c r="HC21" s="217"/>
      <c r="HD21" s="217"/>
      <c r="HE21" s="217"/>
      <c r="HF21" s="217"/>
      <c r="HG21" s="217"/>
      <c r="HH21" s="217"/>
      <c r="HI21" s="217"/>
      <c r="HJ21" s="217"/>
      <c r="HK21" s="217"/>
      <c r="HL21" s="217"/>
      <c r="HM21" s="217"/>
      <c r="HN21" s="217"/>
      <c r="HO21" s="217"/>
      <c r="HP21" s="217"/>
      <c r="HQ21" s="217"/>
      <c r="HR21" s="217"/>
      <c r="HS21" s="217"/>
      <c r="HT21" s="217"/>
      <c r="HU21" s="217"/>
      <c r="HV21" s="217"/>
      <c r="HW21" s="217"/>
      <c r="HX21" s="217"/>
      <c r="HY21" s="217"/>
      <c r="HZ21" s="217"/>
      <c r="IA21" s="217"/>
      <c r="IB21" s="217"/>
      <c r="IC21" s="217"/>
      <c r="ID21" s="217"/>
      <c r="IE21" s="217"/>
      <c r="IF21" s="217"/>
      <c r="IG21" s="217"/>
      <c r="IH21" s="217"/>
      <c r="II21" s="217"/>
      <c r="IJ21" s="217"/>
      <c r="IK21" s="217"/>
      <c r="IL21" s="217"/>
      <c r="IM21" s="217"/>
      <c r="IN21" s="217"/>
      <c r="IO21" s="217"/>
      <c r="IP21" s="217"/>
      <c r="IQ21" s="217"/>
      <c r="IR21" s="217"/>
      <c r="IS21" s="217"/>
      <c r="IT21" s="217"/>
      <c r="IU21" s="217"/>
      <c r="IV21" s="217"/>
      <c r="IW21" s="217"/>
      <c r="IX21" s="217"/>
      <c r="IY21" s="217"/>
      <c r="IZ21" s="217"/>
      <c r="JA21" s="217"/>
      <c r="JB21" s="217"/>
      <c r="JC21" s="217"/>
      <c r="JD21" s="217"/>
      <c r="JE21" s="217"/>
      <c r="JF21" s="217"/>
      <c r="JG21" s="217"/>
      <c r="JH21" s="217"/>
      <c r="JI21" s="217"/>
      <c r="JJ21" s="217"/>
      <c r="JK21" s="217"/>
      <c r="JL21" s="217"/>
      <c r="JM21" s="217"/>
      <c r="JN21" s="217"/>
      <c r="JO21" s="217"/>
      <c r="JP21" s="217"/>
      <c r="JQ21" s="217"/>
      <c r="JR21" s="217"/>
      <c r="JS21" s="217"/>
      <c r="JT21" s="217"/>
      <c r="JU21" s="217"/>
      <c r="JV21" s="217"/>
      <c r="JW21" s="217"/>
      <c r="JX21" s="217"/>
      <c r="JY21" s="217"/>
      <c r="JZ21" s="217"/>
      <c r="KA21" s="217"/>
      <c r="KB21" s="217"/>
      <c r="KC21" s="217"/>
      <c r="KD21" s="217"/>
      <c r="KE21" s="217"/>
      <c r="KF21" s="217"/>
      <c r="KG21" s="217"/>
      <c r="KH21" s="217"/>
      <c r="KI21" s="217"/>
      <c r="KJ21" s="217"/>
      <c r="KK21" s="217"/>
      <c r="KL21" s="217"/>
      <c r="KM21" s="217"/>
      <c r="KN21" s="217"/>
      <c r="KO21" s="217"/>
      <c r="KP21" s="217"/>
      <c r="KQ21" s="217"/>
      <c r="KR21" s="217"/>
      <c r="KS21" s="217"/>
      <c r="KT21" s="217"/>
      <c r="KU21" s="217"/>
      <c r="KV21" s="217"/>
      <c r="KW21" s="217"/>
      <c r="KX21" s="217"/>
      <c r="KY21" s="217"/>
      <c r="KZ21" s="217"/>
      <c r="LA21" s="217"/>
      <c r="LB21" s="217"/>
      <c r="LC21" s="217"/>
      <c r="LD21" s="217"/>
      <c r="LE21" s="217"/>
      <c r="LF21" s="217"/>
      <c r="LG21" s="217"/>
      <c r="LH21" s="217"/>
      <c r="LI21" s="217"/>
      <c r="LJ21" s="217"/>
      <c r="LK21" s="217"/>
      <c r="LL21" s="217"/>
      <c r="LM21" s="217"/>
      <c r="LN21" s="217"/>
      <c r="LO21" s="217"/>
      <c r="LP21" s="217"/>
      <c r="LQ21" s="217"/>
      <c r="LR21" s="217"/>
      <c r="LS21" s="217"/>
      <c r="LT21" s="217"/>
      <c r="LU21" s="217"/>
      <c r="LV21" s="217"/>
      <c r="LW21" s="217"/>
      <c r="LX21" s="217"/>
      <c r="LY21" s="217"/>
      <c r="LZ21" s="217"/>
      <c r="MA21" s="217"/>
      <c r="MB21" s="217"/>
      <c r="MC21" s="217"/>
      <c r="MD21" s="217"/>
      <c r="ME21" s="217"/>
      <c r="MF21" s="217"/>
      <c r="MG21" s="217"/>
      <c r="MH21" s="217"/>
      <c r="MI21" s="217"/>
      <c r="MJ21" s="217"/>
      <c r="MK21" s="217"/>
      <c r="ML21" s="217"/>
      <c r="MM21" s="217"/>
      <c r="MN21" s="217"/>
      <c r="MO21" s="217"/>
      <c r="MP21" s="217"/>
      <c r="MQ21" s="217"/>
      <c r="MR21" s="217"/>
      <c r="MS21" s="217"/>
      <c r="MT21" s="217"/>
      <c r="MU21" s="217"/>
      <c r="MV21" s="217"/>
      <c r="MW21" s="217"/>
      <c r="MX21" s="217"/>
      <c r="MY21" s="217"/>
      <c r="MZ21" s="217"/>
      <c r="NA21" s="217"/>
      <c r="NB21" s="217"/>
      <c r="NC21" s="217"/>
      <c r="ND21" s="217"/>
      <c r="NE21" s="217"/>
      <c r="NF21" s="217"/>
      <c r="NG21" s="217"/>
      <c r="NH21" s="217"/>
      <c r="NI21" s="217"/>
      <c r="NJ21" s="217"/>
      <c r="NK21" s="217"/>
      <c r="NL21" s="217"/>
      <c r="NM21" s="217"/>
      <c r="NN21" s="217"/>
      <c r="NO21" s="217"/>
      <c r="NP21" s="217"/>
      <c r="NQ21" s="217"/>
      <c r="NR21" s="217"/>
      <c r="NS21" s="217"/>
      <c r="NT21" s="217"/>
      <c r="NU21" s="217"/>
      <c r="NV21" s="217"/>
      <c r="NW21" s="217"/>
      <c r="NX21" s="217"/>
      <c r="NY21" s="217"/>
      <c r="NZ21" s="217"/>
      <c r="OA21" s="217"/>
      <c r="OB21" s="217"/>
      <c r="OC21" s="217"/>
      <c r="OD21" s="217"/>
      <c r="OE21" s="217"/>
      <c r="OF21" s="217"/>
      <c r="OG21" s="217"/>
      <c r="OH21" s="217"/>
      <c r="OI21" s="217"/>
      <c r="OJ21" s="217"/>
      <c r="OK21" s="217"/>
      <c r="OL21" s="217"/>
      <c r="OM21" s="217"/>
      <c r="ON21" s="217"/>
      <c r="OO21" s="217"/>
      <c r="OP21" s="217"/>
      <c r="OQ21" s="217"/>
      <c r="OR21" s="217"/>
      <c r="OS21" s="217"/>
      <c r="OT21" s="217"/>
      <c r="OU21" s="217"/>
      <c r="OV21" s="217"/>
      <c r="OW21" s="217"/>
      <c r="OX21" s="217"/>
      <c r="OY21" s="217"/>
      <c r="OZ21" s="217"/>
      <c r="PA21" s="217"/>
      <c r="PB21" s="217"/>
      <c r="PC21" s="217"/>
      <c r="PD21" s="217"/>
      <c r="PE21" s="217"/>
      <c r="PF21" s="217"/>
      <c r="PG21" s="217"/>
      <c r="PH21" s="217"/>
      <c r="PI21" s="217"/>
      <c r="PJ21" s="217"/>
      <c r="PK21" s="217"/>
      <c r="PL21" s="217"/>
      <c r="PM21" s="217"/>
      <c r="PN21" s="217"/>
      <c r="PO21" s="217"/>
      <c r="PP21" s="217"/>
      <c r="PQ21" s="217"/>
      <c r="PR21" s="217"/>
      <c r="PS21" s="217"/>
      <c r="PT21" s="217"/>
      <c r="PU21" s="217"/>
      <c r="PV21" s="217"/>
      <c r="PW21" s="217"/>
      <c r="PX21" s="217"/>
      <c r="PY21" s="217"/>
      <c r="PZ21" s="217"/>
      <c r="QA21" s="217"/>
      <c r="QB21" s="217"/>
      <c r="QC21" s="217"/>
      <c r="QD21" s="217"/>
      <c r="QE21" s="217"/>
      <c r="QF21" s="217"/>
      <c r="QG21" s="217"/>
      <c r="QH21" s="217"/>
      <c r="QI21" s="217"/>
      <c r="QJ21" s="217"/>
      <c r="QK21" s="217"/>
      <c r="QL21" s="217"/>
      <c r="QM21" s="217"/>
      <c r="QN21" s="217"/>
      <c r="QO21" s="217"/>
      <c r="QP21" s="217"/>
      <c r="QQ21" s="217"/>
      <c r="QR21" s="217"/>
      <c r="QS21" s="217"/>
      <c r="QT21" s="217"/>
      <c r="QU21" s="217"/>
      <c r="QV21" s="217"/>
      <c r="QW21" s="217"/>
      <c r="QX21" s="217"/>
      <c r="QY21" s="217"/>
      <c r="QZ21" s="217"/>
      <c r="RA21" s="217"/>
      <c r="RB21" s="217"/>
      <c r="RC21" s="217"/>
      <c r="RD21" s="217"/>
      <c r="RE21" s="217"/>
      <c r="RF21" s="217"/>
      <c r="RG21" s="217"/>
      <c r="RH21" s="217"/>
      <c r="RI21" s="217"/>
      <c r="RJ21" s="217"/>
      <c r="RK21" s="217"/>
      <c r="RL21" s="217"/>
      <c r="RM21" s="217"/>
      <c r="RN21" s="217"/>
      <c r="RO21" s="217"/>
      <c r="RP21" s="217"/>
      <c r="RQ21" s="217"/>
      <c r="RR21" s="217"/>
      <c r="RS21" s="217"/>
      <c r="RT21" s="217"/>
      <c r="RU21" s="217"/>
      <c r="RV21" s="217"/>
      <c r="RW21" s="217"/>
      <c r="RX21" s="217"/>
      <c r="RY21" s="217"/>
      <c r="RZ21" s="217"/>
      <c r="SA21" s="217"/>
      <c r="SB21" s="217"/>
      <c r="SC21" s="217"/>
      <c r="SD21" s="217"/>
      <c r="SE21" s="217"/>
      <c r="SF21" s="217"/>
      <c r="SG21" s="217"/>
      <c r="SH21" s="217"/>
      <c r="SI21" s="217"/>
      <c r="SJ21" s="217"/>
      <c r="SK21" s="217"/>
      <c r="SL21" s="217"/>
      <c r="SM21" s="217"/>
      <c r="SN21" s="217"/>
      <c r="SO21" s="217"/>
      <c r="SP21" s="217"/>
      <c r="SQ21" s="217"/>
      <c r="SR21" s="217"/>
      <c r="SS21" s="217"/>
      <c r="ST21" s="217"/>
      <c r="SU21" s="217"/>
      <c r="SV21" s="217"/>
      <c r="SW21" s="217"/>
      <c r="SX21" s="217"/>
      <c r="SY21" s="217"/>
      <c r="SZ21" s="217"/>
      <c r="TA21" s="217"/>
      <c r="TB21" s="217"/>
      <c r="TC21" s="217"/>
      <c r="TD21" s="217"/>
      <c r="TE21" s="217"/>
      <c r="TF21" s="217"/>
      <c r="TG21" s="217"/>
      <c r="TH21" s="217"/>
      <c r="TI21" s="217"/>
      <c r="TJ21" s="217"/>
      <c r="TK21" s="217"/>
      <c r="TL21" s="217"/>
      <c r="TM21" s="217"/>
      <c r="TN21" s="217"/>
      <c r="TO21" s="217"/>
      <c r="TP21" s="217"/>
      <c r="TQ21" s="217"/>
      <c r="TR21" s="217"/>
      <c r="TS21" s="217"/>
      <c r="TT21" s="217"/>
      <c r="TU21" s="217"/>
      <c r="TV21" s="217"/>
      <c r="TW21" s="217"/>
      <c r="TX21" s="217"/>
      <c r="TY21" s="217"/>
      <c r="TZ21" s="217"/>
      <c r="UA21" s="217"/>
      <c r="UB21" s="217"/>
      <c r="UC21" s="217"/>
      <c r="UD21" s="217"/>
      <c r="UE21" s="217"/>
      <c r="UF21" s="217"/>
      <c r="UG21" s="217"/>
      <c r="UH21" s="217"/>
      <c r="UI21" s="217"/>
      <c r="UJ21" s="217"/>
      <c r="UK21" s="217"/>
      <c r="UL21" s="217"/>
      <c r="UM21" s="217"/>
      <c r="UN21" s="217"/>
      <c r="UO21" s="217"/>
      <c r="UP21" s="217"/>
      <c r="UQ21" s="217"/>
      <c r="UR21" s="217"/>
      <c r="US21" s="217"/>
      <c r="UT21" s="217"/>
      <c r="UU21" s="217"/>
      <c r="UV21" s="217"/>
      <c r="UW21" s="217"/>
      <c r="UX21" s="217"/>
      <c r="UY21" s="217"/>
      <c r="UZ21" s="217"/>
      <c r="VA21" s="217"/>
      <c r="VB21" s="217"/>
      <c r="VC21" s="217"/>
      <c r="VD21" s="217"/>
      <c r="VE21" s="217"/>
      <c r="VF21" s="217"/>
      <c r="VG21" s="217"/>
      <c r="VH21" s="217"/>
      <c r="VI21" s="217"/>
      <c r="VJ21" s="217"/>
      <c r="VK21" s="217"/>
      <c r="VL21" s="217"/>
      <c r="VM21" s="217"/>
      <c r="VN21" s="217"/>
      <c r="VO21" s="217"/>
      <c r="VP21" s="217"/>
      <c r="VQ21" s="217"/>
      <c r="VR21" s="217"/>
      <c r="VS21" s="217"/>
      <c r="VT21" s="217"/>
      <c r="VU21" s="217"/>
      <c r="VV21" s="217"/>
      <c r="VW21" s="217"/>
      <c r="VX21" s="217"/>
      <c r="VY21" s="217"/>
      <c r="VZ21" s="217"/>
      <c r="WA21" s="217"/>
      <c r="WB21" s="217"/>
      <c r="WC21" s="217"/>
      <c r="WD21" s="217"/>
      <c r="WE21" s="217"/>
      <c r="WF21" s="217"/>
      <c r="WG21" s="217"/>
      <c r="WH21" s="217"/>
      <c r="WI21" s="217"/>
      <c r="WJ21" s="217"/>
      <c r="WK21" s="217"/>
      <c r="WL21" s="217"/>
      <c r="WM21" s="217"/>
      <c r="WN21" s="217"/>
      <c r="WO21" s="217"/>
      <c r="WP21" s="217"/>
      <c r="WQ21" s="217"/>
      <c r="WR21" s="217"/>
      <c r="WS21" s="217"/>
      <c r="WT21" s="217"/>
      <c r="WU21" s="217"/>
      <c r="WV21" s="217"/>
      <c r="WW21" s="217"/>
      <c r="WX21" s="217"/>
      <c r="WY21" s="217"/>
      <c r="WZ21" s="217"/>
      <c r="XA21" s="217"/>
      <c r="XB21" s="217"/>
      <c r="XC21" s="217"/>
      <c r="XD21" s="217"/>
      <c r="XE21" s="217"/>
      <c r="XF21" s="217"/>
      <c r="XG21" s="217"/>
      <c r="XH21" s="217"/>
      <c r="XI21" s="217"/>
      <c r="XJ21" s="217"/>
      <c r="XK21" s="217"/>
      <c r="XL21" s="217"/>
      <c r="XM21" s="217"/>
      <c r="XN21" s="217"/>
      <c r="XO21" s="217"/>
      <c r="XP21" s="217"/>
      <c r="XQ21" s="217"/>
      <c r="XR21" s="217"/>
      <c r="XS21" s="217"/>
      <c r="XT21" s="217"/>
      <c r="XU21" s="217"/>
      <c r="XV21" s="217"/>
      <c r="XW21" s="217"/>
      <c r="XX21" s="217"/>
      <c r="XY21" s="217"/>
      <c r="XZ21" s="217"/>
      <c r="YA21" s="217"/>
      <c r="YB21" s="217"/>
      <c r="YC21" s="217"/>
      <c r="YD21" s="217"/>
      <c r="YE21" s="217"/>
      <c r="YF21" s="217"/>
      <c r="YG21" s="217"/>
      <c r="YH21" s="217"/>
      <c r="YI21" s="217"/>
      <c r="YJ21" s="217"/>
      <c r="YK21" s="217"/>
      <c r="YL21" s="217"/>
      <c r="YM21" s="217"/>
      <c r="YN21" s="217"/>
      <c r="YO21" s="217"/>
      <c r="YP21" s="217"/>
      <c r="YQ21" s="217"/>
      <c r="YR21" s="217"/>
      <c r="YS21" s="217"/>
      <c r="YT21" s="217"/>
      <c r="YU21" s="217"/>
      <c r="YV21" s="217"/>
      <c r="YW21" s="217"/>
      <c r="YX21" s="217"/>
      <c r="YY21" s="217"/>
      <c r="YZ21" s="217"/>
      <c r="ZA21" s="217"/>
      <c r="ZB21" s="217"/>
      <c r="ZC21" s="217"/>
      <c r="ZD21" s="217"/>
      <c r="ZE21" s="217"/>
      <c r="ZF21" s="217"/>
      <c r="ZG21" s="217"/>
      <c r="ZH21" s="217"/>
      <c r="ZI21" s="217"/>
      <c r="ZJ21" s="217"/>
      <c r="ZK21" s="217"/>
      <c r="ZL21" s="217"/>
      <c r="ZM21" s="217"/>
      <c r="ZN21" s="217"/>
      <c r="ZO21" s="217"/>
      <c r="ZP21" s="217"/>
      <c r="ZQ21" s="217"/>
      <c r="ZR21" s="217"/>
      <c r="ZS21" s="217"/>
      <c r="ZT21" s="217"/>
      <c r="ZU21" s="217"/>
      <c r="ZV21" s="217"/>
      <c r="ZW21" s="217"/>
      <c r="ZX21" s="217"/>
      <c r="ZY21" s="217"/>
      <c r="ZZ21" s="217"/>
      <c r="AAA21" s="217"/>
      <c r="AAB21" s="217"/>
      <c r="AAC21" s="217"/>
      <c r="AAD21" s="217"/>
      <c r="AAE21" s="217"/>
      <c r="AAF21" s="217"/>
      <c r="AAG21" s="217"/>
      <c r="AAH21" s="217"/>
      <c r="AAI21" s="217"/>
      <c r="AAJ21" s="217"/>
      <c r="AAK21" s="217"/>
      <c r="AAL21" s="217"/>
      <c r="AAM21" s="217"/>
      <c r="AAN21" s="217"/>
      <c r="AAO21" s="217"/>
      <c r="AAP21" s="217"/>
      <c r="AAQ21" s="217"/>
      <c r="AAR21" s="217"/>
      <c r="AAS21" s="217"/>
      <c r="AAT21" s="217"/>
      <c r="AAU21" s="217"/>
      <c r="AAV21" s="217"/>
      <c r="AAW21" s="217"/>
      <c r="AAX21" s="217"/>
      <c r="AAY21" s="217"/>
      <c r="AAZ21" s="217"/>
      <c r="ABA21" s="217"/>
      <c r="ABB21" s="217"/>
      <c r="ABC21" s="217"/>
      <c r="ABD21" s="217"/>
      <c r="ABE21" s="217"/>
      <c r="ABF21" s="217"/>
      <c r="ABG21" s="217"/>
      <c r="ABH21" s="217"/>
      <c r="ABI21" s="217"/>
      <c r="ABJ21" s="217"/>
      <c r="ABK21" s="217"/>
      <c r="ABL21" s="217"/>
      <c r="ABM21" s="217"/>
      <c r="ABN21" s="217"/>
      <c r="ABO21" s="217"/>
      <c r="ABP21" s="217"/>
      <c r="ABQ21" s="217"/>
      <c r="ABR21" s="217"/>
      <c r="ABS21" s="217"/>
      <c r="ABT21" s="217"/>
      <c r="ABU21" s="217"/>
      <c r="ABV21" s="217"/>
      <c r="ABW21" s="217"/>
      <c r="ABX21" s="217"/>
      <c r="ABY21" s="217"/>
      <c r="ABZ21" s="217"/>
      <c r="ACA21" s="217"/>
      <c r="ACB21" s="217"/>
      <c r="ACC21" s="217"/>
      <c r="ACD21" s="217"/>
      <c r="ACE21" s="217"/>
      <c r="ACF21" s="217"/>
      <c r="ACG21" s="217"/>
      <c r="ACH21" s="217"/>
      <c r="ACI21" s="217"/>
      <c r="ACJ21" s="217"/>
      <c r="ACK21" s="217"/>
      <c r="ACL21" s="217"/>
      <c r="ACM21" s="217"/>
      <c r="ACN21" s="217"/>
      <c r="ACO21" s="217"/>
      <c r="ACP21" s="217"/>
      <c r="ACQ21" s="217"/>
      <c r="ACR21" s="217"/>
      <c r="ACS21" s="217"/>
      <c r="ACT21" s="217"/>
      <c r="ACU21" s="217"/>
      <c r="ACV21" s="217"/>
      <c r="ACW21" s="217"/>
      <c r="ACX21" s="217"/>
      <c r="ACY21" s="217"/>
      <c r="ACZ21" s="217"/>
      <c r="ADA21" s="217"/>
      <c r="ADB21" s="217"/>
      <c r="ADC21" s="217"/>
      <c r="ADD21" s="217"/>
      <c r="ADE21" s="217"/>
      <c r="ADF21" s="217"/>
      <c r="ADG21" s="217"/>
      <c r="ADH21" s="217"/>
      <c r="ADI21" s="217"/>
      <c r="ADJ21" s="217"/>
      <c r="ADK21" s="217"/>
      <c r="ADL21" s="217"/>
      <c r="ADM21" s="217"/>
      <c r="ADN21" s="217"/>
      <c r="ADO21" s="217"/>
      <c r="ADP21" s="217"/>
      <c r="ADQ21" s="217"/>
      <c r="ADR21" s="217"/>
      <c r="ADS21" s="217"/>
      <c r="ADT21" s="217"/>
      <c r="ADU21" s="217"/>
      <c r="ADV21" s="217"/>
      <c r="ADW21" s="217"/>
      <c r="ADX21" s="217"/>
      <c r="ADY21" s="217"/>
      <c r="ADZ21" s="217"/>
      <c r="AEA21" s="217"/>
      <c r="AEB21" s="217"/>
      <c r="AEC21" s="217"/>
      <c r="AED21" s="217"/>
      <c r="AEE21" s="217"/>
      <c r="AEF21" s="217"/>
      <c r="AEG21" s="217"/>
      <c r="AEH21" s="217"/>
      <c r="AEI21" s="217"/>
      <c r="AEJ21" s="217"/>
      <c r="AEK21" s="217"/>
      <c r="AEL21" s="217"/>
      <c r="AEM21" s="217"/>
      <c r="AEN21" s="217"/>
      <c r="AEO21" s="217"/>
      <c r="AEP21" s="217"/>
      <c r="AEQ21" s="217"/>
      <c r="AER21" s="217"/>
      <c r="AES21" s="217"/>
      <c r="AET21" s="217"/>
      <c r="AEU21" s="217"/>
      <c r="AEV21" s="217"/>
      <c r="AEW21" s="217"/>
      <c r="AEX21" s="217"/>
      <c r="AEY21" s="217"/>
      <c r="AEZ21" s="217"/>
      <c r="AFA21" s="217"/>
      <c r="AFB21" s="217"/>
      <c r="AFC21" s="217"/>
      <c r="AFD21" s="217"/>
      <c r="AFE21" s="217"/>
      <c r="AFF21" s="217"/>
      <c r="AFG21" s="217"/>
      <c r="AFH21" s="217"/>
      <c r="AFI21" s="217"/>
      <c r="AFJ21" s="217"/>
      <c r="AFK21" s="217"/>
      <c r="AFL21" s="217"/>
      <c r="AFM21" s="217"/>
      <c r="AFN21" s="217"/>
      <c r="AFO21" s="217"/>
      <c r="AFP21" s="217"/>
      <c r="AFQ21" s="217"/>
      <c r="AFR21" s="217"/>
      <c r="AFS21" s="217"/>
      <c r="AFT21" s="217"/>
      <c r="AFU21" s="217"/>
      <c r="AFV21" s="217"/>
      <c r="AFW21" s="217"/>
      <c r="AFX21" s="217"/>
      <c r="AFY21" s="217"/>
      <c r="AFZ21" s="217"/>
      <c r="AGA21" s="217"/>
      <c r="AGB21" s="217"/>
      <c r="AGC21" s="217"/>
      <c r="AGD21" s="217"/>
      <c r="AGE21" s="217"/>
      <c r="AGF21" s="217"/>
      <c r="AGG21" s="217"/>
      <c r="AGH21" s="217"/>
      <c r="AGI21" s="217"/>
      <c r="AGJ21" s="217"/>
      <c r="AGK21" s="217"/>
      <c r="AGL21" s="217"/>
      <c r="AGM21" s="217"/>
      <c r="AGN21" s="217"/>
      <c r="AGO21" s="217"/>
      <c r="AGP21" s="217"/>
      <c r="AGQ21" s="217"/>
      <c r="AGR21" s="217"/>
      <c r="AGS21" s="217"/>
      <c r="AGT21" s="217"/>
      <c r="AGU21" s="217"/>
      <c r="AGV21" s="217"/>
      <c r="AGW21" s="217"/>
      <c r="AGX21" s="217"/>
      <c r="AGY21" s="217"/>
      <c r="AGZ21" s="217"/>
      <c r="AHA21" s="217"/>
      <c r="AHB21" s="217"/>
      <c r="AHC21" s="217"/>
      <c r="AHD21" s="217"/>
      <c r="AHE21" s="217"/>
      <c r="AHF21" s="217"/>
      <c r="AHG21" s="217"/>
      <c r="AHH21" s="217"/>
      <c r="AHI21" s="217"/>
      <c r="AHJ21" s="217"/>
      <c r="AHK21" s="217"/>
      <c r="AHL21" s="217"/>
      <c r="AHM21" s="217"/>
      <c r="AHN21" s="217"/>
      <c r="AHO21" s="217"/>
      <c r="AHP21" s="217"/>
      <c r="AHQ21" s="217"/>
      <c r="AHR21" s="217"/>
      <c r="AHS21" s="217"/>
      <c r="AHT21" s="217"/>
      <c r="AHU21" s="217"/>
      <c r="AHV21" s="217"/>
      <c r="AHW21" s="217"/>
      <c r="AHX21" s="217"/>
      <c r="AHY21" s="217"/>
      <c r="AHZ21" s="217"/>
      <c r="AIA21" s="217"/>
      <c r="AIB21" s="217"/>
      <c r="AIC21" s="217"/>
      <c r="AID21" s="217"/>
      <c r="AIE21" s="217"/>
      <c r="AIF21" s="217"/>
      <c r="AIG21" s="217"/>
      <c r="AIH21" s="217"/>
      <c r="AII21" s="217"/>
      <c r="AIJ21" s="217"/>
      <c r="AIK21" s="217"/>
      <c r="AIL21" s="217"/>
      <c r="AIM21" s="217"/>
      <c r="AIN21" s="217"/>
      <c r="AIO21" s="217"/>
      <c r="AIP21" s="217"/>
      <c r="AIQ21" s="217"/>
      <c r="AIR21" s="217"/>
      <c r="AIS21" s="217"/>
      <c r="AIT21" s="217"/>
      <c r="AIU21" s="217"/>
      <c r="AIV21" s="217"/>
      <c r="AIW21" s="217"/>
      <c r="AIX21" s="217"/>
      <c r="AIY21" s="217"/>
      <c r="AIZ21" s="217"/>
      <c r="AJA21" s="217"/>
      <c r="AJB21" s="217"/>
      <c r="AJC21" s="217"/>
      <c r="AJD21" s="217"/>
      <c r="AJE21" s="217"/>
      <c r="AJF21" s="217"/>
      <c r="AJG21" s="217"/>
      <c r="AJH21" s="217"/>
      <c r="AJI21" s="217"/>
      <c r="AJJ21" s="217"/>
      <c r="AJK21" s="217"/>
      <c r="AJL21" s="217"/>
      <c r="AJM21" s="217"/>
      <c r="AJN21" s="217"/>
      <c r="AJO21" s="217"/>
      <c r="AJP21" s="217"/>
      <c r="AJQ21" s="217"/>
      <c r="AJR21" s="217"/>
      <c r="AJS21" s="217"/>
      <c r="AJT21" s="217"/>
      <c r="AJU21" s="217"/>
      <c r="AJV21" s="217"/>
      <c r="AJW21" s="217"/>
      <c r="AJX21" s="217"/>
      <c r="AJY21" s="217"/>
      <c r="AJZ21" s="217"/>
      <c r="AKA21" s="217"/>
      <c r="AKB21" s="217"/>
      <c r="AKC21" s="217"/>
      <c r="AKD21" s="217"/>
      <c r="AKE21" s="217"/>
      <c r="AKF21" s="217"/>
      <c r="AKG21" s="217"/>
      <c r="AKH21" s="217"/>
      <c r="AKI21" s="217"/>
      <c r="AKJ21" s="217"/>
      <c r="AKK21" s="217"/>
      <c r="AKL21" s="217"/>
      <c r="AKM21" s="217"/>
      <c r="AKN21" s="217"/>
      <c r="AKO21" s="217"/>
      <c r="AKP21" s="217"/>
      <c r="AKQ21" s="217"/>
      <c r="AKR21" s="217"/>
      <c r="AKS21" s="217"/>
      <c r="AKT21" s="217"/>
      <c r="AKU21" s="217"/>
      <c r="AKV21" s="217"/>
      <c r="AKW21" s="217"/>
      <c r="AKX21" s="217"/>
      <c r="AKY21" s="217"/>
      <c r="AKZ21" s="217"/>
      <c r="ALA21" s="217"/>
      <c r="ALB21" s="217"/>
      <c r="ALC21" s="217"/>
      <c r="ALD21" s="217"/>
      <c r="ALE21" s="217"/>
      <c r="ALF21" s="217"/>
      <c r="ALG21" s="217"/>
      <c r="ALH21" s="217"/>
      <c r="ALI21" s="217"/>
      <c r="ALJ21" s="217"/>
      <c r="ALK21" s="217"/>
      <c r="ALL21" s="217"/>
      <c r="ALM21" s="217"/>
      <c r="ALN21" s="217"/>
      <c r="ALO21" s="217"/>
      <c r="ALP21" s="217"/>
      <c r="ALQ21" s="217"/>
      <c r="ALR21" s="217"/>
      <c r="ALS21" s="217"/>
      <c r="ALT21" s="217"/>
      <c r="ALU21" s="217"/>
      <c r="ALV21" s="217"/>
      <c r="ALW21" s="217"/>
      <c r="ALX21" s="217"/>
      <c r="ALY21" s="217"/>
      <c r="ALZ21" s="217"/>
      <c r="AMA21" s="217"/>
      <c r="AMB21" s="217"/>
      <c r="AMC21" s="217"/>
      <c r="AMD21" s="217"/>
      <c r="AME21" s="217"/>
      <c r="AMF21" s="217"/>
      <c r="AMG21" s="217"/>
      <c r="AMH21" s="217"/>
      <c r="AMI21" s="217"/>
      <c r="AMJ21" s="217"/>
      <c r="AMK21" s="217"/>
      <c r="AML21" s="217"/>
      <c r="AMM21" s="217"/>
    </row>
    <row r="22" spans="1:1027" s="637" customFormat="1" ht="15" customHeight="1">
      <c r="A22" s="571">
        <v>9</v>
      </c>
      <c r="B22" s="667"/>
      <c r="C22" s="667"/>
      <c r="D22" s="599"/>
      <c r="E22" s="599"/>
      <c r="F22" s="599"/>
      <c r="G22" s="174"/>
      <c r="H22" s="174"/>
      <c r="I22" s="660">
        <f t="shared" si="11"/>
        <v>0</v>
      </c>
      <c r="J22" s="661">
        <f t="shared" si="12"/>
        <v>0</v>
      </c>
      <c r="K22" s="577">
        <f t="shared" si="1"/>
        <v>0</v>
      </c>
      <c r="L22" s="578"/>
      <c r="M22" s="528">
        <f t="shared" si="2"/>
        <v>0</v>
      </c>
      <c r="N22" s="578"/>
      <c r="O22" s="528">
        <f t="shared" si="3"/>
        <v>0</v>
      </c>
      <c r="P22" s="578"/>
      <c r="Q22" s="528">
        <f t="shared" si="4"/>
        <v>0</v>
      </c>
      <c r="R22" s="578"/>
      <c r="S22" s="629">
        <f t="shared" si="5"/>
        <v>0</v>
      </c>
      <c r="T22" s="528">
        <f t="shared" si="13"/>
        <v>0</v>
      </c>
      <c r="U22" s="528">
        <f t="shared" si="14"/>
        <v>0</v>
      </c>
      <c r="V22" s="217"/>
      <c r="W22" s="217"/>
      <c r="X22" s="217"/>
      <c r="Y22" s="217"/>
      <c r="Z22" s="217"/>
      <c r="AA22" s="217"/>
      <c r="AB22" s="217"/>
      <c r="AC22" s="217"/>
      <c r="AD22" s="217"/>
      <c r="AE22" s="217"/>
      <c r="AF22" s="217"/>
      <c r="AG22" s="217"/>
      <c r="AH22" s="217"/>
      <c r="AI22" s="217"/>
      <c r="AJ22" s="217"/>
      <c r="AK22" s="217"/>
      <c r="AL22" s="217"/>
      <c r="AM22" s="217"/>
      <c r="AN22" s="217"/>
      <c r="AO22" s="217"/>
      <c r="AP22" s="217"/>
      <c r="AQ22" s="217"/>
      <c r="AR22" s="217"/>
      <c r="AS22" s="217"/>
      <c r="AT22" s="217"/>
      <c r="AU22" s="217"/>
      <c r="AV22" s="217"/>
      <c r="AW22" s="217"/>
      <c r="AX22" s="217"/>
      <c r="AY22" s="217"/>
      <c r="AZ22" s="217"/>
      <c r="BA22" s="217"/>
      <c r="BB22" s="217"/>
      <c r="BC22" s="217"/>
      <c r="BD22" s="217"/>
      <c r="BE22" s="217"/>
      <c r="BF22" s="217"/>
      <c r="BG22" s="217"/>
      <c r="BH22" s="217"/>
      <c r="BI22" s="217"/>
      <c r="BJ22" s="217"/>
      <c r="BK22" s="217"/>
      <c r="BL22" s="217"/>
      <c r="BM22" s="217"/>
      <c r="BN22" s="217"/>
      <c r="BO22" s="217"/>
      <c r="BP22" s="217"/>
      <c r="BQ22" s="217"/>
      <c r="BR22" s="217"/>
      <c r="BS22" s="217"/>
      <c r="BT22" s="217"/>
      <c r="BU22" s="217"/>
      <c r="BV22" s="217"/>
      <c r="BW22" s="217"/>
      <c r="BX22" s="217"/>
      <c r="BY22" s="217"/>
      <c r="BZ22" s="217"/>
      <c r="CA22" s="217"/>
      <c r="CB22" s="217"/>
      <c r="CC22" s="217"/>
      <c r="CD22" s="217"/>
      <c r="CE22" s="217"/>
      <c r="CF22" s="217"/>
      <c r="CG22" s="217"/>
      <c r="CH22" s="217"/>
      <c r="CI22" s="217"/>
      <c r="CJ22" s="217"/>
      <c r="CK22" s="217"/>
      <c r="CL22" s="217"/>
      <c r="CM22" s="217"/>
      <c r="CN22" s="217"/>
      <c r="CO22" s="217"/>
      <c r="CP22" s="217"/>
      <c r="CQ22" s="217"/>
      <c r="CR22" s="217"/>
      <c r="CS22" s="217"/>
      <c r="CT22" s="217"/>
      <c r="CU22" s="217"/>
      <c r="CV22" s="217"/>
      <c r="CW22" s="217"/>
      <c r="CX22" s="217"/>
      <c r="CY22" s="217"/>
      <c r="CZ22" s="217"/>
      <c r="DA22" s="217"/>
      <c r="DB22" s="217"/>
      <c r="DC22" s="217"/>
      <c r="DD22" s="217"/>
      <c r="DE22" s="217"/>
      <c r="DF22" s="217"/>
      <c r="DG22" s="217"/>
      <c r="DH22" s="217"/>
      <c r="DI22" s="217"/>
      <c r="DJ22" s="217"/>
      <c r="DK22" s="217"/>
      <c r="DL22" s="217"/>
      <c r="DM22" s="217"/>
      <c r="DN22" s="217"/>
      <c r="DO22" s="217"/>
      <c r="DP22" s="217"/>
      <c r="DQ22" s="217"/>
      <c r="DR22" s="217"/>
      <c r="DS22" s="217"/>
      <c r="DT22" s="217"/>
      <c r="DU22" s="217"/>
      <c r="DV22" s="217"/>
      <c r="DW22" s="217"/>
      <c r="DX22" s="217"/>
      <c r="DY22" s="217"/>
      <c r="DZ22" s="217"/>
      <c r="EA22" s="217"/>
      <c r="EB22" s="217"/>
      <c r="EC22" s="217"/>
      <c r="ED22" s="217"/>
      <c r="EE22" s="217"/>
      <c r="EF22" s="217"/>
      <c r="EG22" s="217"/>
      <c r="EH22" s="217"/>
      <c r="EI22" s="217"/>
      <c r="EJ22" s="217"/>
      <c r="EK22" s="217"/>
      <c r="EL22" s="217"/>
      <c r="EM22" s="217"/>
      <c r="EN22" s="217"/>
      <c r="EO22" s="217"/>
      <c r="EP22" s="217"/>
      <c r="EQ22" s="217"/>
      <c r="ER22" s="217"/>
      <c r="ES22" s="217"/>
      <c r="ET22" s="217"/>
      <c r="EU22" s="217"/>
      <c r="EV22" s="217"/>
      <c r="EW22" s="217"/>
      <c r="EX22" s="217"/>
      <c r="EY22" s="217"/>
      <c r="EZ22" s="217"/>
      <c r="FA22" s="217"/>
      <c r="FB22" s="217"/>
      <c r="FC22" s="217"/>
      <c r="FD22" s="217"/>
      <c r="FE22" s="217"/>
      <c r="FF22" s="217"/>
      <c r="FG22" s="217"/>
      <c r="FH22" s="217"/>
      <c r="FI22" s="217"/>
      <c r="FJ22" s="217"/>
      <c r="FK22" s="217"/>
      <c r="FL22" s="217"/>
      <c r="FM22" s="217"/>
      <c r="FN22" s="217"/>
      <c r="FO22" s="217"/>
      <c r="FP22" s="217"/>
      <c r="FQ22" s="217"/>
      <c r="FR22" s="217"/>
      <c r="FS22" s="217"/>
      <c r="FT22" s="217"/>
      <c r="FU22" s="217"/>
      <c r="FV22" s="217"/>
      <c r="FW22" s="217"/>
      <c r="FX22" s="217"/>
      <c r="FY22" s="217"/>
      <c r="FZ22" s="217"/>
      <c r="GA22" s="217"/>
      <c r="GB22" s="217"/>
      <c r="GC22" s="217"/>
      <c r="GD22" s="217"/>
      <c r="GE22" s="217"/>
      <c r="GF22" s="217"/>
      <c r="GG22" s="217"/>
      <c r="GH22" s="217"/>
      <c r="GI22" s="217"/>
      <c r="GJ22" s="217"/>
      <c r="GK22" s="217"/>
      <c r="GL22" s="217"/>
      <c r="GM22" s="217"/>
      <c r="GN22" s="217"/>
      <c r="GO22" s="217"/>
      <c r="GP22" s="217"/>
      <c r="GQ22" s="217"/>
      <c r="GR22" s="217"/>
      <c r="GS22" s="217"/>
      <c r="GT22" s="217"/>
      <c r="GU22" s="217"/>
      <c r="GV22" s="217"/>
      <c r="GW22" s="217"/>
      <c r="GX22" s="217"/>
      <c r="GY22" s="217"/>
      <c r="GZ22" s="217"/>
      <c r="HA22" s="217"/>
      <c r="HB22" s="217"/>
      <c r="HC22" s="217"/>
      <c r="HD22" s="217"/>
      <c r="HE22" s="217"/>
      <c r="HF22" s="217"/>
      <c r="HG22" s="217"/>
      <c r="HH22" s="217"/>
      <c r="HI22" s="217"/>
      <c r="HJ22" s="217"/>
      <c r="HK22" s="217"/>
      <c r="HL22" s="217"/>
      <c r="HM22" s="217"/>
      <c r="HN22" s="217"/>
      <c r="HO22" s="217"/>
      <c r="HP22" s="217"/>
      <c r="HQ22" s="217"/>
      <c r="HR22" s="217"/>
      <c r="HS22" s="217"/>
      <c r="HT22" s="217"/>
      <c r="HU22" s="217"/>
      <c r="HV22" s="217"/>
      <c r="HW22" s="217"/>
      <c r="HX22" s="217"/>
      <c r="HY22" s="217"/>
      <c r="HZ22" s="217"/>
      <c r="IA22" s="217"/>
      <c r="IB22" s="217"/>
      <c r="IC22" s="217"/>
      <c r="ID22" s="217"/>
      <c r="IE22" s="217"/>
      <c r="IF22" s="217"/>
      <c r="IG22" s="217"/>
      <c r="IH22" s="217"/>
      <c r="II22" s="217"/>
      <c r="IJ22" s="217"/>
      <c r="IK22" s="217"/>
      <c r="IL22" s="217"/>
      <c r="IM22" s="217"/>
      <c r="IN22" s="217"/>
      <c r="IO22" s="217"/>
      <c r="IP22" s="217"/>
      <c r="IQ22" s="217"/>
      <c r="IR22" s="217"/>
      <c r="IS22" s="217"/>
      <c r="IT22" s="217"/>
      <c r="IU22" s="217"/>
      <c r="IV22" s="217"/>
      <c r="IW22" s="217"/>
      <c r="IX22" s="217"/>
      <c r="IY22" s="217"/>
      <c r="IZ22" s="217"/>
      <c r="JA22" s="217"/>
      <c r="JB22" s="217"/>
      <c r="JC22" s="217"/>
      <c r="JD22" s="217"/>
      <c r="JE22" s="217"/>
      <c r="JF22" s="217"/>
      <c r="JG22" s="217"/>
      <c r="JH22" s="217"/>
      <c r="JI22" s="217"/>
      <c r="JJ22" s="217"/>
      <c r="JK22" s="217"/>
      <c r="JL22" s="217"/>
      <c r="JM22" s="217"/>
      <c r="JN22" s="217"/>
      <c r="JO22" s="217"/>
      <c r="JP22" s="217"/>
      <c r="JQ22" s="217"/>
      <c r="JR22" s="217"/>
      <c r="JS22" s="217"/>
      <c r="JT22" s="217"/>
      <c r="JU22" s="217"/>
      <c r="JV22" s="217"/>
      <c r="JW22" s="217"/>
      <c r="JX22" s="217"/>
      <c r="JY22" s="217"/>
      <c r="JZ22" s="217"/>
      <c r="KA22" s="217"/>
      <c r="KB22" s="217"/>
      <c r="KC22" s="217"/>
      <c r="KD22" s="217"/>
      <c r="KE22" s="217"/>
      <c r="KF22" s="217"/>
      <c r="KG22" s="217"/>
      <c r="KH22" s="217"/>
      <c r="KI22" s="217"/>
      <c r="KJ22" s="217"/>
      <c r="KK22" s="217"/>
      <c r="KL22" s="217"/>
      <c r="KM22" s="217"/>
      <c r="KN22" s="217"/>
      <c r="KO22" s="217"/>
      <c r="KP22" s="217"/>
      <c r="KQ22" s="217"/>
      <c r="KR22" s="217"/>
      <c r="KS22" s="217"/>
      <c r="KT22" s="217"/>
      <c r="KU22" s="217"/>
      <c r="KV22" s="217"/>
      <c r="KW22" s="217"/>
      <c r="KX22" s="217"/>
      <c r="KY22" s="217"/>
      <c r="KZ22" s="217"/>
      <c r="LA22" s="217"/>
      <c r="LB22" s="217"/>
      <c r="LC22" s="217"/>
      <c r="LD22" s="217"/>
      <c r="LE22" s="217"/>
      <c r="LF22" s="217"/>
      <c r="LG22" s="217"/>
      <c r="LH22" s="217"/>
      <c r="LI22" s="217"/>
      <c r="LJ22" s="217"/>
      <c r="LK22" s="217"/>
      <c r="LL22" s="217"/>
      <c r="LM22" s="217"/>
      <c r="LN22" s="217"/>
      <c r="LO22" s="217"/>
      <c r="LP22" s="217"/>
      <c r="LQ22" s="217"/>
      <c r="LR22" s="217"/>
      <c r="LS22" s="217"/>
      <c r="LT22" s="217"/>
      <c r="LU22" s="217"/>
      <c r="LV22" s="217"/>
      <c r="LW22" s="217"/>
      <c r="LX22" s="217"/>
      <c r="LY22" s="217"/>
      <c r="LZ22" s="217"/>
      <c r="MA22" s="217"/>
      <c r="MB22" s="217"/>
      <c r="MC22" s="217"/>
      <c r="MD22" s="217"/>
      <c r="ME22" s="217"/>
      <c r="MF22" s="217"/>
      <c r="MG22" s="217"/>
      <c r="MH22" s="217"/>
      <c r="MI22" s="217"/>
      <c r="MJ22" s="217"/>
      <c r="MK22" s="217"/>
      <c r="ML22" s="217"/>
      <c r="MM22" s="217"/>
      <c r="MN22" s="217"/>
      <c r="MO22" s="217"/>
      <c r="MP22" s="217"/>
      <c r="MQ22" s="217"/>
      <c r="MR22" s="217"/>
      <c r="MS22" s="217"/>
      <c r="MT22" s="217"/>
      <c r="MU22" s="217"/>
      <c r="MV22" s="217"/>
      <c r="MW22" s="217"/>
      <c r="MX22" s="217"/>
      <c r="MY22" s="217"/>
      <c r="MZ22" s="217"/>
      <c r="NA22" s="217"/>
      <c r="NB22" s="217"/>
      <c r="NC22" s="217"/>
      <c r="ND22" s="217"/>
      <c r="NE22" s="217"/>
      <c r="NF22" s="217"/>
      <c r="NG22" s="217"/>
      <c r="NH22" s="217"/>
      <c r="NI22" s="217"/>
      <c r="NJ22" s="217"/>
      <c r="NK22" s="217"/>
      <c r="NL22" s="217"/>
      <c r="NM22" s="217"/>
      <c r="NN22" s="217"/>
      <c r="NO22" s="217"/>
      <c r="NP22" s="217"/>
      <c r="NQ22" s="217"/>
      <c r="NR22" s="217"/>
      <c r="NS22" s="217"/>
      <c r="NT22" s="217"/>
      <c r="NU22" s="217"/>
      <c r="NV22" s="217"/>
      <c r="NW22" s="217"/>
      <c r="NX22" s="217"/>
      <c r="NY22" s="217"/>
      <c r="NZ22" s="217"/>
      <c r="OA22" s="217"/>
      <c r="OB22" s="217"/>
      <c r="OC22" s="217"/>
      <c r="OD22" s="217"/>
      <c r="OE22" s="217"/>
      <c r="OF22" s="217"/>
      <c r="OG22" s="217"/>
      <c r="OH22" s="217"/>
      <c r="OI22" s="217"/>
      <c r="OJ22" s="217"/>
      <c r="OK22" s="217"/>
      <c r="OL22" s="217"/>
      <c r="OM22" s="217"/>
      <c r="ON22" s="217"/>
      <c r="OO22" s="217"/>
      <c r="OP22" s="217"/>
      <c r="OQ22" s="217"/>
      <c r="OR22" s="217"/>
      <c r="OS22" s="217"/>
      <c r="OT22" s="217"/>
      <c r="OU22" s="217"/>
      <c r="OV22" s="217"/>
      <c r="OW22" s="217"/>
      <c r="OX22" s="217"/>
      <c r="OY22" s="217"/>
      <c r="OZ22" s="217"/>
      <c r="PA22" s="217"/>
      <c r="PB22" s="217"/>
      <c r="PC22" s="217"/>
      <c r="PD22" s="217"/>
      <c r="PE22" s="217"/>
      <c r="PF22" s="217"/>
      <c r="PG22" s="217"/>
      <c r="PH22" s="217"/>
      <c r="PI22" s="217"/>
      <c r="PJ22" s="217"/>
      <c r="PK22" s="217"/>
      <c r="PL22" s="217"/>
      <c r="PM22" s="217"/>
      <c r="PN22" s="217"/>
      <c r="PO22" s="217"/>
      <c r="PP22" s="217"/>
      <c r="PQ22" s="217"/>
      <c r="PR22" s="217"/>
      <c r="PS22" s="217"/>
      <c r="PT22" s="217"/>
      <c r="PU22" s="217"/>
      <c r="PV22" s="217"/>
      <c r="PW22" s="217"/>
      <c r="PX22" s="217"/>
      <c r="PY22" s="217"/>
      <c r="PZ22" s="217"/>
      <c r="QA22" s="217"/>
      <c r="QB22" s="217"/>
      <c r="QC22" s="217"/>
      <c r="QD22" s="217"/>
      <c r="QE22" s="217"/>
      <c r="QF22" s="217"/>
      <c r="QG22" s="217"/>
      <c r="QH22" s="217"/>
      <c r="QI22" s="217"/>
      <c r="QJ22" s="217"/>
      <c r="QK22" s="217"/>
      <c r="QL22" s="217"/>
      <c r="QM22" s="217"/>
      <c r="QN22" s="217"/>
      <c r="QO22" s="217"/>
      <c r="QP22" s="217"/>
      <c r="QQ22" s="217"/>
      <c r="QR22" s="217"/>
      <c r="QS22" s="217"/>
      <c r="QT22" s="217"/>
      <c r="QU22" s="217"/>
      <c r="QV22" s="217"/>
      <c r="QW22" s="217"/>
      <c r="QX22" s="217"/>
      <c r="QY22" s="217"/>
      <c r="QZ22" s="217"/>
      <c r="RA22" s="217"/>
      <c r="RB22" s="217"/>
      <c r="RC22" s="217"/>
      <c r="RD22" s="217"/>
      <c r="RE22" s="217"/>
      <c r="RF22" s="217"/>
      <c r="RG22" s="217"/>
      <c r="RH22" s="217"/>
      <c r="RI22" s="217"/>
      <c r="RJ22" s="217"/>
      <c r="RK22" s="217"/>
      <c r="RL22" s="217"/>
      <c r="RM22" s="217"/>
      <c r="RN22" s="217"/>
      <c r="RO22" s="217"/>
      <c r="RP22" s="217"/>
      <c r="RQ22" s="217"/>
      <c r="RR22" s="217"/>
      <c r="RS22" s="217"/>
      <c r="RT22" s="217"/>
      <c r="RU22" s="217"/>
      <c r="RV22" s="217"/>
      <c r="RW22" s="217"/>
      <c r="RX22" s="217"/>
      <c r="RY22" s="217"/>
      <c r="RZ22" s="217"/>
      <c r="SA22" s="217"/>
      <c r="SB22" s="217"/>
      <c r="SC22" s="217"/>
      <c r="SD22" s="217"/>
      <c r="SE22" s="217"/>
      <c r="SF22" s="217"/>
      <c r="SG22" s="217"/>
      <c r="SH22" s="217"/>
      <c r="SI22" s="217"/>
      <c r="SJ22" s="217"/>
      <c r="SK22" s="217"/>
      <c r="SL22" s="217"/>
      <c r="SM22" s="217"/>
      <c r="SN22" s="217"/>
      <c r="SO22" s="217"/>
      <c r="SP22" s="217"/>
      <c r="SQ22" s="217"/>
      <c r="SR22" s="217"/>
      <c r="SS22" s="217"/>
      <c r="ST22" s="217"/>
      <c r="SU22" s="217"/>
      <c r="SV22" s="217"/>
      <c r="SW22" s="217"/>
      <c r="SX22" s="217"/>
      <c r="SY22" s="217"/>
      <c r="SZ22" s="217"/>
      <c r="TA22" s="217"/>
      <c r="TB22" s="217"/>
      <c r="TC22" s="217"/>
      <c r="TD22" s="217"/>
      <c r="TE22" s="217"/>
      <c r="TF22" s="217"/>
      <c r="TG22" s="217"/>
      <c r="TH22" s="217"/>
      <c r="TI22" s="217"/>
      <c r="TJ22" s="217"/>
      <c r="TK22" s="217"/>
      <c r="TL22" s="217"/>
      <c r="TM22" s="217"/>
      <c r="TN22" s="217"/>
      <c r="TO22" s="217"/>
      <c r="TP22" s="217"/>
      <c r="TQ22" s="217"/>
      <c r="TR22" s="217"/>
      <c r="TS22" s="217"/>
      <c r="TT22" s="217"/>
      <c r="TU22" s="217"/>
      <c r="TV22" s="217"/>
      <c r="TW22" s="217"/>
      <c r="TX22" s="217"/>
      <c r="TY22" s="217"/>
      <c r="TZ22" s="217"/>
      <c r="UA22" s="217"/>
      <c r="UB22" s="217"/>
      <c r="UC22" s="217"/>
      <c r="UD22" s="217"/>
      <c r="UE22" s="217"/>
      <c r="UF22" s="217"/>
      <c r="UG22" s="217"/>
      <c r="UH22" s="217"/>
      <c r="UI22" s="217"/>
      <c r="UJ22" s="217"/>
      <c r="UK22" s="217"/>
      <c r="UL22" s="217"/>
      <c r="UM22" s="217"/>
      <c r="UN22" s="217"/>
      <c r="UO22" s="217"/>
      <c r="UP22" s="217"/>
      <c r="UQ22" s="217"/>
      <c r="UR22" s="217"/>
      <c r="US22" s="217"/>
      <c r="UT22" s="217"/>
      <c r="UU22" s="217"/>
      <c r="UV22" s="217"/>
      <c r="UW22" s="217"/>
      <c r="UX22" s="217"/>
      <c r="UY22" s="217"/>
      <c r="UZ22" s="217"/>
      <c r="VA22" s="217"/>
      <c r="VB22" s="217"/>
      <c r="VC22" s="217"/>
      <c r="VD22" s="217"/>
      <c r="VE22" s="217"/>
      <c r="VF22" s="217"/>
      <c r="VG22" s="217"/>
      <c r="VH22" s="217"/>
      <c r="VI22" s="217"/>
      <c r="VJ22" s="217"/>
      <c r="VK22" s="217"/>
      <c r="VL22" s="217"/>
      <c r="VM22" s="217"/>
      <c r="VN22" s="217"/>
      <c r="VO22" s="217"/>
      <c r="VP22" s="217"/>
      <c r="VQ22" s="217"/>
      <c r="VR22" s="217"/>
      <c r="VS22" s="217"/>
      <c r="VT22" s="217"/>
      <c r="VU22" s="217"/>
      <c r="VV22" s="217"/>
      <c r="VW22" s="217"/>
      <c r="VX22" s="217"/>
      <c r="VY22" s="217"/>
      <c r="VZ22" s="217"/>
      <c r="WA22" s="217"/>
      <c r="WB22" s="217"/>
      <c r="WC22" s="217"/>
      <c r="WD22" s="217"/>
      <c r="WE22" s="217"/>
      <c r="WF22" s="217"/>
      <c r="WG22" s="217"/>
      <c r="WH22" s="217"/>
      <c r="WI22" s="217"/>
      <c r="WJ22" s="217"/>
      <c r="WK22" s="217"/>
      <c r="WL22" s="217"/>
      <c r="WM22" s="217"/>
      <c r="WN22" s="217"/>
      <c r="WO22" s="217"/>
      <c r="WP22" s="217"/>
      <c r="WQ22" s="217"/>
      <c r="WR22" s="217"/>
      <c r="WS22" s="217"/>
      <c r="WT22" s="217"/>
      <c r="WU22" s="217"/>
      <c r="WV22" s="217"/>
      <c r="WW22" s="217"/>
      <c r="WX22" s="217"/>
      <c r="WY22" s="217"/>
      <c r="WZ22" s="217"/>
      <c r="XA22" s="217"/>
      <c r="XB22" s="217"/>
      <c r="XC22" s="217"/>
      <c r="XD22" s="217"/>
      <c r="XE22" s="217"/>
      <c r="XF22" s="217"/>
      <c r="XG22" s="217"/>
      <c r="XH22" s="217"/>
      <c r="XI22" s="217"/>
      <c r="XJ22" s="217"/>
      <c r="XK22" s="217"/>
      <c r="XL22" s="217"/>
      <c r="XM22" s="217"/>
      <c r="XN22" s="217"/>
      <c r="XO22" s="217"/>
      <c r="XP22" s="217"/>
      <c r="XQ22" s="217"/>
      <c r="XR22" s="217"/>
      <c r="XS22" s="217"/>
      <c r="XT22" s="217"/>
      <c r="XU22" s="217"/>
      <c r="XV22" s="217"/>
      <c r="XW22" s="217"/>
      <c r="XX22" s="217"/>
      <c r="XY22" s="217"/>
      <c r="XZ22" s="217"/>
      <c r="YA22" s="217"/>
      <c r="YB22" s="217"/>
      <c r="YC22" s="217"/>
      <c r="YD22" s="217"/>
      <c r="YE22" s="217"/>
      <c r="YF22" s="217"/>
      <c r="YG22" s="217"/>
      <c r="YH22" s="217"/>
      <c r="YI22" s="217"/>
      <c r="YJ22" s="217"/>
      <c r="YK22" s="217"/>
      <c r="YL22" s="217"/>
      <c r="YM22" s="217"/>
      <c r="YN22" s="217"/>
      <c r="YO22" s="217"/>
      <c r="YP22" s="217"/>
      <c r="YQ22" s="217"/>
      <c r="YR22" s="217"/>
      <c r="YS22" s="217"/>
      <c r="YT22" s="217"/>
      <c r="YU22" s="217"/>
      <c r="YV22" s="217"/>
      <c r="YW22" s="217"/>
      <c r="YX22" s="217"/>
      <c r="YY22" s="217"/>
      <c r="YZ22" s="217"/>
      <c r="ZA22" s="217"/>
      <c r="ZB22" s="217"/>
      <c r="ZC22" s="217"/>
      <c r="ZD22" s="217"/>
      <c r="ZE22" s="217"/>
      <c r="ZF22" s="217"/>
      <c r="ZG22" s="217"/>
      <c r="ZH22" s="217"/>
      <c r="ZI22" s="217"/>
      <c r="ZJ22" s="217"/>
      <c r="ZK22" s="217"/>
      <c r="ZL22" s="217"/>
      <c r="ZM22" s="217"/>
      <c r="ZN22" s="217"/>
      <c r="ZO22" s="217"/>
      <c r="ZP22" s="217"/>
      <c r="ZQ22" s="217"/>
      <c r="ZR22" s="217"/>
      <c r="ZS22" s="217"/>
      <c r="ZT22" s="217"/>
      <c r="ZU22" s="217"/>
      <c r="ZV22" s="217"/>
      <c r="ZW22" s="217"/>
      <c r="ZX22" s="217"/>
      <c r="ZY22" s="217"/>
      <c r="ZZ22" s="217"/>
      <c r="AAA22" s="217"/>
      <c r="AAB22" s="217"/>
      <c r="AAC22" s="217"/>
      <c r="AAD22" s="217"/>
      <c r="AAE22" s="217"/>
      <c r="AAF22" s="217"/>
      <c r="AAG22" s="217"/>
      <c r="AAH22" s="217"/>
      <c r="AAI22" s="217"/>
      <c r="AAJ22" s="217"/>
      <c r="AAK22" s="217"/>
      <c r="AAL22" s="217"/>
      <c r="AAM22" s="217"/>
      <c r="AAN22" s="217"/>
      <c r="AAO22" s="217"/>
      <c r="AAP22" s="217"/>
      <c r="AAQ22" s="217"/>
      <c r="AAR22" s="217"/>
      <c r="AAS22" s="217"/>
      <c r="AAT22" s="217"/>
      <c r="AAU22" s="217"/>
      <c r="AAV22" s="217"/>
      <c r="AAW22" s="217"/>
      <c r="AAX22" s="217"/>
      <c r="AAY22" s="217"/>
      <c r="AAZ22" s="217"/>
      <c r="ABA22" s="217"/>
      <c r="ABB22" s="217"/>
      <c r="ABC22" s="217"/>
      <c r="ABD22" s="217"/>
      <c r="ABE22" s="217"/>
      <c r="ABF22" s="217"/>
      <c r="ABG22" s="217"/>
      <c r="ABH22" s="217"/>
      <c r="ABI22" s="217"/>
      <c r="ABJ22" s="217"/>
      <c r="ABK22" s="217"/>
      <c r="ABL22" s="217"/>
      <c r="ABM22" s="217"/>
      <c r="ABN22" s="217"/>
      <c r="ABO22" s="217"/>
      <c r="ABP22" s="217"/>
      <c r="ABQ22" s="217"/>
      <c r="ABR22" s="217"/>
      <c r="ABS22" s="217"/>
      <c r="ABT22" s="217"/>
      <c r="ABU22" s="217"/>
      <c r="ABV22" s="217"/>
      <c r="ABW22" s="217"/>
      <c r="ABX22" s="217"/>
      <c r="ABY22" s="217"/>
      <c r="ABZ22" s="217"/>
      <c r="ACA22" s="217"/>
      <c r="ACB22" s="217"/>
      <c r="ACC22" s="217"/>
      <c r="ACD22" s="217"/>
      <c r="ACE22" s="217"/>
      <c r="ACF22" s="217"/>
      <c r="ACG22" s="217"/>
      <c r="ACH22" s="217"/>
      <c r="ACI22" s="217"/>
      <c r="ACJ22" s="217"/>
      <c r="ACK22" s="217"/>
      <c r="ACL22" s="217"/>
      <c r="ACM22" s="217"/>
      <c r="ACN22" s="217"/>
      <c r="ACO22" s="217"/>
      <c r="ACP22" s="217"/>
      <c r="ACQ22" s="217"/>
      <c r="ACR22" s="217"/>
      <c r="ACS22" s="217"/>
      <c r="ACT22" s="217"/>
      <c r="ACU22" s="217"/>
      <c r="ACV22" s="217"/>
      <c r="ACW22" s="217"/>
      <c r="ACX22" s="217"/>
      <c r="ACY22" s="217"/>
      <c r="ACZ22" s="217"/>
      <c r="ADA22" s="217"/>
      <c r="ADB22" s="217"/>
      <c r="ADC22" s="217"/>
      <c r="ADD22" s="217"/>
      <c r="ADE22" s="217"/>
      <c r="ADF22" s="217"/>
      <c r="ADG22" s="217"/>
      <c r="ADH22" s="217"/>
      <c r="ADI22" s="217"/>
      <c r="ADJ22" s="217"/>
      <c r="ADK22" s="217"/>
      <c r="ADL22" s="217"/>
      <c r="ADM22" s="217"/>
      <c r="ADN22" s="217"/>
      <c r="ADO22" s="217"/>
      <c r="ADP22" s="217"/>
      <c r="ADQ22" s="217"/>
      <c r="ADR22" s="217"/>
      <c r="ADS22" s="217"/>
      <c r="ADT22" s="217"/>
      <c r="ADU22" s="217"/>
      <c r="ADV22" s="217"/>
      <c r="ADW22" s="217"/>
      <c r="ADX22" s="217"/>
      <c r="ADY22" s="217"/>
      <c r="ADZ22" s="217"/>
      <c r="AEA22" s="217"/>
      <c r="AEB22" s="217"/>
      <c r="AEC22" s="217"/>
      <c r="AED22" s="217"/>
      <c r="AEE22" s="217"/>
      <c r="AEF22" s="217"/>
      <c r="AEG22" s="217"/>
      <c r="AEH22" s="217"/>
      <c r="AEI22" s="217"/>
      <c r="AEJ22" s="217"/>
      <c r="AEK22" s="217"/>
      <c r="AEL22" s="217"/>
      <c r="AEM22" s="217"/>
      <c r="AEN22" s="217"/>
      <c r="AEO22" s="217"/>
      <c r="AEP22" s="217"/>
      <c r="AEQ22" s="217"/>
      <c r="AER22" s="217"/>
      <c r="AES22" s="217"/>
      <c r="AET22" s="217"/>
      <c r="AEU22" s="217"/>
      <c r="AEV22" s="217"/>
      <c r="AEW22" s="217"/>
      <c r="AEX22" s="217"/>
      <c r="AEY22" s="217"/>
      <c r="AEZ22" s="217"/>
      <c r="AFA22" s="217"/>
      <c r="AFB22" s="217"/>
      <c r="AFC22" s="217"/>
      <c r="AFD22" s="217"/>
      <c r="AFE22" s="217"/>
      <c r="AFF22" s="217"/>
      <c r="AFG22" s="217"/>
      <c r="AFH22" s="217"/>
      <c r="AFI22" s="217"/>
      <c r="AFJ22" s="217"/>
      <c r="AFK22" s="217"/>
      <c r="AFL22" s="217"/>
      <c r="AFM22" s="217"/>
      <c r="AFN22" s="217"/>
      <c r="AFO22" s="217"/>
      <c r="AFP22" s="217"/>
      <c r="AFQ22" s="217"/>
      <c r="AFR22" s="217"/>
      <c r="AFS22" s="217"/>
      <c r="AFT22" s="217"/>
      <c r="AFU22" s="217"/>
      <c r="AFV22" s="217"/>
      <c r="AFW22" s="217"/>
      <c r="AFX22" s="217"/>
      <c r="AFY22" s="217"/>
      <c r="AFZ22" s="217"/>
      <c r="AGA22" s="217"/>
      <c r="AGB22" s="217"/>
      <c r="AGC22" s="217"/>
      <c r="AGD22" s="217"/>
      <c r="AGE22" s="217"/>
      <c r="AGF22" s="217"/>
      <c r="AGG22" s="217"/>
      <c r="AGH22" s="217"/>
      <c r="AGI22" s="217"/>
      <c r="AGJ22" s="217"/>
      <c r="AGK22" s="217"/>
      <c r="AGL22" s="217"/>
      <c r="AGM22" s="217"/>
      <c r="AGN22" s="217"/>
      <c r="AGO22" s="217"/>
      <c r="AGP22" s="217"/>
      <c r="AGQ22" s="217"/>
      <c r="AGR22" s="217"/>
      <c r="AGS22" s="217"/>
      <c r="AGT22" s="217"/>
      <c r="AGU22" s="217"/>
      <c r="AGV22" s="217"/>
      <c r="AGW22" s="217"/>
      <c r="AGX22" s="217"/>
      <c r="AGY22" s="217"/>
      <c r="AGZ22" s="217"/>
      <c r="AHA22" s="217"/>
      <c r="AHB22" s="217"/>
      <c r="AHC22" s="217"/>
      <c r="AHD22" s="217"/>
      <c r="AHE22" s="217"/>
      <c r="AHF22" s="217"/>
      <c r="AHG22" s="217"/>
      <c r="AHH22" s="217"/>
      <c r="AHI22" s="217"/>
      <c r="AHJ22" s="217"/>
      <c r="AHK22" s="217"/>
      <c r="AHL22" s="217"/>
      <c r="AHM22" s="217"/>
      <c r="AHN22" s="217"/>
      <c r="AHO22" s="217"/>
      <c r="AHP22" s="217"/>
      <c r="AHQ22" s="217"/>
      <c r="AHR22" s="217"/>
      <c r="AHS22" s="217"/>
      <c r="AHT22" s="217"/>
      <c r="AHU22" s="217"/>
      <c r="AHV22" s="217"/>
      <c r="AHW22" s="217"/>
      <c r="AHX22" s="217"/>
      <c r="AHY22" s="217"/>
      <c r="AHZ22" s="217"/>
      <c r="AIA22" s="217"/>
      <c r="AIB22" s="217"/>
      <c r="AIC22" s="217"/>
      <c r="AID22" s="217"/>
      <c r="AIE22" s="217"/>
      <c r="AIF22" s="217"/>
      <c r="AIG22" s="217"/>
      <c r="AIH22" s="217"/>
      <c r="AII22" s="217"/>
      <c r="AIJ22" s="217"/>
      <c r="AIK22" s="217"/>
      <c r="AIL22" s="217"/>
      <c r="AIM22" s="217"/>
      <c r="AIN22" s="217"/>
      <c r="AIO22" s="217"/>
      <c r="AIP22" s="217"/>
      <c r="AIQ22" s="217"/>
      <c r="AIR22" s="217"/>
      <c r="AIS22" s="217"/>
      <c r="AIT22" s="217"/>
      <c r="AIU22" s="217"/>
      <c r="AIV22" s="217"/>
      <c r="AIW22" s="217"/>
      <c r="AIX22" s="217"/>
      <c r="AIY22" s="217"/>
      <c r="AIZ22" s="217"/>
      <c r="AJA22" s="217"/>
      <c r="AJB22" s="217"/>
      <c r="AJC22" s="217"/>
      <c r="AJD22" s="217"/>
      <c r="AJE22" s="217"/>
      <c r="AJF22" s="217"/>
      <c r="AJG22" s="217"/>
      <c r="AJH22" s="217"/>
      <c r="AJI22" s="217"/>
      <c r="AJJ22" s="217"/>
      <c r="AJK22" s="217"/>
      <c r="AJL22" s="217"/>
      <c r="AJM22" s="217"/>
      <c r="AJN22" s="217"/>
      <c r="AJO22" s="217"/>
      <c r="AJP22" s="217"/>
      <c r="AJQ22" s="217"/>
      <c r="AJR22" s="217"/>
      <c r="AJS22" s="217"/>
      <c r="AJT22" s="217"/>
      <c r="AJU22" s="217"/>
      <c r="AJV22" s="217"/>
      <c r="AJW22" s="217"/>
      <c r="AJX22" s="217"/>
      <c r="AJY22" s="217"/>
      <c r="AJZ22" s="217"/>
      <c r="AKA22" s="217"/>
      <c r="AKB22" s="217"/>
      <c r="AKC22" s="217"/>
      <c r="AKD22" s="217"/>
      <c r="AKE22" s="217"/>
      <c r="AKF22" s="217"/>
      <c r="AKG22" s="217"/>
      <c r="AKH22" s="217"/>
      <c r="AKI22" s="217"/>
      <c r="AKJ22" s="217"/>
      <c r="AKK22" s="217"/>
      <c r="AKL22" s="217"/>
      <c r="AKM22" s="217"/>
      <c r="AKN22" s="217"/>
      <c r="AKO22" s="217"/>
      <c r="AKP22" s="217"/>
      <c r="AKQ22" s="217"/>
      <c r="AKR22" s="217"/>
      <c r="AKS22" s="217"/>
      <c r="AKT22" s="217"/>
      <c r="AKU22" s="217"/>
      <c r="AKV22" s="217"/>
      <c r="AKW22" s="217"/>
      <c r="AKX22" s="217"/>
      <c r="AKY22" s="217"/>
      <c r="AKZ22" s="217"/>
      <c r="ALA22" s="217"/>
      <c r="ALB22" s="217"/>
      <c r="ALC22" s="217"/>
      <c r="ALD22" s="217"/>
      <c r="ALE22" s="217"/>
      <c r="ALF22" s="217"/>
      <c r="ALG22" s="217"/>
      <c r="ALH22" s="217"/>
      <c r="ALI22" s="217"/>
      <c r="ALJ22" s="217"/>
      <c r="ALK22" s="217"/>
      <c r="ALL22" s="217"/>
      <c r="ALM22" s="217"/>
      <c r="ALN22" s="217"/>
      <c r="ALO22" s="217"/>
      <c r="ALP22" s="217"/>
      <c r="ALQ22" s="217"/>
      <c r="ALR22" s="217"/>
      <c r="ALS22" s="217"/>
      <c r="ALT22" s="217"/>
      <c r="ALU22" s="217"/>
      <c r="ALV22" s="217"/>
      <c r="ALW22" s="217"/>
      <c r="ALX22" s="217"/>
      <c r="ALY22" s="217"/>
      <c r="ALZ22" s="217"/>
      <c r="AMA22" s="217"/>
      <c r="AMB22" s="217"/>
      <c r="AMC22" s="217"/>
      <c r="AMD22" s="217"/>
      <c r="AME22" s="217"/>
      <c r="AMF22" s="217"/>
      <c r="AMG22" s="217"/>
      <c r="AMH22" s="217"/>
      <c r="AMI22" s="217"/>
      <c r="AMJ22" s="217"/>
      <c r="AMK22" s="217"/>
      <c r="AML22" s="217"/>
      <c r="AMM22" s="217"/>
    </row>
    <row r="23" spans="1:1027" s="637" customFormat="1" ht="15" customHeight="1">
      <c r="A23" s="656">
        <v>10</v>
      </c>
      <c r="B23" s="479"/>
      <c r="C23" s="667"/>
      <c r="D23" s="599"/>
      <c r="E23" s="599"/>
      <c r="F23" s="599"/>
      <c r="G23" s="174"/>
      <c r="H23" s="174"/>
      <c r="I23" s="660">
        <f t="shared" si="11"/>
        <v>0</v>
      </c>
      <c r="J23" s="661">
        <f t="shared" si="12"/>
        <v>0</v>
      </c>
      <c r="K23" s="577">
        <f t="shared" si="1"/>
        <v>0</v>
      </c>
      <c r="L23" s="578"/>
      <c r="M23" s="528">
        <f t="shared" si="2"/>
        <v>0</v>
      </c>
      <c r="N23" s="578"/>
      <c r="O23" s="528">
        <f t="shared" si="3"/>
        <v>0</v>
      </c>
      <c r="P23" s="578"/>
      <c r="Q23" s="528">
        <f t="shared" si="4"/>
        <v>0</v>
      </c>
      <c r="R23" s="578"/>
      <c r="S23" s="629">
        <f t="shared" si="5"/>
        <v>0</v>
      </c>
      <c r="T23" s="528">
        <f t="shared" si="13"/>
        <v>0</v>
      </c>
      <c r="U23" s="528">
        <f t="shared" si="14"/>
        <v>0</v>
      </c>
      <c r="V23" s="217"/>
      <c r="W23" s="217"/>
      <c r="X23" s="217"/>
      <c r="Y23" s="217"/>
      <c r="Z23" s="217"/>
      <c r="AA23" s="217"/>
      <c r="AB23" s="217"/>
      <c r="AC23" s="217"/>
      <c r="AD23" s="217"/>
      <c r="AE23" s="217"/>
      <c r="AF23" s="217"/>
      <c r="AG23" s="217"/>
      <c r="AH23" s="217"/>
      <c r="AI23" s="217"/>
      <c r="AJ23" s="217"/>
      <c r="AK23" s="217"/>
      <c r="AL23" s="217"/>
      <c r="AM23" s="217"/>
      <c r="AN23" s="217"/>
      <c r="AO23" s="217"/>
      <c r="AP23" s="217"/>
      <c r="AQ23" s="217"/>
      <c r="AR23" s="217"/>
      <c r="AS23" s="217"/>
      <c r="AT23" s="217"/>
      <c r="AU23" s="217"/>
      <c r="AV23" s="217"/>
      <c r="AW23" s="217"/>
      <c r="AX23" s="217"/>
      <c r="AY23" s="217"/>
      <c r="AZ23" s="217"/>
      <c r="BA23" s="217"/>
      <c r="BB23" s="217"/>
      <c r="BC23" s="217"/>
      <c r="BD23" s="217"/>
      <c r="BE23" s="217"/>
      <c r="BF23" s="217"/>
      <c r="BG23" s="217"/>
      <c r="BH23" s="217"/>
      <c r="BI23" s="217"/>
      <c r="BJ23" s="217"/>
      <c r="BK23" s="217"/>
      <c r="BL23" s="217"/>
      <c r="BM23" s="217"/>
      <c r="BN23" s="217"/>
      <c r="BO23" s="217"/>
      <c r="BP23" s="217"/>
      <c r="BQ23" s="217"/>
      <c r="BR23" s="217"/>
      <c r="BS23" s="217"/>
      <c r="BT23" s="217"/>
      <c r="BU23" s="217"/>
      <c r="BV23" s="217"/>
      <c r="BW23" s="217"/>
      <c r="BX23" s="217"/>
      <c r="BY23" s="217"/>
      <c r="BZ23" s="217"/>
      <c r="CA23" s="217"/>
      <c r="CB23" s="217"/>
      <c r="CC23" s="217"/>
      <c r="CD23" s="217"/>
      <c r="CE23" s="217"/>
      <c r="CF23" s="217"/>
      <c r="CG23" s="217"/>
      <c r="CH23" s="217"/>
      <c r="CI23" s="217"/>
      <c r="CJ23" s="217"/>
      <c r="CK23" s="217"/>
      <c r="CL23" s="217"/>
      <c r="CM23" s="217"/>
      <c r="CN23" s="217"/>
      <c r="CO23" s="217"/>
      <c r="CP23" s="217"/>
      <c r="CQ23" s="217"/>
      <c r="CR23" s="217"/>
      <c r="CS23" s="217"/>
      <c r="CT23" s="217"/>
      <c r="CU23" s="217"/>
      <c r="CV23" s="217"/>
      <c r="CW23" s="217"/>
      <c r="CX23" s="217"/>
      <c r="CY23" s="217"/>
      <c r="CZ23" s="217"/>
      <c r="DA23" s="217"/>
      <c r="DB23" s="217"/>
      <c r="DC23" s="217"/>
      <c r="DD23" s="217"/>
      <c r="DE23" s="217"/>
      <c r="DF23" s="217"/>
      <c r="DG23" s="217"/>
      <c r="DH23" s="217"/>
      <c r="DI23" s="217"/>
      <c r="DJ23" s="217"/>
      <c r="DK23" s="217"/>
      <c r="DL23" s="217"/>
      <c r="DM23" s="217"/>
      <c r="DN23" s="217"/>
      <c r="DO23" s="217"/>
      <c r="DP23" s="217"/>
      <c r="DQ23" s="217"/>
      <c r="DR23" s="217"/>
      <c r="DS23" s="217"/>
      <c r="DT23" s="217"/>
      <c r="DU23" s="217"/>
      <c r="DV23" s="217"/>
      <c r="DW23" s="217"/>
      <c r="DX23" s="217"/>
      <c r="DY23" s="217"/>
      <c r="DZ23" s="217"/>
      <c r="EA23" s="217"/>
      <c r="EB23" s="217"/>
      <c r="EC23" s="217"/>
      <c r="ED23" s="217"/>
      <c r="EE23" s="217"/>
      <c r="EF23" s="217"/>
      <c r="EG23" s="217"/>
      <c r="EH23" s="217"/>
      <c r="EI23" s="217"/>
      <c r="EJ23" s="217"/>
      <c r="EK23" s="217"/>
      <c r="EL23" s="217"/>
      <c r="EM23" s="217"/>
      <c r="EN23" s="217"/>
      <c r="EO23" s="217"/>
      <c r="EP23" s="217"/>
      <c r="EQ23" s="217"/>
      <c r="ER23" s="217"/>
      <c r="ES23" s="217"/>
      <c r="ET23" s="217"/>
      <c r="EU23" s="217"/>
      <c r="EV23" s="217"/>
      <c r="EW23" s="217"/>
      <c r="EX23" s="217"/>
      <c r="EY23" s="217"/>
      <c r="EZ23" s="217"/>
      <c r="FA23" s="217"/>
      <c r="FB23" s="217"/>
      <c r="FC23" s="217"/>
      <c r="FD23" s="217"/>
      <c r="FE23" s="217"/>
      <c r="FF23" s="217"/>
      <c r="FG23" s="217"/>
      <c r="FH23" s="217"/>
      <c r="FI23" s="217"/>
      <c r="FJ23" s="217"/>
      <c r="FK23" s="217"/>
      <c r="FL23" s="217"/>
      <c r="FM23" s="217"/>
      <c r="FN23" s="217"/>
      <c r="FO23" s="217"/>
      <c r="FP23" s="217"/>
      <c r="FQ23" s="217"/>
      <c r="FR23" s="217"/>
      <c r="FS23" s="217"/>
      <c r="FT23" s="217"/>
      <c r="FU23" s="217"/>
      <c r="FV23" s="217"/>
      <c r="FW23" s="217"/>
      <c r="FX23" s="217"/>
      <c r="FY23" s="217"/>
      <c r="FZ23" s="217"/>
      <c r="GA23" s="217"/>
      <c r="GB23" s="217"/>
      <c r="GC23" s="217"/>
      <c r="GD23" s="217"/>
      <c r="GE23" s="217"/>
      <c r="GF23" s="217"/>
      <c r="GG23" s="217"/>
      <c r="GH23" s="217"/>
      <c r="GI23" s="217"/>
      <c r="GJ23" s="217"/>
      <c r="GK23" s="217"/>
      <c r="GL23" s="217"/>
      <c r="GM23" s="217"/>
      <c r="GN23" s="217"/>
      <c r="GO23" s="217"/>
      <c r="GP23" s="217"/>
      <c r="GQ23" s="217"/>
      <c r="GR23" s="217"/>
      <c r="GS23" s="217"/>
      <c r="GT23" s="217"/>
      <c r="GU23" s="217"/>
      <c r="GV23" s="217"/>
      <c r="GW23" s="217"/>
      <c r="GX23" s="217"/>
      <c r="GY23" s="217"/>
      <c r="GZ23" s="217"/>
      <c r="HA23" s="217"/>
      <c r="HB23" s="217"/>
      <c r="HC23" s="217"/>
      <c r="HD23" s="217"/>
      <c r="HE23" s="217"/>
      <c r="HF23" s="217"/>
      <c r="HG23" s="217"/>
      <c r="HH23" s="217"/>
      <c r="HI23" s="217"/>
      <c r="HJ23" s="217"/>
      <c r="HK23" s="217"/>
      <c r="HL23" s="217"/>
      <c r="HM23" s="217"/>
      <c r="HN23" s="217"/>
      <c r="HO23" s="217"/>
      <c r="HP23" s="217"/>
      <c r="HQ23" s="217"/>
      <c r="HR23" s="217"/>
      <c r="HS23" s="217"/>
      <c r="HT23" s="217"/>
      <c r="HU23" s="217"/>
      <c r="HV23" s="217"/>
      <c r="HW23" s="217"/>
      <c r="HX23" s="217"/>
      <c r="HY23" s="217"/>
      <c r="HZ23" s="217"/>
      <c r="IA23" s="217"/>
      <c r="IB23" s="217"/>
      <c r="IC23" s="217"/>
      <c r="ID23" s="217"/>
      <c r="IE23" s="217"/>
      <c r="IF23" s="217"/>
      <c r="IG23" s="217"/>
      <c r="IH23" s="217"/>
      <c r="II23" s="217"/>
      <c r="IJ23" s="217"/>
      <c r="IK23" s="217"/>
      <c r="IL23" s="217"/>
      <c r="IM23" s="217"/>
      <c r="IN23" s="217"/>
      <c r="IO23" s="217"/>
      <c r="IP23" s="217"/>
      <c r="IQ23" s="217"/>
      <c r="IR23" s="217"/>
      <c r="IS23" s="217"/>
      <c r="IT23" s="217"/>
      <c r="IU23" s="217"/>
      <c r="IV23" s="217"/>
      <c r="IW23" s="217"/>
      <c r="IX23" s="217"/>
      <c r="IY23" s="217"/>
      <c r="IZ23" s="217"/>
      <c r="JA23" s="217"/>
      <c r="JB23" s="217"/>
      <c r="JC23" s="217"/>
      <c r="JD23" s="217"/>
      <c r="JE23" s="217"/>
      <c r="JF23" s="217"/>
      <c r="JG23" s="217"/>
      <c r="JH23" s="217"/>
      <c r="JI23" s="217"/>
      <c r="JJ23" s="217"/>
      <c r="JK23" s="217"/>
      <c r="JL23" s="217"/>
      <c r="JM23" s="217"/>
      <c r="JN23" s="217"/>
      <c r="JO23" s="217"/>
      <c r="JP23" s="217"/>
      <c r="JQ23" s="217"/>
      <c r="JR23" s="217"/>
      <c r="JS23" s="217"/>
      <c r="JT23" s="217"/>
      <c r="JU23" s="217"/>
      <c r="JV23" s="217"/>
      <c r="JW23" s="217"/>
      <c r="JX23" s="217"/>
      <c r="JY23" s="217"/>
      <c r="JZ23" s="217"/>
      <c r="KA23" s="217"/>
      <c r="KB23" s="217"/>
      <c r="KC23" s="217"/>
      <c r="KD23" s="217"/>
      <c r="KE23" s="217"/>
      <c r="KF23" s="217"/>
      <c r="KG23" s="217"/>
      <c r="KH23" s="217"/>
      <c r="KI23" s="217"/>
      <c r="KJ23" s="217"/>
      <c r="KK23" s="217"/>
      <c r="KL23" s="217"/>
      <c r="KM23" s="217"/>
      <c r="KN23" s="217"/>
      <c r="KO23" s="217"/>
      <c r="KP23" s="217"/>
      <c r="KQ23" s="217"/>
      <c r="KR23" s="217"/>
      <c r="KS23" s="217"/>
      <c r="KT23" s="217"/>
      <c r="KU23" s="217"/>
      <c r="KV23" s="217"/>
      <c r="KW23" s="217"/>
      <c r="KX23" s="217"/>
      <c r="KY23" s="217"/>
      <c r="KZ23" s="217"/>
      <c r="LA23" s="217"/>
      <c r="LB23" s="217"/>
      <c r="LC23" s="217"/>
      <c r="LD23" s="217"/>
      <c r="LE23" s="217"/>
      <c r="LF23" s="217"/>
      <c r="LG23" s="217"/>
      <c r="LH23" s="217"/>
      <c r="LI23" s="217"/>
      <c r="LJ23" s="217"/>
      <c r="LK23" s="217"/>
      <c r="LL23" s="217"/>
      <c r="LM23" s="217"/>
      <c r="LN23" s="217"/>
      <c r="LO23" s="217"/>
      <c r="LP23" s="217"/>
      <c r="LQ23" s="217"/>
      <c r="LR23" s="217"/>
      <c r="LS23" s="217"/>
      <c r="LT23" s="217"/>
      <c r="LU23" s="217"/>
      <c r="LV23" s="217"/>
      <c r="LW23" s="217"/>
      <c r="LX23" s="217"/>
      <c r="LY23" s="217"/>
      <c r="LZ23" s="217"/>
      <c r="MA23" s="217"/>
      <c r="MB23" s="217"/>
      <c r="MC23" s="217"/>
      <c r="MD23" s="217"/>
      <c r="ME23" s="217"/>
      <c r="MF23" s="217"/>
      <c r="MG23" s="217"/>
      <c r="MH23" s="217"/>
      <c r="MI23" s="217"/>
      <c r="MJ23" s="217"/>
      <c r="MK23" s="217"/>
      <c r="ML23" s="217"/>
      <c r="MM23" s="217"/>
      <c r="MN23" s="217"/>
      <c r="MO23" s="217"/>
      <c r="MP23" s="217"/>
      <c r="MQ23" s="217"/>
      <c r="MR23" s="217"/>
      <c r="MS23" s="217"/>
      <c r="MT23" s="217"/>
      <c r="MU23" s="217"/>
      <c r="MV23" s="217"/>
      <c r="MW23" s="217"/>
      <c r="MX23" s="217"/>
      <c r="MY23" s="217"/>
      <c r="MZ23" s="217"/>
      <c r="NA23" s="217"/>
      <c r="NB23" s="217"/>
      <c r="NC23" s="217"/>
      <c r="ND23" s="217"/>
      <c r="NE23" s="217"/>
      <c r="NF23" s="217"/>
      <c r="NG23" s="217"/>
      <c r="NH23" s="217"/>
      <c r="NI23" s="217"/>
      <c r="NJ23" s="217"/>
      <c r="NK23" s="217"/>
      <c r="NL23" s="217"/>
      <c r="NM23" s="217"/>
      <c r="NN23" s="217"/>
      <c r="NO23" s="217"/>
      <c r="NP23" s="217"/>
      <c r="NQ23" s="217"/>
      <c r="NR23" s="217"/>
      <c r="NS23" s="217"/>
      <c r="NT23" s="217"/>
      <c r="NU23" s="217"/>
      <c r="NV23" s="217"/>
      <c r="NW23" s="217"/>
      <c r="NX23" s="217"/>
      <c r="NY23" s="217"/>
      <c r="NZ23" s="217"/>
      <c r="OA23" s="217"/>
      <c r="OB23" s="217"/>
      <c r="OC23" s="217"/>
      <c r="OD23" s="217"/>
      <c r="OE23" s="217"/>
      <c r="OF23" s="217"/>
      <c r="OG23" s="217"/>
      <c r="OH23" s="217"/>
      <c r="OI23" s="217"/>
      <c r="OJ23" s="217"/>
      <c r="OK23" s="217"/>
      <c r="OL23" s="217"/>
      <c r="OM23" s="217"/>
      <c r="ON23" s="217"/>
      <c r="OO23" s="217"/>
      <c r="OP23" s="217"/>
      <c r="OQ23" s="217"/>
      <c r="OR23" s="217"/>
      <c r="OS23" s="217"/>
      <c r="OT23" s="217"/>
      <c r="OU23" s="217"/>
      <c r="OV23" s="217"/>
      <c r="OW23" s="217"/>
      <c r="OX23" s="217"/>
      <c r="OY23" s="217"/>
      <c r="OZ23" s="217"/>
      <c r="PA23" s="217"/>
      <c r="PB23" s="217"/>
      <c r="PC23" s="217"/>
      <c r="PD23" s="217"/>
      <c r="PE23" s="217"/>
      <c r="PF23" s="217"/>
      <c r="PG23" s="217"/>
      <c r="PH23" s="217"/>
      <c r="PI23" s="217"/>
      <c r="PJ23" s="217"/>
      <c r="PK23" s="217"/>
      <c r="PL23" s="217"/>
      <c r="PM23" s="217"/>
      <c r="PN23" s="217"/>
      <c r="PO23" s="217"/>
      <c r="PP23" s="217"/>
      <c r="PQ23" s="217"/>
      <c r="PR23" s="217"/>
      <c r="PS23" s="217"/>
      <c r="PT23" s="217"/>
      <c r="PU23" s="217"/>
      <c r="PV23" s="217"/>
      <c r="PW23" s="217"/>
      <c r="PX23" s="217"/>
      <c r="PY23" s="217"/>
      <c r="PZ23" s="217"/>
      <c r="QA23" s="217"/>
      <c r="QB23" s="217"/>
      <c r="QC23" s="217"/>
      <c r="QD23" s="217"/>
      <c r="QE23" s="217"/>
      <c r="QF23" s="217"/>
      <c r="QG23" s="217"/>
      <c r="QH23" s="217"/>
      <c r="QI23" s="217"/>
      <c r="QJ23" s="217"/>
      <c r="QK23" s="217"/>
      <c r="QL23" s="217"/>
      <c r="QM23" s="217"/>
      <c r="QN23" s="217"/>
      <c r="QO23" s="217"/>
      <c r="QP23" s="217"/>
      <c r="QQ23" s="217"/>
      <c r="QR23" s="217"/>
      <c r="QS23" s="217"/>
      <c r="QT23" s="217"/>
      <c r="QU23" s="217"/>
      <c r="QV23" s="217"/>
      <c r="QW23" s="217"/>
      <c r="QX23" s="217"/>
      <c r="QY23" s="217"/>
      <c r="QZ23" s="217"/>
      <c r="RA23" s="217"/>
      <c r="RB23" s="217"/>
      <c r="RC23" s="217"/>
      <c r="RD23" s="217"/>
      <c r="RE23" s="217"/>
      <c r="RF23" s="217"/>
      <c r="RG23" s="217"/>
      <c r="RH23" s="217"/>
      <c r="RI23" s="217"/>
      <c r="RJ23" s="217"/>
      <c r="RK23" s="217"/>
      <c r="RL23" s="217"/>
      <c r="RM23" s="217"/>
      <c r="RN23" s="217"/>
      <c r="RO23" s="217"/>
      <c r="RP23" s="217"/>
      <c r="RQ23" s="217"/>
      <c r="RR23" s="217"/>
      <c r="RS23" s="217"/>
      <c r="RT23" s="217"/>
      <c r="RU23" s="217"/>
      <c r="RV23" s="217"/>
      <c r="RW23" s="217"/>
      <c r="RX23" s="217"/>
      <c r="RY23" s="217"/>
      <c r="RZ23" s="217"/>
      <c r="SA23" s="217"/>
      <c r="SB23" s="217"/>
      <c r="SC23" s="217"/>
      <c r="SD23" s="217"/>
      <c r="SE23" s="217"/>
      <c r="SF23" s="217"/>
      <c r="SG23" s="217"/>
      <c r="SH23" s="217"/>
      <c r="SI23" s="217"/>
      <c r="SJ23" s="217"/>
      <c r="SK23" s="217"/>
      <c r="SL23" s="217"/>
      <c r="SM23" s="217"/>
      <c r="SN23" s="217"/>
      <c r="SO23" s="217"/>
      <c r="SP23" s="217"/>
      <c r="SQ23" s="217"/>
      <c r="SR23" s="217"/>
      <c r="SS23" s="217"/>
      <c r="ST23" s="217"/>
      <c r="SU23" s="217"/>
      <c r="SV23" s="217"/>
      <c r="SW23" s="217"/>
      <c r="SX23" s="217"/>
      <c r="SY23" s="217"/>
      <c r="SZ23" s="217"/>
      <c r="TA23" s="217"/>
      <c r="TB23" s="217"/>
      <c r="TC23" s="217"/>
      <c r="TD23" s="217"/>
      <c r="TE23" s="217"/>
      <c r="TF23" s="217"/>
      <c r="TG23" s="217"/>
      <c r="TH23" s="217"/>
      <c r="TI23" s="217"/>
      <c r="TJ23" s="217"/>
      <c r="TK23" s="217"/>
      <c r="TL23" s="217"/>
      <c r="TM23" s="217"/>
      <c r="TN23" s="217"/>
      <c r="TO23" s="217"/>
      <c r="TP23" s="217"/>
      <c r="TQ23" s="217"/>
      <c r="TR23" s="217"/>
      <c r="TS23" s="217"/>
      <c r="TT23" s="217"/>
      <c r="TU23" s="217"/>
      <c r="TV23" s="217"/>
      <c r="TW23" s="217"/>
      <c r="TX23" s="217"/>
      <c r="TY23" s="217"/>
      <c r="TZ23" s="217"/>
      <c r="UA23" s="217"/>
      <c r="UB23" s="217"/>
      <c r="UC23" s="217"/>
      <c r="UD23" s="217"/>
      <c r="UE23" s="217"/>
      <c r="UF23" s="217"/>
      <c r="UG23" s="217"/>
      <c r="UH23" s="217"/>
      <c r="UI23" s="217"/>
      <c r="UJ23" s="217"/>
      <c r="UK23" s="217"/>
      <c r="UL23" s="217"/>
      <c r="UM23" s="217"/>
      <c r="UN23" s="217"/>
      <c r="UO23" s="217"/>
      <c r="UP23" s="217"/>
      <c r="UQ23" s="217"/>
      <c r="UR23" s="217"/>
      <c r="US23" s="217"/>
      <c r="UT23" s="217"/>
      <c r="UU23" s="217"/>
      <c r="UV23" s="217"/>
      <c r="UW23" s="217"/>
      <c r="UX23" s="217"/>
      <c r="UY23" s="217"/>
      <c r="UZ23" s="217"/>
      <c r="VA23" s="217"/>
      <c r="VB23" s="217"/>
      <c r="VC23" s="217"/>
      <c r="VD23" s="217"/>
      <c r="VE23" s="217"/>
      <c r="VF23" s="217"/>
      <c r="VG23" s="217"/>
      <c r="VH23" s="217"/>
      <c r="VI23" s="217"/>
      <c r="VJ23" s="217"/>
      <c r="VK23" s="217"/>
      <c r="VL23" s="217"/>
      <c r="VM23" s="217"/>
      <c r="VN23" s="217"/>
      <c r="VO23" s="217"/>
      <c r="VP23" s="217"/>
      <c r="VQ23" s="217"/>
      <c r="VR23" s="217"/>
      <c r="VS23" s="217"/>
      <c r="VT23" s="217"/>
      <c r="VU23" s="217"/>
      <c r="VV23" s="217"/>
      <c r="VW23" s="217"/>
      <c r="VX23" s="217"/>
      <c r="VY23" s="217"/>
      <c r="VZ23" s="217"/>
      <c r="WA23" s="217"/>
      <c r="WB23" s="217"/>
      <c r="WC23" s="217"/>
      <c r="WD23" s="217"/>
      <c r="WE23" s="217"/>
      <c r="WF23" s="217"/>
      <c r="WG23" s="217"/>
      <c r="WH23" s="217"/>
      <c r="WI23" s="217"/>
      <c r="WJ23" s="217"/>
      <c r="WK23" s="217"/>
      <c r="WL23" s="217"/>
      <c r="WM23" s="217"/>
      <c r="WN23" s="217"/>
      <c r="WO23" s="217"/>
      <c r="WP23" s="217"/>
      <c r="WQ23" s="217"/>
      <c r="WR23" s="217"/>
      <c r="WS23" s="217"/>
      <c r="WT23" s="217"/>
      <c r="WU23" s="217"/>
      <c r="WV23" s="217"/>
      <c r="WW23" s="217"/>
      <c r="WX23" s="217"/>
      <c r="WY23" s="217"/>
      <c r="WZ23" s="217"/>
      <c r="XA23" s="217"/>
      <c r="XB23" s="217"/>
      <c r="XC23" s="217"/>
      <c r="XD23" s="217"/>
      <c r="XE23" s="217"/>
      <c r="XF23" s="217"/>
      <c r="XG23" s="217"/>
      <c r="XH23" s="217"/>
      <c r="XI23" s="217"/>
      <c r="XJ23" s="217"/>
      <c r="XK23" s="217"/>
      <c r="XL23" s="217"/>
      <c r="XM23" s="217"/>
      <c r="XN23" s="217"/>
      <c r="XO23" s="217"/>
      <c r="XP23" s="217"/>
      <c r="XQ23" s="217"/>
      <c r="XR23" s="217"/>
      <c r="XS23" s="217"/>
      <c r="XT23" s="217"/>
      <c r="XU23" s="217"/>
      <c r="XV23" s="217"/>
      <c r="XW23" s="217"/>
      <c r="XX23" s="217"/>
      <c r="XY23" s="217"/>
      <c r="XZ23" s="217"/>
      <c r="YA23" s="217"/>
      <c r="YB23" s="217"/>
      <c r="YC23" s="217"/>
      <c r="YD23" s="217"/>
      <c r="YE23" s="217"/>
      <c r="YF23" s="217"/>
      <c r="YG23" s="217"/>
      <c r="YH23" s="217"/>
      <c r="YI23" s="217"/>
      <c r="YJ23" s="217"/>
      <c r="YK23" s="217"/>
      <c r="YL23" s="217"/>
      <c r="YM23" s="217"/>
      <c r="YN23" s="217"/>
      <c r="YO23" s="217"/>
      <c r="YP23" s="217"/>
      <c r="YQ23" s="217"/>
      <c r="YR23" s="217"/>
      <c r="YS23" s="217"/>
      <c r="YT23" s="217"/>
      <c r="YU23" s="217"/>
      <c r="YV23" s="217"/>
      <c r="YW23" s="217"/>
      <c r="YX23" s="217"/>
      <c r="YY23" s="217"/>
      <c r="YZ23" s="217"/>
      <c r="ZA23" s="217"/>
      <c r="ZB23" s="217"/>
      <c r="ZC23" s="217"/>
      <c r="ZD23" s="217"/>
      <c r="ZE23" s="217"/>
      <c r="ZF23" s="217"/>
      <c r="ZG23" s="217"/>
      <c r="ZH23" s="217"/>
      <c r="ZI23" s="217"/>
      <c r="ZJ23" s="217"/>
      <c r="ZK23" s="217"/>
      <c r="ZL23" s="217"/>
      <c r="ZM23" s="217"/>
      <c r="ZN23" s="217"/>
      <c r="ZO23" s="217"/>
      <c r="ZP23" s="217"/>
      <c r="ZQ23" s="217"/>
      <c r="ZR23" s="217"/>
      <c r="ZS23" s="217"/>
      <c r="ZT23" s="217"/>
      <c r="ZU23" s="217"/>
      <c r="ZV23" s="217"/>
      <c r="ZW23" s="217"/>
      <c r="ZX23" s="217"/>
      <c r="ZY23" s="217"/>
      <c r="ZZ23" s="217"/>
      <c r="AAA23" s="217"/>
      <c r="AAB23" s="217"/>
      <c r="AAC23" s="217"/>
      <c r="AAD23" s="217"/>
      <c r="AAE23" s="217"/>
      <c r="AAF23" s="217"/>
      <c r="AAG23" s="217"/>
      <c r="AAH23" s="217"/>
      <c r="AAI23" s="217"/>
      <c r="AAJ23" s="217"/>
      <c r="AAK23" s="217"/>
      <c r="AAL23" s="217"/>
      <c r="AAM23" s="217"/>
      <c r="AAN23" s="217"/>
      <c r="AAO23" s="217"/>
      <c r="AAP23" s="217"/>
      <c r="AAQ23" s="217"/>
      <c r="AAR23" s="217"/>
      <c r="AAS23" s="217"/>
      <c r="AAT23" s="217"/>
      <c r="AAU23" s="217"/>
      <c r="AAV23" s="217"/>
      <c r="AAW23" s="217"/>
      <c r="AAX23" s="217"/>
      <c r="AAY23" s="217"/>
      <c r="AAZ23" s="217"/>
      <c r="ABA23" s="217"/>
      <c r="ABB23" s="217"/>
      <c r="ABC23" s="217"/>
      <c r="ABD23" s="217"/>
      <c r="ABE23" s="217"/>
      <c r="ABF23" s="217"/>
      <c r="ABG23" s="217"/>
      <c r="ABH23" s="217"/>
      <c r="ABI23" s="217"/>
      <c r="ABJ23" s="217"/>
      <c r="ABK23" s="217"/>
      <c r="ABL23" s="217"/>
      <c r="ABM23" s="217"/>
      <c r="ABN23" s="217"/>
      <c r="ABO23" s="217"/>
      <c r="ABP23" s="217"/>
      <c r="ABQ23" s="217"/>
      <c r="ABR23" s="217"/>
      <c r="ABS23" s="217"/>
      <c r="ABT23" s="217"/>
      <c r="ABU23" s="217"/>
      <c r="ABV23" s="217"/>
      <c r="ABW23" s="217"/>
      <c r="ABX23" s="217"/>
      <c r="ABY23" s="217"/>
      <c r="ABZ23" s="217"/>
      <c r="ACA23" s="217"/>
      <c r="ACB23" s="217"/>
      <c r="ACC23" s="217"/>
      <c r="ACD23" s="217"/>
      <c r="ACE23" s="217"/>
      <c r="ACF23" s="217"/>
      <c r="ACG23" s="217"/>
      <c r="ACH23" s="217"/>
      <c r="ACI23" s="217"/>
      <c r="ACJ23" s="217"/>
      <c r="ACK23" s="217"/>
      <c r="ACL23" s="217"/>
      <c r="ACM23" s="217"/>
      <c r="ACN23" s="217"/>
      <c r="ACO23" s="217"/>
      <c r="ACP23" s="217"/>
      <c r="ACQ23" s="217"/>
      <c r="ACR23" s="217"/>
      <c r="ACS23" s="217"/>
      <c r="ACT23" s="217"/>
      <c r="ACU23" s="217"/>
      <c r="ACV23" s="217"/>
      <c r="ACW23" s="217"/>
      <c r="ACX23" s="217"/>
      <c r="ACY23" s="217"/>
      <c r="ACZ23" s="217"/>
      <c r="ADA23" s="217"/>
      <c r="ADB23" s="217"/>
      <c r="ADC23" s="217"/>
      <c r="ADD23" s="217"/>
      <c r="ADE23" s="217"/>
      <c r="ADF23" s="217"/>
      <c r="ADG23" s="217"/>
      <c r="ADH23" s="217"/>
      <c r="ADI23" s="217"/>
      <c r="ADJ23" s="217"/>
      <c r="ADK23" s="217"/>
      <c r="ADL23" s="217"/>
      <c r="ADM23" s="217"/>
      <c r="ADN23" s="217"/>
      <c r="ADO23" s="217"/>
      <c r="ADP23" s="217"/>
      <c r="ADQ23" s="217"/>
      <c r="ADR23" s="217"/>
      <c r="ADS23" s="217"/>
      <c r="ADT23" s="217"/>
      <c r="ADU23" s="217"/>
      <c r="ADV23" s="217"/>
      <c r="ADW23" s="217"/>
      <c r="ADX23" s="217"/>
      <c r="ADY23" s="217"/>
      <c r="ADZ23" s="217"/>
      <c r="AEA23" s="217"/>
      <c r="AEB23" s="217"/>
      <c r="AEC23" s="217"/>
      <c r="AED23" s="217"/>
      <c r="AEE23" s="217"/>
      <c r="AEF23" s="217"/>
      <c r="AEG23" s="217"/>
      <c r="AEH23" s="217"/>
      <c r="AEI23" s="217"/>
      <c r="AEJ23" s="217"/>
      <c r="AEK23" s="217"/>
      <c r="AEL23" s="217"/>
      <c r="AEM23" s="217"/>
      <c r="AEN23" s="217"/>
      <c r="AEO23" s="217"/>
      <c r="AEP23" s="217"/>
      <c r="AEQ23" s="217"/>
      <c r="AER23" s="217"/>
      <c r="AES23" s="217"/>
      <c r="AET23" s="217"/>
      <c r="AEU23" s="217"/>
      <c r="AEV23" s="217"/>
      <c r="AEW23" s="217"/>
      <c r="AEX23" s="217"/>
      <c r="AEY23" s="217"/>
      <c r="AEZ23" s="217"/>
      <c r="AFA23" s="217"/>
      <c r="AFB23" s="217"/>
      <c r="AFC23" s="217"/>
      <c r="AFD23" s="217"/>
      <c r="AFE23" s="217"/>
      <c r="AFF23" s="217"/>
      <c r="AFG23" s="217"/>
      <c r="AFH23" s="217"/>
      <c r="AFI23" s="217"/>
      <c r="AFJ23" s="217"/>
      <c r="AFK23" s="217"/>
      <c r="AFL23" s="217"/>
      <c r="AFM23" s="217"/>
      <c r="AFN23" s="217"/>
      <c r="AFO23" s="217"/>
      <c r="AFP23" s="217"/>
      <c r="AFQ23" s="217"/>
      <c r="AFR23" s="217"/>
      <c r="AFS23" s="217"/>
      <c r="AFT23" s="217"/>
      <c r="AFU23" s="217"/>
      <c r="AFV23" s="217"/>
      <c r="AFW23" s="217"/>
      <c r="AFX23" s="217"/>
      <c r="AFY23" s="217"/>
      <c r="AFZ23" s="217"/>
      <c r="AGA23" s="217"/>
      <c r="AGB23" s="217"/>
      <c r="AGC23" s="217"/>
      <c r="AGD23" s="217"/>
      <c r="AGE23" s="217"/>
      <c r="AGF23" s="217"/>
      <c r="AGG23" s="217"/>
      <c r="AGH23" s="217"/>
      <c r="AGI23" s="217"/>
      <c r="AGJ23" s="217"/>
      <c r="AGK23" s="217"/>
      <c r="AGL23" s="217"/>
      <c r="AGM23" s="217"/>
      <c r="AGN23" s="217"/>
      <c r="AGO23" s="217"/>
      <c r="AGP23" s="217"/>
      <c r="AGQ23" s="217"/>
      <c r="AGR23" s="217"/>
      <c r="AGS23" s="217"/>
      <c r="AGT23" s="217"/>
      <c r="AGU23" s="217"/>
      <c r="AGV23" s="217"/>
      <c r="AGW23" s="217"/>
      <c r="AGX23" s="217"/>
      <c r="AGY23" s="217"/>
      <c r="AGZ23" s="217"/>
      <c r="AHA23" s="217"/>
      <c r="AHB23" s="217"/>
      <c r="AHC23" s="217"/>
      <c r="AHD23" s="217"/>
      <c r="AHE23" s="217"/>
      <c r="AHF23" s="217"/>
      <c r="AHG23" s="217"/>
      <c r="AHH23" s="217"/>
      <c r="AHI23" s="217"/>
      <c r="AHJ23" s="217"/>
      <c r="AHK23" s="217"/>
      <c r="AHL23" s="217"/>
      <c r="AHM23" s="217"/>
      <c r="AHN23" s="217"/>
      <c r="AHO23" s="217"/>
      <c r="AHP23" s="217"/>
      <c r="AHQ23" s="217"/>
      <c r="AHR23" s="217"/>
      <c r="AHS23" s="217"/>
      <c r="AHT23" s="217"/>
      <c r="AHU23" s="217"/>
      <c r="AHV23" s="217"/>
      <c r="AHW23" s="217"/>
      <c r="AHX23" s="217"/>
      <c r="AHY23" s="217"/>
      <c r="AHZ23" s="217"/>
      <c r="AIA23" s="217"/>
      <c r="AIB23" s="217"/>
      <c r="AIC23" s="217"/>
      <c r="AID23" s="217"/>
      <c r="AIE23" s="217"/>
      <c r="AIF23" s="217"/>
      <c r="AIG23" s="217"/>
      <c r="AIH23" s="217"/>
      <c r="AII23" s="217"/>
      <c r="AIJ23" s="217"/>
      <c r="AIK23" s="217"/>
      <c r="AIL23" s="217"/>
      <c r="AIM23" s="217"/>
      <c r="AIN23" s="217"/>
      <c r="AIO23" s="217"/>
      <c r="AIP23" s="217"/>
      <c r="AIQ23" s="217"/>
      <c r="AIR23" s="217"/>
      <c r="AIS23" s="217"/>
      <c r="AIT23" s="217"/>
      <c r="AIU23" s="217"/>
      <c r="AIV23" s="217"/>
      <c r="AIW23" s="217"/>
      <c r="AIX23" s="217"/>
      <c r="AIY23" s="217"/>
      <c r="AIZ23" s="217"/>
      <c r="AJA23" s="217"/>
      <c r="AJB23" s="217"/>
      <c r="AJC23" s="217"/>
      <c r="AJD23" s="217"/>
      <c r="AJE23" s="217"/>
      <c r="AJF23" s="217"/>
      <c r="AJG23" s="217"/>
      <c r="AJH23" s="217"/>
      <c r="AJI23" s="217"/>
      <c r="AJJ23" s="217"/>
      <c r="AJK23" s="217"/>
      <c r="AJL23" s="217"/>
      <c r="AJM23" s="217"/>
      <c r="AJN23" s="217"/>
      <c r="AJO23" s="217"/>
      <c r="AJP23" s="217"/>
      <c r="AJQ23" s="217"/>
      <c r="AJR23" s="217"/>
      <c r="AJS23" s="217"/>
      <c r="AJT23" s="217"/>
      <c r="AJU23" s="217"/>
      <c r="AJV23" s="217"/>
      <c r="AJW23" s="217"/>
      <c r="AJX23" s="217"/>
      <c r="AJY23" s="217"/>
      <c r="AJZ23" s="217"/>
      <c r="AKA23" s="217"/>
      <c r="AKB23" s="217"/>
      <c r="AKC23" s="217"/>
      <c r="AKD23" s="217"/>
      <c r="AKE23" s="217"/>
      <c r="AKF23" s="217"/>
      <c r="AKG23" s="217"/>
      <c r="AKH23" s="217"/>
      <c r="AKI23" s="217"/>
      <c r="AKJ23" s="217"/>
      <c r="AKK23" s="217"/>
      <c r="AKL23" s="217"/>
      <c r="AKM23" s="217"/>
      <c r="AKN23" s="217"/>
      <c r="AKO23" s="217"/>
      <c r="AKP23" s="217"/>
      <c r="AKQ23" s="217"/>
      <c r="AKR23" s="217"/>
      <c r="AKS23" s="217"/>
      <c r="AKT23" s="217"/>
      <c r="AKU23" s="217"/>
      <c r="AKV23" s="217"/>
      <c r="AKW23" s="217"/>
      <c r="AKX23" s="217"/>
      <c r="AKY23" s="217"/>
      <c r="AKZ23" s="217"/>
      <c r="ALA23" s="217"/>
      <c r="ALB23" s="217"/>
      <c r="ALC23" s="217"/>
      <c r="ALD23" s="217"/>
      <c r="ALE23" s="217"/>
      <c r="ALF23" s="217"/>
      <c r="ALG23" s="217"/>
      <c r="ALH23" s="217"/>
      <c r="ALI23" s="217"/>
      <c r="ALJ23" s="217"/>
      <c r="ALK23" s="217"/>
      <c r="ALL23" s="217"/>
      <c r="ALM23" s="217"/>
      <c r="ALN23" s="217"/>
      <c r="ALO23" s="217"/>
      <c r="ALP23" s="217"/>
      <c r="ALQ23" s="217"/>
      <c r="ALR23" s="217"/>
      <c r="ALS23" s="217"/>
      <c r="ALT23" s="217"/>
      <c r="ALU23" s="217"/>
      <c r="ALV23" s="217"/>
      <c r="ALW23" s="217"/>
      <c r="ALX23" s="217"/>
      <c r="ALY23" s="217"/>
      <c r="ALZ23" s="217"/>
      <c r="AMA23" s="217"/>
      <c r="AMB23" s="217"/>
      <c r="AMC23" s="217"/>
      <c r="AMD23" s="217"/>
      <c r="AME23" s="217"/>
      <c r="AMF23" s="217"/>
      <c r="AMG23" s="217"/>
      <c r="AMH23" s="217"/>
      <c r="AMI23" s="217"/>
      <c r="AMJ23" s="217"/>
      <c r="AMK23" s="217"/>
      <c r="AML23" s="217"/>
      <c r="AMM23" s="217"/>
    </row>
    <row r="24" spans="1:1027" s="637" customFormat="1" ht="15" customHeight="1" outlineLevel="1">
      <c r="A24" s="656">
        <v>11</v>
      </c>
      <c r="B24" s="470"/>
      <c r="C24" s="667"/>
      <c r="D24" s="599"/>
      <c r="E24" s="599"/>
      <c r="F24" s="599"/>
      <c r="G24" s="174"/>
      <c r="H24" s="174"/>
      <c r="I24" s="660">
        <f t="shared" si="11"/>
        <v>0</v>
      </c>
      <c r="J24" s="661">
        <f t="shared" si="12"/>
        <v>0</v>
      </c>
      <c r="K24" s="577">
        <f t="shared" si="1"/>
        <v>0</v>
      </c>
      <c r="L24" s="578"/>
      <c r="M24" s="528">
        <f t="shared" si="2"/>
        <v>0</v>
      </c>
      <c r="N24" s="578"/>
      <c r="O24" s="528">
        <f t="shared" si="3"/>
        <v>0</v>
      </c>
      <c r="P24" s="578"/>
      <c r="Q24" s="528">
        <f t="shared" si="4"/>
        <v>0</v>
      </c>
      <c r="R24" s="578"/>
      <c r="S24" s="629">
        <f t="shared" si="5"/>
        <v>0</v>
      </c>
      <c r="T24" s="528">
        <f t="shared" si="13"/>
        <v>0</v>
      </c>
      <c r="U24" s="528">
        <f t="shared" si="14"/>
        <v>0</v>
      </c>
      <c r="V24" s="217"/>
      <c r="W24" s="217"/>
      <c r="X24" s="217"/>
      <c r="Y24" s="217"/>
      <c r="Z24" s="217"/>
      <c r="AA24" s="217"/>
      <c r="AB24" s="217"/>
      <c r="AC24" s="217"/>
      <c r="AD24" s="217"/>
      <c r="AE24" s="217"/>
      <c r="AF24" s="217"/>
      <c r="AG24" s="217"/>
      <c r="AH24" s="217"/>
      <c r="AI24" s="217"/>
      <c r="AJ24" s="217"/>
      <c r="AK24" s="217"/>
      <c r="AL24" s="217"/>
      <c r="AM24" s="217"/>
      <c r="AN24" s="217"/>
      <c r="AO24" s="217"/>
      <c r="AP24" s="217"/>
      <c r="AQ24" s="217"/>
      <c r="AR24" s="217"/>
      <c r="AS24" s="217"/>
      <c r="AT24" s="217"/>
      <c r="AU24" s="217"/>
      <c r="AV24" s="217"/>
      <c r="AW24" s="217"/>
      <c r="AX24" s="217"/>
      <c r="AY24" s="217"/>
      <c r="AZ24" s="217"/>
      <c r="BA24" s="217"/>
      <c r="BB24" s="217"/>
      <c r="BC24" s="217"/>
      <c r="BD24" s="217"/>
      <c r="BE24" s="217"/>
      <c r="BF24" s="217"/>
      <c r="BG24" s="217"/>
      <c r="BH24" s="217"/>
      <c r="BI24" s="217"/>
      <c r="BJ24" s="217"/>
      <c r="BK24" s="217"/>
      <c r="BL24" s="217"/>
      <c r="BM24" s="217"/>
      <c r="BN24" s="217"/>
      <c r="BO24" s="217"/>
      <c r="BP24" s="217"/>
      <c r="BQ24" s="217"/>
      <c r="BR24" s="217"/>
      <c r="BS24" s="217"/>
      <c r="BT24" s="217"/>
      <c r="BU24" s="217"/>
      <c r="BV24" s="217"/>
      <c r="BW24" s="217"/>
      <c r="BX24" s="217"/>
      <c r="BY24" s="217"/>
      <c r="BZ24" s="217"/>
      <c r="CA24" s="217"/>
      <c r="CB24" s="217"/>
      <c r="CC24" s="217"/>
      <c r="CD24" s="217"/>
      <c r="CE24" s="217"/>
      <c r="CF24" s="217"/>
      <c r="CG24" s="217"/>
      <c r="CH24" s="217"/>
      <c r="CI24" s="217"/>
      <c r="CJ24" s="217"/>
      <c r="CK24" s="217"/>
      <c r="CL24" s="217"/>
      <c r="CM24" s="217"/>
      <c r="CN24" s="217"/>
      <c r="CO24" s="217"/>
      <c r="CP24" s="217"/>
      <c r="CQ24" s="217"/>
      <c r="CR24" s="217"/>
      <c r="CS24" s="217"/>
      <c r="CT24" s="217"/>
      <c r="CU24" s="217"/>
      <c r="CV24" s="217"/>
      <c r="CW24" s="217"/>
      <c r="CX24" s="217"/>
      <c r="CY24" s="217"/>
      <c r="CZ24" s="217"/>
      <c r="DA24" s="217"/>
      <c r="DB24" s="217"/>
      <c r="DC24" s="217"/>
      <c r="DD24" s="217"/>
      <c r="DE24" s="217"/>
      <c r="DF24" s="217"/>
      <c r="DG24" s="217"/>
      <c r="DH24" s="217"/>
      <c r="DI24" s="217"/>
      <c r="DJ24" s="217"/>
      <c r="DK24" s="217"/>
      <c r="DL24" s="217"/>
      <c r="DM24" s="217"/>
      <c r="DN24" s="217"/>
      <c r="DO24" s="217"/>
      <c r="DP24" s="217"/>
      <c r="DQ24" s="217"/>
      <c r="DR24" s="217"/>
      <c r="DS24" s="217"/>
      <c r="DT24" s="217"/>
      <c r="DU24" s="217"/>
      <c r="DV24" s="217"/>
      <c r="DW24" s="217"/>
      <c r="DX24" s="217"/>
      <c r="DY24" s="217"/>
      <c r="DZ24" s="217"/>
      <c r="EA24" s="217"/>
      <c r="EB24" s="217"/>
      <c r="EC24" s="217"/>
      <c r="ED24" s="217"/>
      <c r="EE24" s="217"/>
      <c r="EF24" s="217"/>
      <c r="EG24" s="217"/>
      <c r="EH24" s="217"/>
      <c r="EI24" s="217"/>
      <c r="EJ24" s="217"/>
      <c r="EK24" s="217"/>
      <c r="EL24" s="217"/>
      <c r="EM24" s="217"/>
      <c r="EN24" s="217"/>
      <c r="EO24" s="217"/>
      <c r="EP24" s="217"/>
      <c r="EQ24" s="217"/>
      <c r="ER24" s="217"/>
      <c r="ES24" s="217"/>
      <c r="ET24" s="217"/>
      <c r="EU24" s="217"/>
      <c r="EV24" s="217"/>
      <c r="EW24" s="217"/>
      <c r="EX24" s="217"/>
      <c r="EY24" s="217"/>
      <c r="EZ24" s="217"/>
      <c r="FA24" s="217"/>
      <c r="FB24" s="217"/>
      <c r="FC24" s="217"/>
      <c r="FD24" s="217"/>
      <c r="FE24" s="217"/>
      <c r="FF24" s="217"/>
      <c r="FG24" s="217"/>
      <c r="FH24" s="217"/>
      <c r="FI24" s="217"/>
      <c r="FJ24" s="217"/>
      <c r="FK24" s="217"/>
      <c r="FL24" s="217"/>
      <c r="FM24" s="217"/>
      <c r="FN24" s="217"/>
      <c r="FO24" s="217"/>
      <c r="FP24" s="217"/>
      <c r="FQ24" s="217"/>
      <c r="FR24" s="217"/>
      <c r="FS24" s="217"/>
      <c r="FT24" s="217"/>
      <c r="FU24" s="217"/>
      <c r="FV24" s="217"/>
      <c r="FW24" s="217"/>
      <c r="FX24" s="217"/>
      <c r="FY24" s="217"/>
      <c r="FZ24" s="217"/>
      <c r="GA24" s="217"/>
      <c r="GB24" s="217"/>
      <c r="GC24" s="217"/>
      <c r="GD24" s="217"/>
      <c r="GE24" s="217"/>
      <c r="GF24" s="217"/>
      <c r="GG24" s="217"/>
      <c r="GH24" s="217"/>
      <c r="GI24" s="217"/>
      <c r="GJ24" s="217"/>
      <c r="GK24" s="217"/>
      <c r="GL24" s="217"/>
      <c r="GM24" s="217"/>
      <c r="GN24" s="217"/>
      <c r="GO24" s="217"/>
      <c r="GP24" s="217"/>
      <c r="GQ24" s="217"/>
      <c r="GR24" s="217"/>
      <c r="GS24" s="217"/>
      <c r="GT24" s="217"/>
      <c r="GU24" s="217"/>
      <c r="GV24" s="217"/>
      <c r="GW24" s="217"/>
      <c r="GX24" s="217"/>
      <c r="GY24" s="217"/>
      <c r="GZ24" s="217"/>
      <c r="HA24" s="217"/>
      <c r="HB24" s="217"/>
      <c r="HC24" s="217"/>
      <c r="HD24" s="217"/>
      <c r="HE24" s="217"/>
      <c r="HF24" s="217"/>
      <c r="HG24" s="217"/>
      <c r="HH24" s="217"/>
      <c r="HI24" s="217"/>
      <c r="HJ24" s="217"/>
      <c r="HK24" s="217"/>
      <c r="HL24" s="217"/>
      <c r="HM24" s="217"/>
      <c r="HN24" s="217"/>
      <c r="HO24" s="217"/>
      <c r="HP24" s="217"/>
      <c r="HQ24" s="217"/>
      <c r="HR24" s="217"/>
      <c r="HS24" s="217"/>
      <c r="HT24" s="217"/>
      <c r="HU24" s="217"/>
      <c r="HV24" s="217"/>
      <c r="HW24" s="217"/>
      <c r="HX24" s="217"/>
      <c r="HY24" s="217"/>
      <c r="HZ24" s="217"/>
      <c r="IA24" s="217"/>
      <c r="IB24" s="217"/>
      <c r="IC24" s="217"/>
      <c r="ID24" s="217"/>
      <c r="IE24" s="217"/>
      <c r="IF24" s="217"/>
      <c r="IG24" s="217"/>
      <c r="IH24" s="217"/>
      <c r="II24" s="217"/>
      <c r="IJ24" s="217"/>
      <c r="IK24" s="217"/>
      <c r="IL24" s="217"/>
      <c r="IM24" s="217"/>
      <c r="IN24" s="217"/>
      <c r="IO24" s="217"/>
      <c r="IP24" s="217"/>
      <c r="IQ24" s="217"/>
      <c r="IR24" s="217"/>
      <c r="IS24" s="217"/>
      <c r="IT24" s="217"/>
      <c r="IU24" s="217"/>
      <c r="IV24" s="217"/>
      <c r="IW24" s="217"/>
      <c r="IX24" s="217"/>
      <c r="IY24" s="217"/>
      <c r="IZ24" s="217"/>
      <c r="JA24" s="217"/>
      <c r="JB24" s="217"/>
      <c r="JC24" s="217"/>
      <c r="JD24" s="217"/>
      <c r="JE24" s="217"/>
      <c r="JF24" s="217"/>
      <c r="JG24" s="217"/>
      <c r="JH24" s="217"/>
      <c r="JI24" s="217"/>
      <c r="JJ24" s="217"/>
      <c r="JK24" s="217"/>
      <c r="JL24" s="217"/>
      <c r="JM24" s="217"/>
      <c r="JN24" s="217"/>
      <c r="JO24" s="217"/>
      <c r="JP24" s="217"/>
      <c r="JQ24" s="217"/>
      <c r="JR24" s="217"/>
      <c r="JS24" s="217"/>
      <c r="JT24" s="217"/>
      <c r="JU24" s="217"/>
      <c r="JV24" s="217"/>
      <c r="JW24" s="217"/>
      <c r="JX24" s="217"/>
      <c r="JY24" s="217"/>
      <c r="JZ24" s="217"/>
      <c r="KA24" s="217"/>
      <c r="KB24" s="217"/>
      <c r="KC24" s="217"/>
      <c r="KD24" s="217"/>
      <c r="KE24" s="217"/>
      <c r="KF24" s="217"/>
      <c r="KG24" s="217"/>
      <c r="KH24" s="217"/>
      <c r="KI24" s="217"/>
      <c r="KJ24" s="217"/>
      <c r="KK24" s="217"/>
      <c r="KL24" s="217"/>
      <c r="KM24" s="217"/>
      <c r="KN24" s="217"/>
      <c r="KO24" s="217"/>
      <c r="KP24" s="217"/>
      <c r="KQ24" s="217"/>
      <c r="KR24" s="217"/>
      <c r="KS24" s="217"/>
      <c r="KT24" s="217"/>
      <c r="KU24" s="217"/>
      <c r="KV24" s="217"/>
      <c r="KW24" s="217"/>
      <c r="KX24" s="217"/>
      <c r="KY24" s="217"/>
      <c r="KZ24" s="217"/>
      <c r="LA24" s="217"/>
      <c r="LB24" s="217"/>
      <c r="LC24" s="217"/>
      <c r="LD24" s="217"/>
      <c r="LE24" s="217"/>
      <c r="LF24" s="217"/>
      <c r="LG24" s="217"/>
      <c r="LH24" s="217"/>
      <c r="LI24" s="217"/>
      <c r="LJ24" s="217"/>
      <c r="LK24" s="217"/>
      <c r="LL24" s="217"/>
      <c r="LM24" s="217"/>
      <c r="LN24" s="217"/>
      <c r="LO24" s="217"/>
      <c r="LP24" s="217"/>
      <c r="LQ24" s="217"/>
      <c r="LR24" s="217"/>
      <c r="LS24" s="217"/>
      <c r="LT24" s="217"/>
      <c r="LU24" s="217"/>
      <c r="LV24" s="217"/>
      <c r="LW24" s="217"/>
      <c r="LX24" s="217"/>
      <c r="LY24" s="217"/>
      <c r="LZ24" s="217"/>
      <c r="MA24" s="217"/>
      <c r="MB24" s="217"/>
      <c r="MC24" s="217"/>
      <c r="MD24" s="217"/>
      <c r="ME24" s="217"/>
      <c r="MF24" s="217"/>
      <c r="MG24" s="217"/>
      <c r="MH24" s="217"/>
      <c r="MI24" s="217"/>
      <c r="MJ24" s="217"/>
      <c r="MK24" s="217"/>
      <c r="ML24" s="217"/>
      <c r="MM24" s="217"/>
      <c r="MN24" s="217"/>
      <c r="MO24" s="217"/>
      <c r="MP24" s="217"/>
      <c r="MQ24" s="217"/>
      <c r="MR24" s="217"/>
      <c r="MS24" s="217"/>
      <c r="MT24" s="217"/>
      <c r="MU24" s="217"/>
      <c r="MV24" s="217"/>
      <c r="MW24" s="217"/>
      <c r="MX24" s="217"/>
      <c r="MY24" s="217"/>
      <c r="MZ24" s="217"/>
      <c r="NA24" s="217"/>
      <c r="NB24" s="217"/>
      <c r="NC24" s="217"/>
      <c r="ND24" s="217"/>
      <c r="NE24" s="217"/>
      <c r="NF24" s="217"/>
      <c r="NG24" s="217"/>
      <c r="NH24" s="217"/>
      <c r="NI24" s="217"/>
      <c r="NJ24" s="217"/>
      <c r="NK24" s="217"/>
      <c r="NL24" s="217"/>
      <c r="NM24" s="217"/>
      <c r="NN24" s="217"/>
      <c r="NO24" s="217"/>
      <c r="NP24" s="217"/>
      <c r="NQ24" s="217"/>
      <c r="NR24" s="217"/>
      <c r="NS24" s="217"/>
      <c r="NT24" s="217"/>
      <c r="NU24" s="217"/>
      <c r="NV24" s="217"/>
      <c r="NW24" s="217"/>
      <c r="NX24" s="217"/>
      <c r="NY24" s="217"/>
      <c r="NZ24" s="217"/>
      <c r="OA24" s="217"/>
      <c r="OB24" s="217"/>
      <c r="OC24" s="217"/>
      <c r="OD24" s="217"/>
      <c r="OE24" s="217"/>
      <c r="OF24" s="217"/>
      <c r="OG24" s="217"/>
      <c r="OH24" s="217"/>
      <c r="OI24" s="217"/>
      <c r="OJ24" s="217"/>
      <c r="OK24" s="217"/>
      <c r="OL24" s="217"/>
      <c r="OM24" s="217"/>
      <c r="ON24" s="217"/>
      <c r="OO24" s="217"/>
      <c r="OP24" s="217"/>
      <c r="OQ24" s="217"/>
      <c r="OR24" s="217"/>
      <c r="OS24" s="217"/>
      <c r="OT24" s="217"/>
      <c r="OU24" s="217"/>
      <c r="OV24" s="217"/>
      <c r="OW24" s="217"/>
      <c r="OX24" s="217"/>
      <c r="OY24" s="217"/>
      <c r="OZ24" s="217"/>
      <c r="PA24" s="217"/>
      <c r="PB24" s="217"/>
      <c r="PC24" s="217"/>
      <c r="PD24" s="217"/>
      <c r="PE24" s="217"/>
      <c r="PF24" s="217"/>
      <c r="PG24" s="217"/>
      <c r="PH24" s="217"/>
      <c r="PI24" s="217"/>
      <c r="PJ24" s="217"/>
      <c r="PK24" s="217"/>
      <c r="PL24" s="217"/>
      <c r="PM24" s="217"/>
      <c r="PN24" s="217"/>
      <c r="PO24" s="217"/>
      <c r="PP24" s="217"/>
      <c r="PQ24" s="217"/>
      <c r="PR24" s="217"/>
      <c r="PS24" s="217"/>
      <c r="PT24" s="217"/>
      <c r="PU24" s="217"/>
      <c r="PV24" s="217"/>
      <c r="PW24" s="217"/>
      <c r="PX24" s="217"/>
      <c r="PY24" s="217"/>
      <c r="PZ24" s="217"/>
      <c r="QA24" s="217"/>
      <c r="QB24" s="217"/>
      <c r="QC24" s="217"/>
      <c r="QD24" s="217"/>
      <c r="QE24" s="217"/>
      <c r="QF24" s="217"/>
      <c r="QG24" s="217"/>
      <c r="QH24" s="217"/>
      <c r="QI24" s="217"/>
      <c r="QJ24" s="217"/>
      <c r="QK24" s="217"/>
      <c r="QL24" s="217"/>
      <c r="QM24" s="217"/>
      <c r="QN24" s="217"/>
      <c r="QO24" s="217"/>
      <c r="QP24" s="217"/>
      <c r="QQ24" s="217"/>
      <c r="QR24" s="217"/>
      <c r="QS24" s="217"/>
      <c r="QT24" s="217"/>
      <c r="QU24" s="217"/>
      <c r="QV24" s="217"/>
      <c r="QW24" s="217"/>
      <c r="QX24" s="217"/>
      <c r="QY24" s="217"/>
      <c r="QZ24" s="217"/>
      <c r="RA24" s="217"/>
      <c r="RB24" s="217"/>
      <c r="RC24" s="217"/>
      <c r="RD24" s="217"/>
      <c r="RE24" s="217"/>
      <c r="RF24" s="217"/>
      <c r="RG24" s="217"/>
      <c r="RH24" s="217"/>
      <c r="RI24" s="217"/>
      <c r="RJ24" s="217"/>
      <c r="RK24" s="217"/>
      <c r="RL24" s="217"/>
      <c r="RM24" s="217"/>
      <c r="RN24" s="217"/>
      <c r="RO24" s="217"/>
      <c r="RP24" s="217"/>
      <c r="RQ24" s="217"/>
      <c r="RR24" s="217"/>
      <c r="RS24" s="217"/>
      <c r="RT24" s="217"/>
      <c r="RU24" s="217"/>
      <c r="RV24" s="217"/>
      <c r="RW24" s="217"/>
      <c r="RX24" s="217"/>
      <c r="RY24" s="217"/>
      <c r="RZ24" s="217"/>
      <c r="SA24" s="217"/>
      <c r="SB24" s="217"/>
      <c r="SC24" s="217"/>
      <c r="SD24" s="217"/>
      <c r="SE24" s="217"/>
      <c r="SF24" s="217"/>
      <c r="SG24" s="217"/>
      <c r="SH24" s="217"/>
      <c r="SI24" s="217"/>
      <c r="SJ24" s="217"/>
      <c r="SK24" s="217"/>
      <c r="SL24" s="217"/>
      <c r="SM24" s="217"/>
      <c r="SN24" s="217"/>
      <c r="SO24" s="217"/>
      <c r="SP24" s="217"/>
      <c r="SQ24" s="217"/>
      <c r="SR24" s="217"/>
      <c r="SS24" s="217"/>
      <c r="ST24" s="217"/>
      <c r="SU24" s="217"/>
      <c r="SV24" s="217"/>
      <c r="SW24" s="217"/>
      <c r="SX24" s="217"/>
      <c r="SY24" s="217"/>
      <c r="SZ24" s="217"/>
      <c r="TA24" s="217"/>
      <c r="TB24" s="217"/>
      <c r="TC24" s="217"/>
      <c r="TD24" s="217"/>
      <c r="TE24" s="217"/>
      <c r="TF24" s="217"/>
      <c r="TG24" s="217"/>
      <c r="TH24" s="217"/>
      <c r="TI24" s="217"/>
      <c r="TJ24" s="217"/>
      <c r="TK24" s="217"/>
      <c r="TL24" s="217"/>
      <c r="TM24" s="217"/>
      <c r="TN24" s="217"/>
      <c r="TO24" s="217"/>
      <c r="TP24" s="217"/>
      <c r="TQ24" s="217"/>
      <c r="TR24" s="217"/>
      <c r="TS24" s="217"/>
      <c r="TT24" s="217"/>
      <c r="TU24" s="217"/>
      <c r="TV24" s="217"/>
      <c r="TW24" s="217"/>
      <c r="TX24" s="217"/>
      <c r="TY24" s="217"/>
      <c r="TZ24" s="217"/>
      <c r="UA24" s="217"/>
      <c r="UB24" s="217"/>
      <c r="UC24" s="217"/>
      <c r="UD24" s="217"/>
      <c r="UE24" s="217"/>
      <c r="UF24" s="217"/>
      <c r="UG24" s="217"/>
      <c r="UH24" s="217"/>
      <c r="UI24" s="217"/>
      <c r="UJ24" s="217"/>
      <c r="UK24" s="217"/>
      <c r="UL24" s="217"/>
      <c r="UM24" s="217"/>
      <c r="UN24" s="217"/>
      <c r="UO24" s="217"/>
      <c r="UP24" s="217"/>
      <c r="UQ24" s="217"/>
      <c r="UR24" s="217"/>
      <c r="US24" s="217"/>
      <c r="UT24" s="217"/>
      <c r="UU24" s="217"/>
      <c r="UV24" s="217"/>
      <c r="UW24" s="217"/>
      <c r="UX24" s="217"/>
      <c r="UY24" s="217"/>
      <c r="UZ24" s="217"/>
      <c r="VA24" s="217"/>
      <c r="VB24" s="217"/>
      <c r="VC24" s="217"/>
      <c r="VD24" s="217"/>
      <c r="VE24" s="217"/>
      <c r="VF24" s="217"/>
      <c r="VG24" s="217"/>
      <c r="VH24" s="217"/>
      <c r="VI24" s="217"/>
      <c r="VJ24" s="217"/>
      <c r="VK24" s="217"/>
      <c r="VL24" s="217"/>
      <c r="VM24" s="217"/>
      <c r="VN24" s="217"/>
      <c r="VO24" s="217"/>
      <c r="VP24" s="217"/>
      <c r="VQ24" s="217"/>
      <c r="VR24" s="217"/>
      <c r="VS24" s="217"/>
      <c r="VT24" s="217"/>
      <c r="VU24" s="217"/>
      <c r="VV24" s="217"/>
      <c r="VW24" s="217"/>
      <c r="VX24" s="217"/>
      <c r="VY24" s="217"/>
      <c r="VZ24" s="217"/>
      <c r="WA24" s="217"/>
      <c r="WB24" s="217"/>
      <c r="WC24" s="217"/>
      <c r="WD24" s="217"/>
      <c r="WE24" s="217"/>
      <c r="WF24" s="217"/>
      <c r="WG24" s="217"/>
      <c r="WH24" s="217"/>
      <c r="WI24" s="217"/>
      <c r="WJ24" s="217"/>
      <c r="WK24" s="217"/>
      <c r="WL24" s="217"/>
      <c r="WM24" s="217"/>
      <c r="WN24" s="217"/>
      <c r="WO24" s="217"/>
      <c r="WP24" s="217"/>
      <c r="WQ24" s="217"/>
      <c r="WR24" s="217"/>
      <c r="WS24" s="217"/>
      <c r="WT24" s="217"/>
      <c r="WU24" s="217"/>
      <c r="WV24" s="217"/>
      <c r="WW24" s="217"/>
      <c r="WX24" s="217"/>
      <c r="WY24" s="217"/>
      <c r="WZ24" s="217"/>
      <c r="XA24" s="217"/>
      <c r="XB24" s="217"/>
      <c r="XC24" s="217"/>
      <c r="XD24" s="217"/>
      <c r="XE24" s="217"/>
      <c r="XF24" s="217"/>
      <c r="XG24" s="217"/>
      <c r="XH24" s="217"/>
      <c r="XI24" s="217"/>
      <c r="XJ24" s="217"/>
      <c r="XK24" s="217"/>
      <c r="XL24" s="217"/>
      <c r="XM24" s="217"/>
      <c r="XN24" s="217"/>
      <c r="XO24" s="217"/>
      <c r="XP24" s="217"/>
      <c r="XQ24" s="217"/>
      <c r="XR24" s="217"/>
      <c r="XS24" s="217"/>
      <c r="XT24" s="217"/>
      <c r="XU24" s="217"/>
      <c r="XV24" s="217"/>
      <c r="XW24" s="217"/>
      <c r="XX24" s="217"/>
      <c r="XY24" s="217"/>
      <c r="XZ24" s="217"/>
      <c r="YA24" s="217"/>
      <c r="YB24" s="217"/>
      <c r="YC24" s="217"/>
      <c r="YD24" s="217"/>
      <c r="YE24" s="217"/>
      <c r="YF24" s="217"/>
      <c r="YG24" s="217"/>
      <c r="YH24" s="217"/>
      <c r="YI24" s="217"/>
      <c r="YJ24" s="217"/>
      <c r="YK24" s="217"/>
      <c r="YL24" s="217"/>
      <c r="YM24" s="217"/>
      <c r="YN24" s="217"/>
      <c r="YO24" s="217"/>
      <c r="YP24" s="217"/>
      <c r="YQ24" s="217"/>
      <c r="YR24" s="217"/>
      <c r="YS24" s="217"/>
      <c r="YT24" s="217"/>
      <c r="YU24" s="217"/>
      <c r="YV24" s="217"/>
      <c r="YW24" s="217"/>
      <c r="YX24" s="217"/>
      <c r="YY24" s="217"/>
      <c r="YZ24" s="217"/>
      <c r="ZA24" s="217"/>
      <c r="ZB24" s="217"/>
      <c r="ZC24" s="217"/>
      <c r="ZD24" s="217"/>
      <c r="ZE24" s="217"/>
      <c r="ZF24" s="217"/>
      <c r="ZG24" s="217"/>
      <c r="ZH24" s="217"/>
      <c r="ZI24" s="217"/>
      <c r="ZJ24" s="217"/>
      <c r="ZK24" s="217"/>
      <c r="ZL24" s="217"/>
      <c r="ZM24" s="217"/>
      <c r="ZN24" s="217"/>
      <c r="ZO24" s="217"/>
      <c r="ZP24" s="217"/>
      <c r="ZQ24" s="217"/>
      <c r="ZR24" s="217"/>
      <c r="ZS24" s="217"/>
      <c r="ZT24" s="217"/>
      <c r="ZU24" s="217"/>
      <c r="ZV24" s="217"/>
      <c r="ZW24" s="217"/>
      <c r="ZX24" s="217"/>
      <c r="ZY24" s="217"/>
      <c r="ZZ24" s="217"/>
      <c r="AAA24" s="217"/>
      <c r="AAB24" s="217"/>
      <c r="AAC24" s="217"/>
      <c r="AAD24" s="217"/>
      <c r="AAE24" s="217"/>
      <c r="AAF24" s="217"/>
      <c r="AAG24" s="217"/>
      <c r="AAH24" s="217"/>
      <c r="AAI24" s="217"/>
      <c r="AAJ24" s="217"/>
      <c r="AAK24" s="217"/>
      <c r="AAL24" s="217"/>
      <c r="AAM24" s="217"/>
      <c r="AAN24" s="217"/>
      <c r="AAO24" s="217"/>
      <c r="AAP24" s="217"/>
      <c r="AAQ24" s="217"/>
      <c r="AAR24" s="217"/>
      <c r="AAS24" s="217"/>
      <c r="AAT24" s="217"/>
      <c r="AAU24" s="217"/>
      <c r="AAV24" s="217"/>
      <c r="AAW24" s="217"/>
      <c r="AAX24" s="217"/>
      <c r="AAY24" s="217"/>
      <c r="AAZ24" s="217"/>
      <c r="ABA24" s="217"/>
      <c r="ABB24" s="217"/>
      <c r="ABC24" s="217"/>
      <c r="ABD24" s="217"/>
      <c r="ABE24" s="217"/>
      <c r="ABF24" s="217"/>
      <c r="ABG24" s="217"/>
      <c r="ABH24" s="217"/>
      <c r="ABI24" s="217"/>
      <c r="ABJ24" s="217"/>
      <c r="ABK24" s="217"/>
      <c r="ABL24" s="217"/>
      <c r="ABM24" s="217"/>
      <c r="ABN24" s="217"/>
      <c r="ABO24" s="217"/>
      <c r="ABP24" s="217"/>
      <c r="ABQ24" s="217"/>
      <c r="ABR24" s="217"/>
      <c r="ABS24" s="217"/>
      <c r="ABT24" s="217"/>
      <c r="ABU24" s="217"/>
      <c r="ABV24" s="217"/>
      <c r="ABW24" s="217"/>
      <c r="ABX24" s="217"/>
      <c r="ABY24" s="217"/>
      <c r="ABZ24" s="217"/>
      <c r="ACA24" s="217"/>
      <c r="ACB24" s="217"/>
      <c r="ACC24" s="217"/>
      <c r="ACD24" s="217"/>
      <c r="ACE24" s="217"/>
      <c r="ACF24" s="217"/>
      <c r="ACG24" s="217"/>
      <c r="ACH24" s="217"/>
      <c r="ACI24" s="217"/>
      <c r="ACJ24" s="217"/>
      <c r="ACK24" s="217"/>
      <c r="ACL24" s="217"/>
      <c r="ACM24" s="217"/>
      <c r="ACN24" s="217"/>
      <c r="ACO24" s="217"/>
      <c r="ACP24" s="217"/>
      <c r="ACQ24" s="217"/>
      <c r="ACR24" s="217"/>
      <c r="ACS24" s="217"/>
      <c r="ACT24" s="217"/>
      <c r="ACU24" s="217"/>
      <c r="ACV24" s="217"/>
      <c r="ACW24" s="217"/>
      <c r="ACX24" s="217"/>
      <c r="ACY24" s="217"/>
      <c r="ACZ24" s="217"/>
      <c r="ADA24" s="217"/>
      <c r="ADB24" s="217"/>
      <c r="ADC24" s="217"/>
      <c r="ADD24" s="217"/>
      <c r="ADE24" s="217"/>
      <c r="ADF24" s="217"/>
      <c r="ADG24" s="217"/>
      <c r="ADH24" s="217"/>
      <c r="ADI24" s="217"/>
      <c r="ADJ24" s="217"/>
      <c r="ADK24" s="217"/>
      <c r="ADL24" s="217"/>
      <c r="ADM24" s="217"/>
      <c r="ADN24" s="217"/>
      <c r="ADO24" s="217"/>
      <c r="ADP24" s="217"/>
      <c r="ADQ24" s="217"/>
      <c r="ADR24" s="217"/>
      <c r="ADS24" s="217"/>
      <c r="ADT24" s="217"/>
      <c r="ADU24" s="217"/>
      <c r="ADV24" s="217"/>
      <c r="ADW24" s="217"/>
      <c r="ADX24" s="217"/>
      <c r="ADY24" s="217"/>
      <c r="ADZ24" s="217"/>
      <c r="AEA24" s="217"/>
      <c r="AEB24" s="217"/>
      <c r="AEC24" s="217"/>
      <c r="AED24" s="217"/>
      <c r="AEE24" s="217"/>
      <c r="AEF24" s="217"/>
      <c r="AEG24" s="217"/>
      <c r="AEH24" s="217"/>
      <c r="AEI24" s="217"/>
      <c r="AEJ24" s="217"/>
      <c r="AEK24" s="217"/>
      <c r="AEL24" s="217"/>
      <c r="AEM24" s="217"/>
      <c r="AEN24" s="217"/>
      <c r="AEO24" s="217"/>
      <c r="AEP24" s="217"/>
      <c r="AEQ24" s="217"/>
      <c r="AER24" s="217"/>
      <c r="AES24" s="217"/>
      <c r="AET24" s="217"/>
      <c r="AEU24" s="217"/>
      <c r="AEV24" s="217"/>
      <c r="AEW24" s="217"/>
      <c r="AEX24" s="217"/>
      <c r="AEY24" s="217"/>
      <c r="AEZ24" s="217"/>
      <c r="AFA24" s="217"/>
      <c r="AFB24" s="217"/>
      <c r="AFC24" s="217"/>
      <c r="AFD24" s="217"/>
      <c r="AFE24" s="217"/>
      <c r="AFF24" s="217"/>
      <c r="AFG24" s="217"/>
      <c r="AFH24" s="217"/>
      <c r="AFI24" s="217"/>
      <c r="AFJ24" s="217"/>
      <c r="AFK24" s="217"/>
      <c r="AFL24" s="217"/>
      <c r="AFM24" s="217"/>
      <c r="AFN24" s="217"/>
      <c r="AFO24" s="217"/>
      <c r="AFP24" s="217"/>
      <c r="AFQ24" s="217"/>
      <c r="AFR24" s="217"/>
      <c r="AFS24" s="217"/>
      <c r="AFT24" s="217"/>
      <c r="AFU24" s="217"/>
      <c r="AFV24" s="217"/>
      <c r="AFW24" s="217"/>
      <c r="AFX24" s="217"/>
      <c r="AFY24" s="217"/>
      <c r="AFZ24" s="217"/>
      <c r="AGA24" s="217"/>
      <c r="AGB24" s="217"/>
      <c r="AGC24" s="217"/>
      <c r="AGD24" s="217"/>
      <c r="AGE24" s="217"/>
      <c r="AGF24" s="217"/>
      <c r="AGG24" s="217"/>
      <c r="AGH24" s="217"/>
      <c r="AGI24" s="217"/>
      <c r="AGJ24" s="217"/>
      <c r="AGK24" s="217"/>
      <c r="AGL24" s="217"/>
      <c r="AGM24" s="217"/>
      <c r="AGN24" s="217"/>
      <c r="AGO24" s="217"/>
      <c r="AGP24" s="217"/>
      <c r="AGQ24" s="217"/>
      <c r="AGR24" s="217"/>
      <c r="AGS24" s="217"/>
      <c r="AGT24" s="217"/>
      <c r="AGU24" s="217"/>
      <c r="AGV24" s="217"/>
      <c r="AGW24" s="217"/>
      <c r="AGX24" s="217"/>
      <c r="AGY24" s="217"/>
      <c r="AGZ24" s="217"/>
      <c r="AHA24" s="217"/>
      <c r="AHB24" s="217"/>
      <c r="AHC24" s="217"/>
      <c r="AHD24" s="217"/>
      <c r="AHE24" s="217"/>
      <c r="AHF24" s="217"/>
      <c r="AHG24" s="217"/>
      <c r="AHH24" s="217"/>
      <c r="AHI24" s="217"/>
      <c r="AHJ24" s="217"/>
      <c r="AHK24" s="217"/>
      <c r="AHL24" s="217"/>
      <c r="AHM24" s="217"/>
      <c r="AHN24" s="217"/>
      <c r="AHO24" s="217"/>
      <c r="AHP24" s="217"/>
      <c r="AHQ24" s="217"/>
      <c r="AHR24" s="217"/>
      <c r="AHS24" s="217"/>
      <c r="AHT24" s="217"/>
      <c r="AHU24" s="217"/>
      <c r="AHV24" s="217"/>
      <c r="AHW24" s="217"/>
      <c r="AHX24" s="217"/>
      <c r="AHY24" s="217"/>
      <c r="AHZ24" s="217"/>
      <c r="AIA24" s="217"/>
      <c r="AIB24" s="217"/>
      <c r="AIC24" s="217"/>
      <c r="AID24" s="217"/>
      <c r="AIE24" s="217"/>
      <c r="AIF24" s="217"/>
      <c r="AIG24" s="217"/>
      <c r="AIH24" s="217"/>
      <c r="AII24" s="217"/>
      <c r="AIJ24" s="217"/>
      <c r="AIK24" s="217"/>
      <c r="AIL24" s="217"/>
      <c r="AIM24" s="217"/>
      <c r="AIN24" s="217"/>
      <c r="AIO24" s="217"/>
      <c r="AIP24" s="217"/>
      <c r="AIQ24" s="217"/>
      <c r="AIR24" s="217"/>
      <c r="AIS24" s="217"/>
      <c r="AIT24" s="217"/>
      <c r="AIU24" s="217"/>
      <c r="AIV24" s="217"/>
      <c r="AIW24" s="217"/>
      <c r="AIX24" s="217"/>
      <c r="AIY24" s="217"/>
      <c r="AIZ24" s="217"/>
      <c r="AJA24" s="217"/>
      <c r="AJB24" s="217"/>
      <c r="AJC24" s="217"/>
      <c r="AJD24" s="217"/>
      <c r="AJE24" s="217"/>
      <c r="AJF24" s="217"/>
      <c r="AJG24" s="217"/>
      <c r="AJH24" s="217"/>
      <c r="AJI24" s="217"/>
      <c r="AJJ24" s="217"/>
      <c r="AJK24" s="217"/>
      <c r="AJL24" s="217"/>
      <c r="AJM24" s="217"/>
      <c r="AJN24" s="217"/>
      <c r="AJO24" s="217"/>
      <c r="AJP24" s="217"/>
      <c r="AJQ24" s="217"/>
      <c r="AJR24" s="217"/>
      <c r="AJS24" s="217"/>
      <c r="AJT24" s="217"/>
      <c r="AJU24" s="217"/>
      <c r="AJV24" s="217"/>
      <c r="AJW24" s="217"/>
      <c r="AJX24" s="217"/>
      <c r="AJY24" s="217"/>
      <c r="AJZ24" s="217"/>
      <c r="AKA24" s="217"/>
      <c r="AKB24" s="217"/>
      <c r="AKC24" s="217"/>
      <c r="AKD24" s="217"/>
      <c r="AKE24" s="217"/>
      <c r="AKF24" s="217"/>
      <c r="AKG24" s="217"/>
      <c r="AKH24" s="217"/>
      <c r="AKI24" s="217"/>
      <c r="AKJ24" s="217"/>
      <c r="AKK24" s="217"/>
      <c r="AKL24" s="217"/>
      <c r="AKM24" s="217"/>
      <c r="AKN24" s="217"/>
      <c r="AKO24" s="217"/>
      <c r="AKP24" s="217"/>
      <c r="AKQ24" s="217"/>
      <c r="AKR24" s="217"/>
      <c r="AKS24" s="217"/>
      <c r="AKT24" s="217"/>
      <c r="AKU24" s="217"/>
      <c r="AKV24" s="217"/>
      <c r="AKW24" s="217"/>
      <c r="AKX24" s="217"/>
      <c r="AKY24" s="217"/>
      <c r="AKZ24" s="217"/>
      <c r="ALA24" s="217"/>
      <c r="ALB24" s="217"/>
      <c r="ALC24" s="217"/>
      <c r="ALD24" s="217"/>
      <c r="ALE24" s="217"/>
      <c r="ALF24" s="217"/>
      <c r="ALG24" s="217"/>
      <c r="ALH24" s="217"/>
      <c r="ALI24" s="217"/>
      <c r="ALJ24" s="217"/>
      <c r="ALK24" s="217"/>
      <c r="ALL24" s="217"/>
      <c r="ALM24" s="217"/>
      <c r="ALN24" s="217"/>
      <c r="ALO24" s="217"/>
      <c r="ALP24" s="217"/>
      <c r="ALQ24" s="217"/>
      <c r="ALR24" s="217"/>
      <c r="ALS24" s="217"/>
      <c r="ALT24" s="217"/>
      <c r="ALU24" s="217"/>
      <c r="ALV24" s="217"/>
      <c r="ALW24" s="217"/>
      <c r="ALX24" s="217"/>
      <c r="ALY24" s="217"/>
      <c r="ALZ24" s="217"/>
      <c r="AMA24" s="217"/>
      <c r="AMB24" s="217"/>
      <c r="AMC24" s="217"/>
      <c r="AMD24" s="217"/>
      <c r="AME24" s="217"/>
      <c r="AMF24" s="217"/>
      <c r="AMG24" s="217"/>
      <c r="AMH24" s="217"/>
      <c r="AMI24" s="217"/>
      <c r="AMJ24" s="217"/>
      <c r="AMK24" s="217"/>
      <c r="AML24" s="217"/>
      <c r="AMM24" s="217"/>
    </row>
    <row r="25" spans="1:1027" s="637" customFormat="1" ht="15" customHeight="1" outlineLevel="1">
      <c r="A25" s="571">
        <v>12</v>
      </c>
      <c r="B25" s="667"/>
      <c r="C25" s="667"/>
      <c r="D25" s="599"/>
      <c r="E25" s="599"/>
      <c r="F25" s="599"/>
      <c r="G25" s="174"/>
      <c r="H25" s="174"/>
      <c r="I25" s="660">
        <f t="shared" si="11"/>
        <v>0</v>
      </c>
      <c r="J25" s="661">
        <f t="shared" si="12"/>
        <v>0</v>
      </c>
      <c r="K25" s="577">
        <f t="shared" si="1"/>
        <v>0</v>
      </c>
      <c r="L25" s="578"/>
      <c r="M25" s="528">
        <f t="shared" si="2"/>
        <v>0</v>
      </c>
      <c r="N25" s="578"/>
      <c r="O25" s="528">
        <f t="shared" si="3"/>
        <v>0</v>
      </c>
      <c r="P25" s="578"/>
      <c r="Q25" s="528">
        <f t="shared" si="4"/>
        <v>0</v>
      </c>
      <c r="R25" s="578"/>
      <c r="S25" s="629">
        <f t="shared" si="5"/>
        <v>0</v>
      </c>
      <c r="T25" s="528">
        <f t="shared" si="13"/>
        <v>0</v>
      </c>
      <c r="U25" s="528">
        <f t="shared" si="14"/>
        <v>0</v>
      </c>
      <c r="V25" s="217"/>
      <c r="W25" s="217"/>
      <c r="X25" s="217"/>
      <c r="Y25" s="217"/>
      <c r="Z25" s="217"/>
      <c r="AA25" s="217"/>
      <c r="AB25" s="217"/>
      <c r="AC25" s="217"/>
      <c r="AD25" s="217"/>
      <c r="AE25" s="217"/>
      <c r="AF25" s="217"/>
      <c r="AG25" s="217"/>
      <c r="AH25" s="217"/>
      <c r="AI25" s="217"/>
      <c r="AJ25" s="217"/>
      <c r="AK25" s="217"/>
      <c r="AL25" s="217"/>
      <c r="AM25" s="217"/>
      <c r="AN25" s="217"/>
      <c r="AO25" s="217"/>
      <c r="AP25" s="217"/>
      <c r="AQ25" s="217"/>
      <c r="AR25" s="217"/>
      <c r="AS25" s="217"/>
      <c r="AT25" s="217"/>
      <c r="AU25" s="217"/>
      <c r="AV25" s="217"/>
      <c r="AW25" s="217"/>
      <c r="AX25" s="217"/>
      <c r="AY25" s="217"/>
      <c r="AZ25" s="217"/>
      <c r="BA25" s="217"/>
      <c r="BB25" s="217"/>
      <c r="BC25" s="217"/>
      <c r="BD25" s="217"/>
      <c r="BE25" s="217"/>
      <c r="BF25" s="217"/>
      <c r="BG25" s="217"/>
      <c r="BH25" s="217"/>
      <c r="BI25" s="217"/>
      <c r="BJ25" s="217"/>
      <c r="BK25" s="217"/>
      <c r="BL25" s="217"/>
      <c r="BM25" s="217"/>
      <c r="BN25" s="217"/>
      <c r="BO25" s="217"/>
      <c r="BP25" s="217"/>
      <c r="BQ25" s="217"/>
      <c r="BR25" s="217"/>
      <c r="BS25" s="217"/>
      <c r="BT25" s="217"/>
      <c r="BU25" s="217"/>
      <c r="BV25" s="217"/>
      <c r="BW25" s="217"/>
      <c r="BX25" s="217"/>
      <c r="BY25" s="217"/>
      <c r="BZ25" s="217"/>
      <c r="CA25" s="217"/>
      <c r="CB25" s="217"/>
      <c r="CC25" s="217"/>
      <c r="CD25" s="217"/>
      <c r="CE25" s="217"/>
      <c r="CF25" s="217"/>
      <c r="CG25" s="217"/>
      <c r="CH25" s="217"/>
      <c r="CI25" s="217"/>
      <c r="CJ25" s="217"/>
      <c r="CK25" s="217"/>
      <c r="CL25" s="217"/>
      <c r="CM25" s="217"/>
      <c r="CN25" s="217"/>
      <c r="CO25" s="217"/>
      <c r="CP25" s="217"/>
      <c r="CQ25" s="217"/>
      <c r="CR25" s="217"/>
      <c r="CS25" s="217"/>
      <c r="CT25" s="217"/>
      <c r="CU25" s="217"/>
      <c r="CV25" s="217"/>
      <c r="CW25" s="217"/>
      <c r="CX25" s="217"/>
      <c r="CY25" s="217"/>
      <c r="CZ25" s="217"/>
      <c r="DA25" s="217"/>
      <c r="DB25" s="217"/>
      <c r="DC25" s="217"/>
      <c r="DD25" s="217"/>
      <c r="DE25" s="217"/>
      <c r="DF25" s="217"/>
      <c r="DG25" s="217"/>
      <c r="DH25" s="217"/>
      <c r="DI25" s="217"/>
      <c r="DJ25" s="217"/>
      <c r="DK25" s="217"/>
      <c r="DL25" s="217"/>
      <c r="DM25" s="217"/>
      <c r="DN25" s="217"/>
      <c r="DO25" s="217"/>
      <c r="DP25" s="217"/>
      <c r="DQ25" s="217"/>
      <c r="DR25" s="217"/>
      <c r="DS25" s="217"/>
      <c r="DT25" s="217"/>
      <c r="DU25" s="217"/>
      <c r="DV25" s="217"/>
      <c r="DW25" s="217"/>
      <c r="DX25" s="217"/>
      <c r="DY25" s="217"/>
      <c r="DZ25" s="217"/>
      <c r="EA25" s="217"/>
      <c r="EB25" s="217"/>
      <c r="EC25" s="217"/>
      <c r="ED25" s="217"/>
      <c r="EE25" s="217"/>
      <c r="EF25" s="217"/>
      <c r="EG25" s="217"/>
      <c r="EH25" s="217"/>
      <c r="EI25" s="217"/>
      <c r="EJ25" s="217"/>
      <c r="EK25" s="217"/>
      <c r="EL25" s="217"/>
      <c r="EM25" s="217"/>
      <c r="EN25" s="217"/>
      <c r="EO25" s="217"/>
      <c r="EP25" s="217"/>
      <c r="EQ25" s="217"/>
      <c r="ER25" s="217"/>
      <c r="ES25" s="217"/>
      <c r="ET25" s="217"/>
      <c r="EU25" s="217"/>
      <c r="EV25" s="217"/>
      <c r="EW25" s="217"/>
      <c r="EX25" s="217"/>
      <c r="EY25" s="217"/>
      <c r="EZ25" s="217"/>
      <c r="FA25" s="217"/>
      <c r="FB25" s="217"/>
      <c r="FC25" s="217"/>
      <c r="FD25" s="217"/>
      <c r="FE25" s="217"/>
      <c r="FF25" s="217"/>
      <c r="FG25" s="217"/>
      <c r="FH25" s="217"/>
      <c r="FI25" s="217"/>
      <c r="FJ25" s="217"/>
      <c r="FK25" s="217"/>
      <c r="FL25" s="217"/>
      <c r="FM25" s="217"/>
      <c r="FN25" s="217"/>
      <c r="FO25" s="217"/>
      <c r="FP25" s="217"/>
      <c r="FQ25" s="217"/>
      <c r="FR25" s="217"/>
      <c r="FS25" s="217"/>
      <c r="FT25" s="217"/>
      <c r="FU25" s="217"/>
      <c r="FV25" s="217"/>
      <c r="FW25" s="217"/>
      <c r="FX25" s="217"/>
      <c r="FY25" s="217"/>
      <c r="FZ25" s="217"/>
      <c r="GA25" s="217"/>
      <c r="GB25" s="217"/>
      <c r="GC25" s="217"/>
      <c r="GD25" s="217"/>
      <c r="GE25" s="217"/>
      <c r="GF25" s="217"/>
      <c r="GG25" s="217"/>
      <c r="GH25" s="217"/>
      <c r="GI25" s="217"/>
      <c r="GJ25" s="217"/>
      <c r="GK25" s="217"/>
      <c r="GL25" s="217"/>
      <c r="GM25" s="217"/>
      <c r="GN25" s="217"/>
      <c r="GO25" s="217"/>
      <c r="GP25" s="217"/>
      <c r="GQ25" s="217"/>
      <c r="GR25" s="217"/>
      <c r="GS25" s="217"/>
      <c r="GT25" s="217"/>
      <c r="GU25" s="217"/>
      <c r="GV25" s="217"/>
      <c r="GW25" s="217"/>
      <c r="GX25" s="217"/>
      <c r="GY25" s="217"/>
      <c r="GZ25" s="217"/>
      <c r="HA25" s="217"/>
      <c r="HB25" s="217"/>
      <c r="HC25" s="217"/>
      <c r="HD25" s="217"/>
      <c r="HE25" s="217"/>
      <c r="HF25" s="217"/>
      <c r="HG25" s="217"/>
      <c r="HH25" s="217"/>
      <c r="HI25" s="217"/>
      <c r="HJ25" s="217"/>
      <c r="HK25" s="217"/>
      <c r="HL25" s="217"/>
      <c r="HM25" s="217"/>
      <c r="HN25" s="217"/>
      <c r="HO25" s="217"/>
      <c r="HP25" s="217"/>
      <c r="HQ25" s="217"/>
      <c r="HR25" s="217"/>
      <c r="HS25" s="217"/>
      <c r="HT25" s="217"/>
      <c r="HU25" s="217"/>
      <c r="HV25" s="217"/>
      <c r="HW25" s="217"/>
      <c r="HX25" s="217"/>
      <c r="HY25" s="217"/>
      <c r="HZ25" s="217"/>
      <c r="IA25" s="217"/>
      <c r="IB25" s="217"/>
      <c r="IC25" s="217"/>
      <c r="ID25" s="217"/>
      <c r="IE25" s="217"/>
      <c r="IF25" s="217"/>
      <c r="IG25" s="217"/>
      <c r="IH25" s="217"/>
      <c r="II25" s="217"/>
      <c r="IJ25" s="217"/>
      <c r="IK25" s="217"/>
      <c r="IL25" s="217"/>
      <c r="IM25" s="217"/>
      <c r="IN25" s="217"/>
      <c r="IO25" s="217"/>
      <c r="IP25" s="217"/>
      <c r="IQ25" s="217"/>
      <c r="IR25" s="217"/>
      <c r="IS25" s="217"/>
      <c r="IT25" s="217"/>
      <c r="IU25" s="217"/>
      <c r="IV25" s="217"/>
      <c r="IW25" s="217"/>
      <c r="IX25" s="217"/>
      <c r="IY25" s="217"/>
      <c r="IZ25" s="217"/>
      <c r="JA25" s="217"/>
      <c r="JB25" s="217"/>
      <c r="JC25" s="217"/>
      <c r="JD25" s="217"/>
      <c r="JE25" s="217"/>
      <c r="JF25" s="217"/>
      <c r="JG25" s="217"/>
      <c r="JH25" s="217"/>
      <c r="JI25" s="217"/>
      <c r="JJ25" s="217"/>
      <c r="JK25" s="217"/>
      <c r="JL25" s="217"/>
      <c r="JM25" s="217"/>
      <c r="JN25" s="217"/>
      <c r="JO25" s="217"/>
      <c r="JP25" s="217"/>
      <c r="JQ25" s="217"/>
      <c r="JR25" s="217"/>
      <c r="JS25" s="217"/>
      <c r="JT25" s="217"/>
      <c r="JU25" s="217"/>
      <c r="JV25" s="217"/>
      <c r="JW25" s="217"/>
      <c r="JX25" s="217"/>
      <c r="JY25" s="217"/>
      <c r="JZ25" s="217"/>
      <c r="KA25" s="217"/>
      <c r="KB25" s="217"/>
      <c r="KC25" s="217"/>
      <c r="KD25" s="217"/>
      <c r="KE25" s="217"/>
      <c r="KF25" s="217"/>
      <c r="KG25" s="217"/>
      <c r="KH25" s="217"/>
      <c r="KI25" s="217"/>
      <c r="KJ25" s="217"/>
      <c r="KK25" s="217"/>
      <c r="KL25" s="217"/>
      <c r="KM25" s="217"/>
      <c r="KN25" s="217"/>
      <c r="KO25" s="217"/>
      <c r="KP25" s="217"/>
      <c r="KQ25" s="217"/>
      <c r="KR25" s="217"/>
      <c r="KS25" s="217"/>
      <c r="KT25" s="217"/>
      <c r="KU25" s="217"/>
      <c r="KV25" s="217"/>
      <c r="KW25" s="217"/>
      <c r="KX25" s="217"/>
      <c r="KY25" s="217"/>
      <c r="KZ25" s="217"/>
      <c r="LA25" s="217"/>
      <c r="LB25" s="217"/>
      <c r="LC25" s="217"/>
      <c r="LD25" s="217"/>
      <c r="LE25" s="217"/>
      <c r="LF25" s="217"/>
      <c r="LG25" s="217"/>
      <c r="LH25" s="217"/>
      <c r="LI25" s="217"/>
      <c r="LJ25" s="217"/>
      <c r="LK25" s="217"/>
      <c r="LL25" s="217"/>
      <c r="LM25" s="217"/>
      <c r="LN25" s="217"/>
      <c r="LO25" s="217"/>
      <c r="LP25" s="217"/>
      <c r="LQ25" s="217"/>
      <c r="LR25" s="217"/>
      <c r="LS25" s="217"/>
      <c r="LT25" s="217"/>
      <c r="LU25" s="217"/>
      <c r="LV25" s="217"/>
      <c r="LW25" s="217"/>
      <c r="LX25" s="217"/>
      <c r="LY25" s="217"/>
      <c r="LZ25" s="217"/>
      <c r="MA25" s="217"/>
      <c r="MB25" s="217"/>
      <c r="MC25" s="217"/>
      <c r="MD25" s="217"/>
      <c r="ME25" s="217"/>
      <c r="MF25" s="217"/>
      <c r="MG25" s="217"/>
      <c r="MH25" s="217"/>
      <c r="MI25" s="217"/>
      <c r="MJ25" s="217"/>
      <c r="MK25" s="217"/>
      <c r="ML25" s="217"/>
      <c r="MM25" s="217"/>
      <c r="MN25" s="217"/>
      <c r="MO25" s="217"/>
      <c r="MP25" s="217"/>
      <c r="MQ25" s="217"/>
      <c r="MR25" s="217"/>
      <c r="MS25" s="217"/>
      <c r="MT25" s="217"/>
      <c r="MU25" s="217"/>
      <c r="MV25" s="217"/>
      <c r="MW25" s="217"/>
      <c r="MX25" s="217"/>
      <c r="MY25" s="217"/>
      <c r="MZ25" s="217"/>
      <c r="NA25" s="217"/>
      <c r="NB25" s="217"/>
      <c r="NC25" s="217"/>
      <c r="ND25" s="217"/>
      <c r="NE25" s="217"/>
      <c r="NF25" s="217"/>
      <c r="NG25" s="217"/>
      <c r="NH25" s="217"/>
      <c r="NI25" s="217"/>
      <c r="NJ25" s="217"/>
      <c r="NK25" s="217"/>
      <c r="NL25" s="217"/>
      <c r="NM25" s="217"/>
      <c r="NN25" s="217"/>
      <c r="NO25" s="217"/>
      <c r="NP25" s="217"/>
      <c r="NQ25" s="217"/>
      <c r="NR25" s="217"/>
      <c r="NS25" s="217"/>
      <c r="NT25" s="217"/>
      <c r="NU25" s="217"/>
      <c r="NV25" s="217"/>
      <c r="NW25" s="217"/>
      <c r="NX25" s="217"/>
      <c r="NY25" s="217"/>
      <c r="NZ25" s="217"/>
      <c r="OA25" s="217"/>
      <c r="OB25" s="217"/>
      <c r="OC25" s="217"/>
      <c r="OD25" s="217"/>
      <c r="OE25" s="217"/>
      <c r="OF25" s="217"/>
      <c r="OG25" s="217"/>
      <c r="OH25" s="217"/>
      <c r="OI25" s="217"/>
      <c r="OJ25" s="217"/>
      <c r="OK25" s="217"/>
      <c r="OL25" s="217"/>
      <c r="OM25" s="217"/>
      <c r="ON25" s="217"/>
      <c r="OO25" s="217"/>
      <c r="OP25" s="217"/>
      <c r="OQ25" s="217"/>
      <c r="OR25" s="217"/>
      <c r="OS25" s="217"/>
      <c r="OT25" s="217"/>
      <c r="OU25" s="217"/>
      <c r="OV25" s="217"/>
      <c r="OW25" s="217"/>
      <c r="OX25" s="217"/>
      <c r="OY25" s="217"/>
      <c r="OZ25" s="217"/>
      <c r="PA25" s="217"/>
      <c r="PB25" s="217"/>
      <c r="PC25" s="217"/>
      <c r="PD25" s="217"/>
      <c r="PE25" s="217"/>
      <c r="PF25" s="217"/>
      <c r="PG25" s="217"/>
      <c r="PH25" s="217"/>
      <c r="PI25" s="217"/>
      <c r="PJ25" s="217"/>
      <c r="PK25" s="217"/>
      <c r="PL25" s="217"/>
      <c r="PM25" s="217"/>
      <c r="PN25" s="217"/>
      <c r="PO25" s="217"/>
      <c r="PP25" s="217"/>
      <c r="PQ25" s="217"/>
      <c r="PR25" s="217"/>
      <c r="PS25" s="217"/>
      <c r="PT25" s="217"/>
      <c r="PU25" s="217"/>
      <c r="PV25" s="217"/>
      <c r="PW25" s="217"/>
      <c r="PX25" s="217"/>
      <c r="PY25" s="217"/>
      <c r="PZ25" s="217"/>
      <c r="QA25" s="217"/>
      <c r="QB25" s="217"/>
      <c r="QC25" s="217"/>
      <c r="QD25" s="217"/>
      <c r="QE25" s="217"/>
      <c r="QF25" s="217"/>
      <c r="QG25" s="217"/>
      <c r="QH25" s="217"/>
      <c r="QI25" s="217"/>
      <c r="QJ25" s="217"/>
      <c r="QK25" s="217"/>
      <c r="QL25" s="217"/>
      <c r="QM25" s="217"/>
      <c r="QN25" s="217"/>
      <c r="QO25" s="217"/>
      <c r="QP25" s="217"/>
      <c r="QQ25" s="217"/>
      <c r="QR25" s="217"/>
      <c r="QS25" s="217"/>
      <c r="QT25" s="217"/>
      <c r="QU25" s="217"/>
      <c r="QV25" s="217"/>
      <c r="QW25" s="217"/>
      <c r="QX25" s="217"/>
      <c r="QY25" s="217"/>
      <c r="QZ25" s="217"/>
      <c r="RA25" s="217"/>
      <c r="RB25" s="217"/>
      <c r="RC25" s="217"/>
      <c r="RD25" s="217"/>
      <c r="RE25" s="217"/>
      <c r="RF25" s="217"/>
      <c r="RG25" s="217"/>
      <c r="RH25" s="217"/>
      <c r="RI25" s="217"/>
      <c r="RJ25" s="217"/>
      <c r="RK25" s="217"/>
      <c r="RL25" s="217"/>
      <c r="RM25" s="217"/>
      <c r="RN25" s="217"/>
      <c r="RO25" s="217"/>
      <c r="RP25" s="217"/>
      <c r="RQ25" s="217"/>
      <c r="RR25" s="217"/>
      <c r="RS25" s="217"/>
      <c r="RT25" s="217"/>
      <c r="RU25" s="217"/>
      <c r="RV25" s="217"/>
      <c r="RW25" s="217"/>
      <c r="RX25" s="217"/>
      <c r="RY25" s="217"/>
      <c r="RZ25" s="217"/>
      <c r="SA25" s="217"/>
      <c r="SB25" s="217"/>
      <c r="SC25" s="217"/>
      <c r="SD25" s="217"/>
      <c r="SE25" s="217"/>
      <c r="SF25" s="217"/>
      <c r="SG25" s="217"/>
      <c r="SH25" s="217"/>
      <c r="SI25" s="217"/>
      <c r="SJ25" s="217"/>
      <c r="SK25" s="217"/>
      <c r="SL25" s="217"/>
      <c r="SM25" s="217"/>
      <c r="SN25" s="217"/>
      <c r="SO25" s="217"/>
      <c r="SP25" s="217"/>
      <c r="SQ25" s="217"/>
      <c r="SR25" s="217"/>
      <c r="SS25" s="217"/>
      <c r="ST25" s="217"/>
      <c r="SU25" s="217"/>
      <c r="SV25" s="217"/>
      <c r="SW25" s="217"/>
      <c r="SX25" s="217"/>
      <c r="SY25" s="217"/>
      <c r="SZ25" s="217"/>
      <c r="TA25" s="217"/>
      <c r="TB25" s="217"/>
      <c r="TC25" s="217"/>
      <c r="TD25" s="217"/>
      <c r="TE25" s="217"/>
      <c r="TF25" s="217"/>
      <c r="TG25" s="217"/>
      <c r="TH25" s="217"/>
      <c r="TI25" s="217"/>
      <c r="TJ25" s="217"/>
      <c r="TK25" s="217"/>
      <c r="TL25" s="217"/>
      <c r="TM25" s="217"/>
      <c r="TN25" s="217"/>
      <c r="TO25" s="217"/>
      <c r="TP25" s="217"/>
      <c r="TQ25" s="217"/>
      <c r="TR25" s="217"/>
      <c r="TS25" s="217"/>
      <c r="TT25" s="217"/>
      <c r="TU25" s="217"/>
      <c r="TV25" s="217"/>
      <c r="TW25" s="217"/>
      <c r="TX25" s="217"/>
      <c r="TY25" s="217"/>
      <c r="TZ25" s="217"/>
      <c r="UA25" s="217"/>
      <c r="UB25" s="217"/>
      <c r="UC25" s="217"/>
      <c r="UD25" s="217"/>
      <c r="UE25" s="217"/>
      <c r="UF25" s="217"/>
      <c r="UG25" s="217"/>
      <c r="UH25" s="217"/>
      <c r="UI25" s="217"/>
      <c r="UJ25" s="217"/>
      <c r="UK25" s="217"/>
      <c r="UL25" s="217"/>
      <c r="UM25" s="217"/>
      <c r="UN25" s="217"/>
      <c r="UO25" s="217"/>
      <c r="UP25" s="217"/>
      <c r="UQ25" s="217"/>
      <c r="UR25" s="217"/>
      <c r="US25" s="217"/>
      <c r="UT25" s="217"/>
      <c r="UU25" s="217"/>
      <c r="UV25" s="217"/>
      <c r="UW25" s="217"/>
      <c r="UX25" s="217"/>
      <c r="UY25" s="217"/>
      <c r="UZ25" s="217"/>
      <c r="VA25" s="217"/>
      <c r="VB25" s="217"/>
      <c r="VC25" s="217"/>
      <c r="VD25" s="217"/>
      <c r="VE25" s="217"/>
      <c r="VF25" s="217"/>
      <c r="VG25" s="217"/>
      <c r="VH25" s="217"/>
      <c r="VI25" s="217"/>
      <c r="VJ25" s="217"/>
      <c r="VK25" s="217"/>
      <c r="VL25" s="217"/>
      <c r="VM25" s="217"/>
      <c r="VN25" s="217"/>
      <c r="VO25" s="217"/>
      <c r="VP25" s="217"/>
      <c r="VQ25" s="217"/>
      <c r="VR25" s="217"/>
      <c r="VS25" s="217"/>
      <c r="VT25" s="217"/>
      <c r="VU25" s="217"/>
      <c r="VV25" s="217"/>
      <c r="VW25" s="217"/>
      <c r="VX25" s="217"/>
      <c r="VY25" s="217"/>
      <c r="VZ25" s="217"/>
      <c r="WA25" s="217"/>
      <c r="WB25" s="217"/>
      <c r="WC25" s="217"/>
      <c r="WD25" s="217"/>
      <c r="WE25" s="217"/>
      <c r="WF25" s="217"/>
      <c r="WG25" s="217"/>
      <c r="WH25" s="217"/>
      <c r="WI25" s="217"/>
      <c r="WJ25" s="217"/>
      <c r="WK25" s="217"/>
      <c r="WL25" s="217"/>
      <c r="WM25" s="217"/>
      <c r="WN25" s="217"/>
      <c r="WO25" s="217"/>
      <c r="WP25" s="217"/>
      <c r="WQ25" s="217"/>
      <c r="WR25" s="217"/>
      <c r="WS25" s="217"/>
      <c r="WT25" s="217"/>
      <c r="WU25" s="217"/>
      <c r="WV25" s="217"/>
      <c r="WW25" s="217"/>
      <c r="WX25" s="217"/>
      <c r="WY25" s="217"/>
      <c r="WZ25" s="217"/>
      <c r="XA25" s="217"/>
      <c r="XB25" s="217"/>
      <c r="XC25" s="217"/>
      <c r="XD25" s="217"/>
      <c r="XE25" s="217"/>
      <c r="XF25" s="217"/>
      <c r="XG25" s="217"/>
      <c r="XH25" s="217"/>
      <c r="XI25" s="217"/>
      <c r="XJ25" s="217"/>
      <c r="XK25" s="217"/>
      <c r="XL25" s="217"/>
      <c r="XM25" s="217"/>
      <c r="XN25" s="217"/>
      <c r="XO25" s="217"/>
      <c r="XP25" s="217"/>
      <c r="XQ25" s="217"/>
      <c r="XR25" s="217"/>
      <c r="XS25" s="217"/>
      <c r="XT25" s="217"/>
      <c r="XU25" s="217"/>
      <c r="XV25" s="217"/>
      <c r="XW25" s="217"/>
      <c r="XX25" s="217"/>
      <c r="XY25" s="217"/>
      <c r="XZ25" s="217"/>
      <c r="YA25" s="217"/>
      <c r="YB25" s="217"/>
      <c r="YC25" s="217"/>
      <c r="YD25" s="217"/>
      <c r="YE25" s="217"/>
      <c r="YF25" s="217"/>
      <c r="YG25" s="217"/>
      <c r="YH25" s="217"/>
      <c r="YI25" s="217"/>
      <c r="YJ25" s="217"/>
      <c r="YK25" s="217"/>
      <c r="YL25" s="217"/>
      <c r="YM25" s="217"/>
      <c r="YN25" s="217"/>
      <c r="YO25" s="217"/>
      <c r="YP25" s="217"/>
      <c r="YQ25" s="217"/>
      <c r="YR25" s="217"/>
      <c r="YS25" s="217"/>
      <c r="YT25" s="217"/>
      <c r="YU25" s="217"/>
      <c r="YV25" s="217"/>
      <c r="YW25" s="217"/>
      <c r="YX25" s="217"/>
      <c r="YY25" s="217"/>
      <c r="YZ25" s="217"/>
      <c r="ZA25" s="217"/>
      <c r="ZB25" s="217"/>
      <c r="ZC25" s="217"/>
      <c r="ZD25" s="217"/>
      <c r="ZE25" s="217"/>
      <c r="ZF25" s="217"/>
      <c r="ZG25" s="217"/>
      <c r="ZH25" s="217"/>
      <c r="ZI25" s="217"/>
      <c r="ZJ25" s="217"/>
      <c r="ZK25" s="217"/>
      <c r="ZL25" s="217"/>
      <c r="ZM25" s="217"/>
      <c r="ZN25" s="217"/>
      <c r="ZO25" s="217"/>
      <c r="ZP25" s="217"/>
      <c r="ZQ25" s="217"/>
      <c r="ZR25" s="217"/>
      <c r="ZS25" s="217"/>
      <c r="ZT25" s="217"/>
      <c r="ZU25" s="217"/>
      <c r="ZV25" s="217"/>
      <c r="ZW25" s="217"/>
      <c r="ZX25" s="217"/>
      <c r="ZY25" s="217"/>
      <c r="ZZ25" s="217"/>
      <c r="AAA25" s="217"/>
      <c r="AAB25" s="217"/>
      <c r="AAC25" s="217"/>
      <c r="AAD25" s="217"/>
      <c r="AAE25" s="217"/>
      <c r="AAF25" s="217"/>
      <c r="AAG25" s="217"/>
      <c r="AAH25" s="217"/>
      <c r="AAI25" s="217"/>
      <c r="AAJ25" s="217"/>
      <c r="AAK25" s="217"/>
      <c r="AAL25" s="217"/>
      <c r="AAM25" s="217"/>
      <c r="AAN25" s="217"/>
      <c r="AAO25" s="217"/>
      <c r="AAP25" s="217"/>
      <c r="AAQ25" s="217"/>
      <c r="AAR25" s="217"/>
      <c r="AAS25" s="217"/>
      <c r="AAT25" s="217"/>
      <c r="AAU25" s="217"/>
      <c r="AAV25" s="217"/>
      <c r="AAW25" s="217"/>
      <c r="AAX25" s="217"/>
      <c r="AAY25" s="217"/>
      <c r="AAZ25" s="217"/>
      <c r="ABA25" s="217"/>
      <c r="ABB25" s="217"/>
      <c r="ABC25" s="217"/>
      <c r="ABD25" s="217"/>
      <c r="ABE25" s="217"/>
      <c r="ABF25" s="217"/>
      <c r="ABG25" s="217"/>
      <c r="ABH25" s="217"/>
      <c r="ABI25" s="217"/>
      <c r="ABJ25" s="217"/>
      <c r="ABK25" s="217"/>
      <c r="ABL25" s="217"/>
      <c r="ABM25" s="217"/>
      <c r="ABN25" s="217"/>
      <c r="ABO25" s="217"/>
      <c r="ABP25" s="217"/>
      <c r="ABQ25" s="217"/>
      <c r="ABR25" s="217"/>
      <c r="ABS25" s="217"/>
      <c r="ABT25" s="217"/>
      <c r="ABU25" s="217"/>
      <c r="ABV25" s="217"/>
      <c r="ABW25" s="217"/>
      <c r="ABX25" s="217"/>
      <c r="ABY25" s="217"/>
      <c r="ABZ25" s="217"/>
      <c r="ACA25" s="217"/>
      <c r="ACB25" s="217"/>
      <c r="ACC25" s="217"/>
      <c r="ACD25" s="217"/>
      <c r="ACE25" s="217"/>
      <c r="ACF25" s="217"/>
      <c r="ACG25" s="217"/>
      <c r="ACH25" s="217"/>
      <c r="ACI25" s="217"/>
      <c r="ACJ25" s="217"/>
      <c r="ACK25" s="217"/>
      <c r="ACL25" s="217"/>
      <c r="ACM25" s="217"/>
      <c r="ACN25" s="217"/>
      <c r="ACO25" s="217"/>
      <c r="ACP25" s="217"/>
      <c r="ACQ25" s="217"/>
      <c r="ACR25" s="217"/>
      <c r="ACS25" s="217"/>
      <c r="ACT25" s="217"/>
      <c r="ACU25" s="217"/>
      <c r="ACV25" s="217"/>
      <c r="ACW25" s="217"/>
      <c r="ACX25" s="217"/>
      <c r="ACY25" s="217"/>
      <c r="ACZ25" s="217"/>
      <c r="ADA25" s="217"/>
      <c r="ADB25" s="217"/>
      <c r="ADC25" s="217"/>
      <c r="ADD25" s="217"/>
      <c r="ADE25" s="217"/>
      <c r="ADF25" s="217"/>
      <c r="ADG25" s="217"/>
      <c r="ADH25" s="217"/>
      <c r="ADI25" s="217"/>
      <c r="ADJ25" s="217"/>
      <c r="ADK25" s="217"/>
      <c r="ADL25" s="217"/>
      <c r="ADM25" s="217"/>
      <c r="ADN25" s="217"/>
      <c r="ADO25" s="217"/>
      <c r="ADP25" s="217"/>
      <c r="ADQ25" s="217"/>
      <c r="ADR25" s="217"/>
      <c r="ADS25" s="217"/>
      <c r="ADT25" s="217"/>
      <c r="ADU25" s="217"/>
      <c r="ADV25" s="217"/>
      <c r="ADW25" s="217"/>
      <c r="ADX25" s="217"/>
      <c r="ADY25" s="217"/>
      <c r="ADZ25" s="217"/>
      <c r="AEA25" s="217"/>
      <c r="AEB25" s="217"/>
      <c r="AEC25" s="217"/>
      <c r="AED25" s="217"/>
      <c r="AEE25" s="217"/>
      <c r="AEF25" s="217"/>
      <c r="AEG25" s="217"/>
      <c r="AEH25" s="217"/>
      <c r="AEI25" s="217"/>
      <c r="AEJ25" s="217"/>
      <c r="AEK25" s="217"/>
      <c r="AEL25" s="217"/>
      <c r="AEM25" s="217"/>
      <c r="AEN25" s="217"/>
      <c r="AEO25" s="217"/>
      <c r="AEP25" s="217"/>
      <c r="AEQ25" s="217"/>
      <c r="AER25" s="217"/>
      <c r="AES25" s="217"/>
      <c r="AET25" s="217"/>
      <c r="AEU25" s="217"/>
      <c r="AEV25" s="217"/>
      <c r="AEW25" s="217"/>
      <c r="AEX25" s="217"/>
      <c r="AEY25" s="217"/>
      <c r="AEZ25" s="217"/>
      <c r="AFA25" s="217"/>
      <c r="AFB25" s="217"/>
      <c r="AFC25" s="217"/>
      <c r="AFD25" s="217"/>
      <c r="AFE25" s="217"/>
      <c r="AFF25" s="217"/>
      <c r="AFG25" s="217"/>
      <c r="AFH25" s="217"/>
      <c r="AFI25" s="217"/>
      <c r="AFJ25" s="217"/>
      <c r="AFK25" s="217"/>
      <c r="AFL25" s="217"/>
      <c r="AFM25" s="217"/>
      <c r="AFN25" s="217"/>
      <c r="AFO25" s="217"/>
      <c r="AFP25" s="217"/>
      <c r="AFQ25" s="217"/>
      <c r="AFR25" s="217"/>
      <c r="AFS25" s="217"/>
      <c r="AFT25" s="217"/>
      <c r="AFU25" s="217"/>
      <c r="AFV25" s="217"/>
      <c r="AFW25" s="217"/>
      <c r="AFX25" s="217"/>
      <c r="AFY25" s="217"/>
      <c r="AFZ25" s="217"/>
      <c r="AGA25" s="217"/>
      <c r="AGB25" s="217"/>
      <c r="AGC25" s="217"/>
      <c r="AGD25" s="217"/>
      <c r="AGE25" s="217"/>
      <c r="AGF25" s="217"/>
      <c r="AGG25" s="217"/>
      <c r="AGH25" s="217"/>
      <c r="AGI25" s="217"/>
      <c r="AGJ25" s="217"/>
      <c r="AGK25" s="217"/>
      <c r="AGL25" s="217"/>
      <c r="AGM25" s="217"/>
      <c r="AGN25" s="217"/>
      <c r="AGO25" s="217"/>
      <c r="AGP25" s="217"/>
      <c r="AGQ25" s="217"/>
      <c r="AGR25" s="217"/>
      <c r="AGS25" s="217"/>
      <c r="AGT25" s="217"/>
      <c r="AGU25" s="217"/>
      <c r="AGV25" s="217"/>
      <c r="AGW25" s="217"/>
      <c r="AGX25" s="217"/>
      <c r="AGY25" s="217"/>
      <c r="AGZ25" s="217"/>
      <c r="AHA25" s="217"/>
      <c r="AHB25" s="217"/>
      <c r="AHC25" s="217"/>
      <c r="AHD25" s="217"/>
      <c r="AHE25" s="217"/>
      <c r="AHF25" s="217"/>
      <c r="AHG25" s="217"/>
      <c r="AHH25" s="217"/>
      <c r="AHI25" s="217"/>
      <c r="AHJ25" s="217"/>
      <c r="AHK25" s="217"/>
      <c r="AHL25" s="217"/>
      <c r="AHM25" s="217"/>
      <c r="AHN25" s="217"/>
      <c r="AHO25" s="217"/>
      <c r="AHP25" s="217"/>
      <c r="AHQ25" s="217"/>
      <c r="AHR25" s="217"/>
      <c r="AHS25" s="217"/>
      <c r="AHT25" s="217"/>
      <c r="AHU25" s="217"/>
      <c r="AHV25" s="217"/>
      <c r="AHW25" s="217"/>
      <c r="AHX25" s="217"/>
      <c r="AHY25" s="217"/>
      <c r="AHZ25" s="217"/>
      <c r="AIA25" s="217"/>
      <c r="AIB25" s="217"/>
      <c r="AIC25" s="217"/>
      <c r="AID25" s="217"/>
      <c r="AIE25" s="217"/>
      <c r="AIF25" s="217"/>
      <c r="AIG25" s="217"/>
      <c r="AIH25" s="217"/>
      <c r="AII25" s="217"/>
      <c r="AIJ25" s="217"/>
      <c r="AIK25" s="217"/>
      <c r="AIL25" s="217"/>
      <c r="AIM25" s="217"/>
      <c r="AIN25" s="217"/>
      <c r="AIO25" s="217"/>
      <c r="AIP25" s="217"/>
      <c r="AIQ25" s="217"/>
      <c r="AIR25" s="217"/>
      <c r="AIS25" s="217"/>
      <c r="AIT25" s="217"/>
      <c r="AIU25" s="217"/>
      <c r="AIV25" s="217"/>
      <c r="AIW25" s="217"/>
      <c r="AIX25" s="217"/>
      <c r="AIY25" s="217"/>
      <c r="AIZ25" s="217"/>
      <c r="AJA25" s="217"/>
      <c r="AJB25" s="217"/>
      <c r="AJC25" s="217"/>
      <c r="AJD25" s="217"/>
      <c r="AJE25" s="217"/>
      <c r="AJF25" s="217"/>
      <c r="AJG25" s="217"/>
      <c r="AJH25" s="217"/>
      <c r="AJI25" s="217"/>
      <c r="AJJ25" s="217"/>
      <c r="AJK25" s="217"/>
      <c r="AJL25" s="217"/>
      <c r="AJM25" s="217"/>
      <c r="AJN25" s="217"/>
      <c r="AJO25" s="217"/>
      <c r="AJP25" s="217"/>
      <c r="AJQ25" s="217"/>
      <c r="AJR25" s="217"/>
      <c r="AJS25" s="217"/>
      <c r="AJT25" s="217"/>
      <c r="AJU25" s="217"/>
      <c r="AJV25" s="217"/>
      <c r="AJW25" s="217"/>
      <c r="AJX25" s="217"/>
      <c r="AJY25" s="217"/>
      <c r="AJZ25" s="217"/>
      <c r="AKA25" s="217"/>
      <c r="AKB25" s="217"/>
      <c r="AKC25" s="217"/>
      <c r="AKD25" s="217"/>
      <c r="AKE25" s="217"/>
      <c r="AKF25" s="217"/>
      <c r="AKG25" s="217"/>
      <c r="AKH25" s="217"/>
      <c r="AKI25" s="217"/>
      <c r="AKJ25" s="217"/>
      <c r="AKK25" s="217"/>
      <c r="AKL25" s="217"/>
      <c r="AKM25" s="217"/>
      <c r="AKN25" s="217"/>
      <c r="AKO25" s="217"/>
      <c r="AKP25" s="217"/>
      <c r="AKQ25" s="217"/>
      <c r="AKR25" s="217"/>
      <c r="AKS25" s="217"/>
      <c r="AKT25" s="217"/>
      <c r="AKU25" s="217"/>
      <c r="AKV25" s="217"/>
      <c r="AKW25" s="217"/>
      <c r="AKX25" s="217"/>
      <c r="AKY25" s="217"/>
      <c r="AKZ25" s="217"/>
      <c r="ALA25" s="217"/>
      <c r="ALB25" s="217"/>
      <c r="ALC25" s="217"/>
      <c r="ALD25" s="217"/>
      <c r="ALE25" s="217"/>
      <c r="ALF25" s="217"/>
      <c r="ALG25" s="217"/>
      <c r="ALH25" s="217"/>
      <c r="ALI25" s="217"/>
      <c r="ALJ25" s="217"/>
      <c r="ALK25" s="217"/>
      <c r="ALL25" s="217"/>
      <c r="ALM25" s="217"/>
      <c r="ALN25" s="217"/>
      <c r="ALO25" s="217"/>
      <c r="ALP25" s="217"/>
      <c r="ALQ25" s="217"/>
      <c r="ALR25" s="217"/>
      <c r="ALS25" s="217"/>
      <c r="ALT25" s="217"/>
      <c r="ALU25" s="217"/>
      <c r="ALV25" s="217"/>
      <c r="ALW25" s="217"/>
      <c r="ALX25" s="217"/>
      <c r="ALY25" s="217"/>
      <c r="ALZ25" s="217"/>
      <c r="AMA25" s="217"/>
      <c r="AMB25" s="217"/>
      <c r="AMC25" s="217"/>
      <c r="AMD25" s="217"/>
      <c r="AME25" s="217"/>
      <c r="AMF25" s="217"/>
      <c r="AMG25" s="217"/>
      <c r="AMH25" s="217"/>
      <c r="AMI25" s="217"/>
      <c r="AMJ25" s="217"/>
      <c r="AMK25" s="217"/>
      <c r="AML25" s="217"/>
      <c r="AMM25" s="217"/>
    </row>
    <row r="26" spans="1:1027" s="637" customFormat="1" ht="15" customHeight="1" outlineLevel="1">
      <c r="A26" s="656">
        <v>13</v>
      </c>
      <c r="B26" s="667"/>
      <c r="C26" s="667"/>
      <c r="D26" s="599"/>
      <c r="E26" s="599"/>
      <c r="F26" s="599"/>
      <c r="G26" s="174"/>
      <c r="H26" s="174"/>
      <c r="I26" s="660">
        <f t="shared" si="11"/>
        <v>0</v>
      </c>
      <c r="J26" s="661">
        <f t="shared" si="12"/>
        <v>0</v>
      </c>
      <c r="K26" s="577">
        <f t="shared" si="1"/>
        <v>0</v>
      </c>
      <c r="L26" s="578"/>
      <c r="M26" s="528">
        <f t="shared" si="2"/>
        <v>0</v>
      </c>
      <c r="N26" s="578"/>
      <c r="O26" s="528">
        <f t="shared" si="3"/>
        <v>0</v>
      </c>
      <c r="P26" s="578"/>
      <c r="Q26" s="528">
        <f t="shared" si="4"/>
        <v>0</v>
      </c>
      <c r="R26" s="578"/>
      <c r="S26" s="629">
        <f t="shared" si="5"/>
        <v>0</v>
      </c>
      <c r="T26" s="528">
        <f t="shared" si="13"/>
        <v>0</v>
      </c>
      <c r="U26" s="528">
        <f t="shared" si="14"/>
        <v>0</v>
      </c>
      <c r="V26" s="217"/>
      <c r="W26" s="217"/>
      <c r="X26" s="217"/>
      <c r="Y26" s="217"/>
      <c r="Z26" s="217"/>
      <c r="AA26" s="217"/>
      <c r="AB26" s="217"/>
      <c r="AC26" s="217"/>
      <c r="AD26" s="217"/>
      <c r="AE26" s="217"/>
      <c r="AF26" s="217"/>
      <c r="AG26" s="217"/>
      <c r="AH26" s="217"/>
      <c r="AI26" s="217"/>
      <c r="AJ26" s="217"/>
      <c r="AK26" s="217"/>
      <c r="AL26" s="217"/>
      <c r="AM26" s="217"/>
      <c r="AN26" s="217"/>
      <c r="AO26" s="217"/>
      <c r="AP26" s="217"/>
      <c r="AQ26" s="217"/>
      <c r="AR26" s="217"/>
      <c r="AS26" s="217"/>
      <c r="AT26" s="217"/>
      <c r="AU26" s="217"/>
      <c r="AV26" s="217"/>
      <c r="AW26" s="217"/>
      <c r="AX26" s="217"/>
      <c r="AY26" s="217"/>
      <c r="AZ26" s="217"/>
      <c r="BA26" s="217"/>
      <c r="BB26" s="217"/>
      <c r="BC26" s="217"/>
      <c r="BD26" s="217"/>
      <c r="BE26" s="217"/>
      <c r="BF26" s="217"/>
      <c r="BG26" s="217"/>
      <c r="BH26" s="217"/>
      <c r="BI26" s="217"/>
      <c r="BJ26" s="217"/>
      <c r="BK26" s="217"/>
      <c r="BL26" s="217"/>
      <c r="BM26" s="217"/>
      <c r="BN26" s="217"/>
      <c r="BO26" s="217"/>
      <c r="BP26" s="217"/>
      <c r="BQ26" s="217"/>
      <c r="BR26" s="217"/>
      <c r="BS26" s="217"/>
      <c r="BT26" s="217"/>
      <c r="BU26" s="217"/>
      <c r="BV26" s="217"/>
      <c r="BW26" s="217"/>
      <c r="BX26" s="217"/>
      <c r="BY26" s="217"/>
      <c r="BZ26" s="217"/>
      <c r="CA26" s="217"/>
      <c r="CB26" s="217"/>
      <c r="CC26" s="217"/>
      <c r="CD26" s="217"/>
      <c r="CE26" s="217"/>
      <c r="CF26" s="217"/>
      <c r="CG26" s="217"/>
      <c r="CH26" s="217"/>
      <c r="CI26" s="217"/>
      <c r="CJ26" s="217"/>
      <c r="CK26" s="217"/>
      <c r="CL26" s="217"/>
      <c r="CM26" s="217"/>
      <c r="CN26" s="217"/>
      <c r="CO26" s="217"/>
      <c r="CP26" s="217"/>
      <c r="CQ26" s="217"/>
      <c r="CR26" s="217"/>
      <c r="CS26" s="217"/>
      <c r="CT26" s="217"/>
      <c r="CU26" s="217"/>
      <c r="CV26" s="217"/>
      <c r="CW26" s="217"/>
      <c r="CX26" s="217"/>
      <c r="CY26" s="217"/>
      <c r="CZ26" s="217"/>
      <c r="DA26" s="217"/>
      <c r="DB26" s="217"/>
      <c r="DC26" s="217"/>
      <c r="DD26" s="217"/>
      <c r="DE26" s="217"/>
      <c r="DF26" s="217"/>
      <c r="DG26" s="217"/>
      <c r="DH26" s="217"/>
      <c r="DI26" s="217"/>
      <c r="DJ26" s="217"/>
      <c r="DK26" s="217"/>
      <c r="DL26" s="217"/>
      <c r="DM26" s="217"/>
      <c r="DN26" s="217"/>
      <c r="DO26" s="217"/>
      <c r="DP26" s="217"/>
      <c r="DQ26" s="217"/>
      <c r="DR26" s="217"/>
      <c r="DS26" s="217"/>
      <c r="DT26" s="217"/>
      <c r="DU26" s="217"/>
      <c r="DV26" s="217"/>
      <c r="DW26" s="217"/>
      <c r="DX26" s="217"/>
      <c r="DY26" s="217"/>
      <c r="DZ26" s="217"/>
      <c r="EA26" s="217"/>
      <c r="EB26" s="217"/>
      <c r="EC26" s="217"/>
      <c r="ED26" s="217"/>
      <c r="EE26" s="217"/>
      <c r="EF26" s="217"/>
      <c r="EG26" s="217"/>
      <c r="EH26" s="217"/>
      <c r="EI26" s="217"/>
      <c r="EJ26" s="217"/>
      <c r="EK26" s="217"/>
      <c r="EL26" s="217"/>
      <c r="EM26" s="217"/>
      <c r="EN26" s="217"/>
      <c r="EO26" s="217"/>
      <c r="EP26" s="217"/>
      <c r="EQ26" s="217"/>
      <c r="ER26" s="217"/>
      <c r="ES26" s="217"/>
      <c r="ET26" s="217"/>
      <c r="EU26" s="217"/>
      <c r="EV26" s="217"/>
      <c r="EW26" s="217"/>
      <c r="EX26" s="217"/>
      <c r="EY26" s="217"/>
      <c r="EZ26" s="217"/>
      <c r="FA26" s="217"/>
      <c r="FB26" s="217"/>
      <c r="FC26" s="217"/>
      <c r="FD26" s="217"/>
      <c r="FE26" s="217"/>
      <c r="FF26" s="217"/>
      <c r="FG26" s="217"/>
      <c r="FH26" s="217"/>
      <c r="FI26" s="217"/>
      <c r="FJ26" s="217"/>
      <c r="FK26" s="217"/>
      <c r="FL26" s="217"/>
      <c r="FM26" s="217"/>
      <c r="FN26" s="217"/>
      <c r="FO26" s="217"/>
      <c r="FP26" s="217"/>
      <c r="FQ26" s="217"/>
      <c r="FR26" s="217"/>
      <c r="FS26" s="217"/>
      <c r="FT26" s="217"/>
      <c r="FU26" s="217"/>
      <c r="FV26" s="217"/>
      <c r="FW26" s="217"/>
      <c r="FX26" s="217"/>
      <c r="FY26" s="217"/>
      <c r="FZ26" s="217"/>
      <c r="GA26" s="217"/>
      <c r="GB26" s="217"/>
      <c r="GC26" s="217"/>
      <c r="GD26" s="217"/>
      <c r="GE26" s="217"/>
      <c r="GF26" s="217"/>
      <c r="GG26" s="217"/>
      <c r="GH26" s="217"/>
      <c r="GI26" s="217"/>
      <c r="GJ26" s="217"/>
      <c r="GK26" s="217"/>
      <c r="GL26" s="217"/>
      <c r="GM26" s="217"/>
      <c r="GN26" s="217"/>
      <c r="GO26" s="217"/>
      <c r="GP26" s="217"/>
      <c r="GQ26" s="217"/>
      <c r="GR26" s="217"/>
      <c r="GS26" s="217"/>
      <c r="GT26" s="217"/>
      <c r="GU26" s="217"/>
      <c r="GV26" s="217"/>
      <c r="GW26" s="217"/>
      <c r="GX26" s="217"/>
      <c r="GY26" s="217"/>
      <c r="GZ26" s="217"/>
      <c r="HA26" s="217"/>
      <c r="HB26" s="217"/>
      <c r="HC26" s="217"/>
      <c r="HD26" s="217"/>
      <c r="HE26" s="217"/>
      <c r="HF26" s="217"/>
      <c r="HG26" s="217"/>
      <c r="HH26" s="217"/>
      <c r="HI26" s="217"/>
      <c r="HJ26" s="217"/>
      <c r="HK26" s="217"/>
      <c r="HL26" s="217"/>
      <c r="HM26" s="217"/>
      <c r="HN26" s="217"/>
      <c r="HO26" s="217"/>
      <c r="HP26" s="217"/>
      <c r="HQ26" s="217"/>
      <c r="HR26" s="217"/>
      <c r="HS26" s="217"/>
      <c r="HT26" s="217"/>
      <c r="HU26" s="217"/>
      <c r="HV26" s="217"/>
      <c r="HW26" s="217"/>
      <c r="HX26" s="217"/>
      <c r="HY26" s="217"/>
      <c r="HZ26" s="217"/>
      <c r="IA26" s="217"/>
      <c r="IB26" s="217"/>
      <c r="IC26" s="217"/>
      <c r="ID26" s="217"/>
      <c r="IE26" s="217"/>
      <c r="IF26" s="217"/>
      <c r="IG26" s="217"/>
      <c r="IH26" s="217"/>
      <c r="II26" s="217"/>
      <c r="IJ26" s="217"/>
      <c r="IK26" s="217"/>
      <c r="IL26" s="217"/>
      <c r="IM26" s="217"/>
      <c r="IN26" s="217"/>
      <c r="IO26" s="217"/>
      <c r="IP26" s="217"/>
      <c r="IQ26" s="217"/>
      <c r="IR26" s="217"/>
      <c r="IS26" s="217"/>
      <c r="IT26" s="217"/>
      <c r="IU26" s="217"/>
      <c r="IV26" s="217"/>
      <c r="IW26" s="217"/>
      <c r="IX26" s="217"/>
      <c r="IY26" s="217"/>
      <c r="IZ26" s="217"/>
      <c r="JA26" s="217"/>
      <c r="JB26" s="217"/>
      <c r="JC26" s="217"/>
      <c r="JD26" s="217"/>
      <c r="JE26" s="217"/>
      <c r="JF26" s="217"/>
      <c r="JG26" s="217"/>
      <c r="JH26" s="217"/>
      <c r="JI26" s="217"/>
      <c r="JJ26" s="217"/>
      <c r="JK26" s="217"/>
      <c r="JL26" s="217"/>
      <c r="JM26" s="217"/>
      <c r="JN26" s="217"/>
      <c r="JO26" s="217"/>
      <c r="JP26" s="217"/>
      <c r="JQ26" s="217"/>
      <c r="JR26" s="217"/>
      <c r="JS26" s="217"/>
      <c r="JT26" s="217"/>
      <c r="JU26" s="217"/>
      <c r="JV26" s="217"/>
      <c r="JW26" s="217"/>
      <c r="JX26" s="217"/>
      <c r="JY26" s="217"/>
      <c r="JZ26" s="217"/>
      <c r="KA26" s="217"/>
      <c r="KB26" s="217"/>
      <c r="KC26" s="217"/>
      <c r="KD26" s="217"/>
      <c r="KE26" s="217"/>
      <c r="KF26" s="217"/>
      <c r="KG26" s="217"/>
      <c r="KH26" s="217"/>
      <c r="KI26" s="217"/>
      <c r="KJ26" s="217"/>
      <c r="KK26" s="217"/>
      <c r="KL26" s="217"/>
      <c r="KM26" s="217"/>
      <c r="KN26" s="217"/>
      <c r="KO26" s="217"/>
      <c r="KP26" s="217"/>
      <c r="KQ26" s="217"/>
      <c r="KR26" s="217"/>
      <c r="KS26" s="217"/>
      <c r="KT26" s="217"/>
      <c r="KU26" s="217"/>
      <c r="KV26" s="217"/>
      <c r="KW26" s="217"/>
      <c r="KX26" s="217"/>
      <c r="KY26" s="217"/>
      <c r="KZ26" s="217"/>
      <c r="LA26" s="217"/>
      <c r="LB26" s="217"/>
      <c r="LC26" s="217"/>
      <c r="LD26" s="217"/>
      <c r="LE26" s="217"/>
      <c r="LF26" s="217"/>
      <c r="LG26" s="217"/>
      <c r="LH26" s="217"/>
      <c r="LI26" s="217"/>
      <c r="LJ26" s="217"/>
      <c r="LK26" s="217"/>
      <c r="LL26" s="217"/>
      <c r="LM26" s="217"/>
      <c r="LN26" s="217"/>
      <c r="LO26" s="217"/>
      <c r="LP26" s="217"/>
      <c r="LQ26" s="217"/>
      <c r="LR26" s="217"/>
      <c r="LS26" s="217"/>
      <c r="LT26" s="217"/>
      <c r="LU26" s="217"/>
      <c r="LV26" s="217"/>
      <c r="LW26" s="217"/>
      <c r="LX26" s="217"/>
      <c r="LY26" s="217"/>
      <c r="LZ26" s="217"/>
      <c r="MA26" s="217"/>
      <c r="MB26" s="217"/>
      <c r="MC26" s="217"/>
      <c r="MD26" s="217"/>
      <c r="ME26" s="217"/>
      <c r="MF26" s="217"/>
      <c r="MG26" s="217"/>
      <c r="MH26" s="217"/>
      <c r="MI26" s="217"/>
      <c r="MJ26" s="217"/>
      <c r="MK26" s="217"/>
      <c r="ML26" s="217"/>
      <c r="MM26" s="217"/>
      <c r="MN26" s="217"/>
      <c r="MO26" s="217"/>
      <c r="MP26" s="217"/>
      <c r="MQ26" s="217"/>
      <c r="MR26" s="217"/>
      <c r="MS26" s="217"/>
      <c r="MT26" s="217"/>
      <c r="MU26" s="217"/>
      <c r="MV26" s="217"/>
      <c r="MW26" s="217"/>
      <c r="MX26" s="217"/>
      <c r="MY26" s="217"/>
      <c r="MZ26" s="217"/>
      <c r="NA26" s="217"/>
      <c r="NB26" s="217"/>
      <c r="NC26" s="217"/>
      <c r="ND26" s="217"/>
      <c r="NE26" s="217"/>
      <c r="NF26" s="217"/>
      <c r="NG26" s="217"/>
      <c r="NH26" s="217"/>
      <c r="NI26" s="217"/>
      <c r="NJ26" s="217"/>
      <c r="NK26" s="217"/>
      <c r="NL26" s="217"/>
      <c r="NM26" s="217"/>
      <c r="NN26" s="217"/>
      <c r="NO26" s="217"/>
      <c r="NP26" s="217"/>
      <c r="NQ26" s="217"/>
      <c r="NR26" s="217"/>
      <c r="NS26" s="217"/>
      <c r="NT26" s="217"/>
      <c r="NU26" s="217"/>
      <c r="NV26" s="217"/>
      <c r="NW26" s="217"/>
      <c r="NX26" s="217"/>
      <c r="NY26" s="217"/>
      <c r="NZ26" s="217"/>
      <c r="OA26" s="217"/>
      <c r="OB26" s="217"/>
      <c r="OC26" s="217"/>
      <c r="OD26" s="217"/>
      <c r="OE26" s="217"/>
      <c r="OF26" s="217"/>
      <c r="OG26" s="217"/>
      <c r="OH26" s="217"/>
      <c r="OI26" s="217"/>
      <c r="OJ26" s="217"/>
      <c r="OK26" s="217"/>
      <c r="OL26" s="217"/>
      <c r="OM26" s="217"/>
      <c r="ON26" s="217"/>
      <c r="OO26" s="217"/>
      <c r="OP26" s="217"/>
      <c r="OQ26" s="217"/>
      <c r="OR26" s="217"/>
      <c r="OS26" s="217"/>
      <c r="OT26" s="217"/>
      <c r="OU26" s="217"/>
      <c r="OV26" s="217"/>
      <c r="OW26" s="217"/>
      <c r="OX26" s="217"/>
      <c r="OY26" s="217"/>
      <c r="OZ26" s="217"/>
      <c r="PA26" s="217"/>
      <c r="PB26" s="217"/>
      <c r="PC26" s="217"/>
      <c r="PD26" s="217"/>
      <c r="PE26" s="217"/>
      <c r="PF26" s="217"/>
      <c r="PG26" s="217"/>
      <c r="PH26" s="217"/>
      <c r="PI26" s="217"/>
      <c r="PJ26" s="217"/>
      <c r="PK26" s="217"/>
      <c r="PL26" s="217"/>
      <c r="PM26" s="217"/>
      <c r="PN26" s="217"/>
      <c r="PO26" s="217"/>
      <c r="PP26" s="217"/>
      <c r="PQ26" s="217"/>
      <c r="PR26" s="217"/>
      <c r="PS26" s="217"/>
      <c r="PT26" s="217"/>
      <c r="PU26" s="217"/>
      <c r="PV26" s="217"/>
      <c r="PW26" s="217"/>
      <c r="PX26" s="217"/>
      <c r="PY26" s="217"/>
      <c r="PZ26" s="217"/>
      <c r="QA26" s="217"/>
      <c r="QB26" s="217"/>
      <c r="QC26" s="217"/>
      <c r="QD26" s="217"/>
      <c r="QE26" s="217"/>
      <c r="QF26" s="217"/>
      <c r="QG26" s="217"/>
      <c r="QH26" s="217"/>
      <c r="QI26" s="217"/>
      <c r="QJ26" s="217"/>
      <c r="QK26" s="217"/>
      <c r="QL26" s="217"/>
      <c r="QM26" s="217"/>
      <c r="QN26" s="217"/>
      <c r="QO26" s="217"/>
      <c r="QP26" s="217"/>
      <c r="QQ26" s="217"/>
      <c r="QR26" s="217"/>
      <c r="QS26" s="217"/>
      <c r="QT26" s="217"/>
      <c r="QU26" s="217"/>
      <c r="QV26" s="217"/>
      <c r="QW26" s="217"/>
      <c r="QX26" s="217"/>
      <c r="QY26" s="217"/>
      <c r="QZ26" s="217"/>
      <c r="RA26" s="217"/>
      <c r="RB26" s="217"/>
      <c r="RC26" s="217"/>
      <c r="RD26" s="217"/>
      <c r="RE26" s="217"/>
      <c r="RF26" s="217"/>
      <c r="RG26" s="217"/>
      <c r="RH26" s="217"/>
      <c r="RI26" s="217"/>
      <c r="RJ26" s="217"/>
      <c r="RK26" s="217"/>
      <c r="RL26" s="217"/>
      <c r="RM26" s="217"/>
      <c r="RN26" s="217"/>
      <c r="RO26" s="217"/>
      <c r="RP26" s="217"/>
      <c r="RQ26" s="217"/>
      <c r="RR26" s="217"/>
      <c r="RS26" s="217"/>
      <c r="RT26" s="217"/>
      <c r="RU26" s="217"/>
      <c r="RV26" s="217"/>
      <c r="RW26" s="217"/>
      <c r="RX26" s="217"/>
      <c r="RY26" s="217"/>
      <c r="RZ26" s="217"/>
      <c r="SA26" s="217"/>
      <c r="SB26" s="217"/>
      <c r="SC26" s="217"/>
      <c r="SD26" s="217"/>
      <c r="SE26" s="217"/>
      <c r="SF26" s="217"/>
      <c r="SG26" s="217"/>
      <c r="SH26" s="217"/>
      <c r="SI26" s="217"/>
      <c r="SJ26" s="217"/>
      <c r="SK26" s="217"/>
      <c r="SL26" s="217"/>
      <c r="SM26" s="217"/>
      <c r="SN26" s="217"/>
      <c r="SO26" s="217"/>
      <c r="SP26" s="217"/>
      <c r="SQ26" s="217"/>
      <c r="SR26" s="217"/>
      <c r="SS26" s="217"/>
      <c r="ST26" s="217"/>
      <c r="SU26" s="217"/>
      <c r="SV26" s="217"/>
      <c r="SW26" s="217"/>
      <c r="SX26" s="217"/>
      <c r="SY26" s="217"/>
      <c r="SZ26" s="217"/>
      <c r="TA26" s="217"/>
      <c r="TB26" s="217"/>
      <c r="TC26" s="217"/>
      <c r="TD26" s="217"/>
      <c r="TE26" s="217"/>
      <c r="TF26" s="217"/>
      <c r="TG26" s="217"/>
      <c r="TH26" s="217"/>
      <c r="TI26" s="217"/>
      <c r="TJ26" s="217"/>
      <c r="TK26" s="217"/>
      <c r="TL26" s="217"/>
      <c r="TM26" s="217"/>
      <c r="TN26" s="217"/>
      <c r="TO26" s="217"/>
      <c r="TP26" s="217"/>
      <c r="TQ26" s="217"/>
      <c r="TR26" s="217"/>
      <c r="TS26" s="217"/>
      <c r="TT26" s="217"/>
      <c r="TU26" s="217"/>
      <c r="TV26" s="217"/>
      <c r="TW26" s="217"/>
      <c r="TX26" s="217"/>
      <c r="TY26" s="217"/>
      <c r="TZ26" s="217"/>
      <c r="UA26" s="217"/>
      <c r="UB26" s="217"/>
      <c r="UC26" s="217"/>
      <c r="UD26" s="217"/>
      <c r="UE26" s="217"/>
      <c r="UF26" s="217"/>
      <c r="UG26" s="217"/>
      <c r="UH26" s="217"/>
      <c r="UI26" s="217"/>
      <c r="UJ26" s="217"/>
      <c r="UK26" s="217"/>
      <c r="UL26" s="217"/>
      <c r="UM26" s="217"/>
      <c r="UN26" s="217"/>
      <c r="UO26" s="217"/>
      <c r="UP26" s="217"/>
      <c r="UQ26" s="217"/>
      <c r="UR26" s="217"/>
      <c r="US26" s="217"/>
      <c r="UT26" s="217"/>
      <c r="UU26" s="217"/>
      <c r="UV26" s="217"/>
      <c r="UW26" s="217"/>
      <c r="UX26" s="217"/>
      <c r="UY26" s="217"/>
      <c r="UZ26" s="217"/>
      <c r="VA26" s="217"/>
      <c r="VB26" s="217"/>
      <c r="VC26" s="217"/>
      <c r="VD26" s="217"/>
      <c r="VE26" s="217"/>
      <c r="VF26" s="217"/>
      <c r="VG26" s="217"/>
      <c r="VH26" s="217"/>
      <c r="VI26" s="217"/>
      <c r="VJ26" s="217"/>
      <c r="VK26" s="217"/>
      <c r="VL26" s="217"/>
      <c r="VM26" s="217"/>
      <c r="VN26" s="217"/>
      <c r="VO26" s="217"/>
      <c r="VP26" s="217"/>
      <c r="VQ26" s="217"/>
      <c r="VR26" s="217"/>
      <c r="VS26" s="217"/>
      <c r="VT26" s="217"/>
      <c r="VU26" s="217"/>
      <c r="VV26" s="217"/>
      <c r="VW26" s="217"/>
      <c r="VX26" s="217"/>
      <c r="VY26" s="217"/>
      <c r="VZ26" s="217"/>
      <c r="WA26" s="217"/>
      <c r="WB26" s="217"/>
      <c r="WC26" s="217"/>
      <c r="WD26" s="217"/>
      <c r="WE26" s="217"/>
      <c r="WF26" s="217"/>
      <c r="WG26" s="217"/>
      <c r="WH26" s="217"/>
      <c r="WI26" s="217"/>
      <c r="WJ26" s="217"/>
      <c r="WK26" s="217"/>
      <c r="WL26" s="217"/>
      <c r="WM26" s="217"/>
      <c r="WN26" s="217"/>
      <c r="WO26" s="217"/>
      <c r="WP26" s="217"/>
      <c r="WQ26" s="217"/>
      <c r="WR26" s="217"/>
      <c r="WS26" s="217"/>
      <c r="WT26" s="217"/>
      <c r="WU26" s="217"/>
      <c r="WV26" s="217"/>
      <c r="WW26" s="217"/>
      <c r="WX26" s="217"/>
      <c r="WY26" s="217"/>
      <c r="WZ26" s="217"/>
      <c r="XA26" s="217"/>
      <c r="XB26" s="217"/>
      <c r="XC26" s="217"/>
      <c r="XD26" s="217"/>
      <c r="XE26" s="217"/>
      <c r="XF26" s="217"/>
      <c r="XG26" s="217"/>
      <c r="XH26" s="217"/>
      <c r="XI26" s="217"/>
      <c r="XJ26" s="217"/>
      <c r="XK26" s="217"/>
      <c r="XL26" s="217"/>
      <c r="XM26" s="217"/>
      <c r="XN26" s="217"/>
      <c r="XO26" s="217"/>
      <c r="XP26" s="217"/>
      <c r="XQ26" s="217"/>
      <c r="XR26" s="217"/>
      <c r="XS26" s="217"/>
      <c r="XT26" s="217"/>
      <c r="XU26" s="217"/>
      <c r="XV26" s="217"/>
      <c r="XW26" s="217"/>
      <c r="XX26" s="217"/>
      <c r="XY26" s="217"/>
      <c r="XZ26" s="217"/>
      <c r="YA26" s="217"/>
      <c r="YB26" s="217"/>
      <c r="YC26" s="217"/>
      <c r="YD26" s="217"/>
      <c r="YE26" s="217"/>
      <c r="YF26" s="217"/>
      <c r="YG26" s="217"/>
      <c r="YH26" s="217"/>
      <c r="YI26" s="217"/>
      <c r="YJ26" s="217"/>
      <c r="YK26" s="217"/>
      <c r="YL26" s="217"/>
      <c r="YM26" s="217"/>
      <c r="YN26" s="217"/>
      <c r="YO26" s="217"/>
      <c r="YP26" s="217"/>
      <c r="YQ26" s="217"/>
      <c r="YR26" s="217"/>
      <c r="YS26" s="217"/>
      <c r="YT26" s="217"/>
      <c r="YU26" s="217"/>
      <c r="YV26" s="217"/>
      <c r="YW26" s="217"/>
      <c r="YX26" s="217"/>
      <c r="YY26" s="217"/>
      <c r="YZ26" s="217"/>
      <c r="ZA26" s="217"/>
      <c r="ZB26" s="217"/>
      <c r="ZC26" s="217"/>
      <c r="ZD26" s="217"/>
      <c r="ZE26" s="217"/>
      <c r="ZF26" s="217"/>
      <c r="ZG26" s="217"/>
      <c r="ZH26" s="217"/>
      <c r="ZI26" s="217"/>
      <c r="ZJ26" s="217"/>
      <c r="ZK26" s="217"/>
      <c r="ZL26" s="217"/>
      <c r="ZM26" s="217"/>
      <c r="ZN26" s="217"/>
      <c r="ZO26" s="217"/>
      <c r="ZP26" s="217"/>
      <c r="ZQ26" s="217"/>
      <c r="ZR26" s="217"/>
      <c r="ZS26" s="217"/>
      <c r="ZT26" s="217"/>
      <c r="ZU26" s="217"/>
      <c r="ZV26" s="217"/>
      <c r="ZW26" s="217"/>
      <c r="ZX26" s="217"/>
      <c r="ZY26" s="217"/>
      <c r="ZZ26" s="217"/>
      <c r="AAA26" s="217"/>
      <c r="AAB26" s="217"/>
      <c r="AAC26" s="217"/>
      <c r="AAD26" s="217"/>
      <c r="AAE26" s="217"/>
      <c r="AAF26" s="217"/>
      <c r="AAG26" s="217"/>
      <c r="AAH26" s="217"/>
      <c r="AAI26" s="217"/>
      <c r="AAJ26" s="217"/>
      <c r="AAK26" s="217"/>
      <c r="AAL26" s="217"/>
      <c r="AAM26" s="217"/>
      <c r="AAN26" s="217"/>
      <c r="AAO26" s="217"/>
      <c r="AAP26" s="217"/>
      <c r="AAQ26" s="217"/>
      <c r="AAR26" s="217"/>
      <c r="AAS26" s="217"/>
      <c r="AAT26" s="217"/>
      <c r="AAU26" s="217"/>
      <c r="AAV26" s="217"/>
      <c r="AAW26" s="217"/>
      <c r="AAX26" s="217"/>
      <c r="AAY26" s="217"/>
      <c r="AAZ26" s="217"/>
      <c r="ABA26" s="217"/>
      <c r="ABB26" s="217"/>
      <c r="ABC26" s="217"/>
      <c r="ABD26" s="217"/>
      <c r="ABE26" s="217"/>
      <c r="ABF26" s="217"/>
      <c r="ABG26" s="217"/>
      <c r="ABH26" s="217"/>
      <c r="ABI26" s="217"/>
      <c r="ABJ26" s="217"/>
      <c r="ABK26" s="217"/>
      <c r="ABL26" s="217"/>
      <c r="ABM26" s="217"/>
      <c r="ABN26" s="217"/>
      <c r="ABO26" s="217"/>
      <c r="ABP26" s="217"/>
      <c r="ABQ26" s="217"/>
      <c r="ABR26" s="217"/>
      <c r="ABS26" s="217"/>
      <c r="ABT26" s="217"/>
      <c r="ABU26" s="217"/>
      <c r="ABV26" s="217"/>
      <c r="ABW26" s="217"/>
      <c r="ABX26" s="217"/>
      <c r="ABY26" s="217"/>
      <c r="ABZ26" s="217"/>
      <c r="ACA26" s="217"/>
      <c r="ACB26" s="217"/>
      <c r="ACC26" s="217"/>
      <c r="ACD26" s="217"/>
      <c r="ACE26" s="217"/>
      <c r="ACF26" s="217"/>
      <c r="ACG26" s="217"/>
      <c r="ACH26" s="217"/>
      <c r="ACI26" s="217"/>
      <c r="ACJ26" s="217"/>
      <c r="ACK26" s="217"/>
      <c r="ACL26" s="217"/>
      <c r="ACM26" s="217"/>
      <c r="ACN26" s="217"/>
      <c r="ACO26" s="217"/>
      <c r="ACP26" s="217"/>
      <c r="ACQ26" s="217"/>
      <c r="ACR26" s="217"/>
      <c r="ACS26" s="217"/>
      <c r="ACT26" s="217"/>
      <c r="ACU26" s="217"/>
      <c r="ACV26" s="217"/>
      <c r="ACW26" s="217"/>
      <c r="ACX26" s="217"/>
      <c r="ACY26" s="217"/>
      <c r="ACZ26" s="217"/>
      <c r="ADA26" s="217"/>
      <c r="ADB26" s="217"/>
      <c r="ADC26" s="217"/>
      <c r="ADD26" s="217"/>
      <c r="ADE26" s="217"/>
      <c r="ADF26" s="217"/>
      <c r="ADG26" s="217"/>
      <c r="ADH26" s="217"/>
      <c r="ADI26" s="217"/>
      <c r="ADJ26" s="217"/>
      <c r="ADK26" s="217"/>
      <c r="ADL26" s="217"/>
      <c r="ADM26" s="217"/>
      <c r="ADN26" s="217"/>
      <c r="ADO26" s="217"/>
      <c r="ADP26" s="217"/>
      <c r="ADQ26" s="217"/>
      <c r="ADR26" s="217"/>
      <c r="ADS26" s="217"/>
      <c r="ADT26" s="217"/>
      <c r="ADU26" s="217"/>
      <c r="ADV26" s="217"/>
      <c r="ADW26" s="217"/>
      <c r="ADX26" s="217"/>
      <c r="ADY26" s="217"/>
      <c r="ADZ26" s="217"/>
      <c r="AEA26" s="217"/>
      <c r="AEB26" s="217"/>
      <c r="AEC26" s="217"/>
      <c r="AED26" s="217"/>
      <c r="AEE26" s="217"/>
      <c r="AEF26" s="217"/>
      <c r="AEG26" s="217"/>
      <c r="AEH26" s="217"/>
      <c r="AEI26" s="217"/>
      <c r="AEJ26" s="217"/>
      <c r="AEK26" s="217"/>
      <c r="AEL26" s="217"/>
      <c r="AEM26" s="217"/>
      <c r="AEN26" s="217"/>
      <c r="AEO26" s="217"/>
      <c r="AEP26" s="217"/>
      <c r="AEQ26" s="217"/>
      <c r="AER26" s="217"/>
      <c r="AES26" s="217"/>
      <c r="AET26" s="217"/>
      <c r="AEU26" s="217"/>
      <c r="AEV26" s="217"/>
      <c r="AEW26" s="217"/>
      <c r="AEX26" s="217"/>
      <c r="AEY26" s="217"/>
      <c r="AEZ26" s="217"/>
      <c r="AFA26" s="217"/>
      <c r="AFB26" s="217"/>
      <c r="AFC26" s="217"/>
      <c r="AFD26" s="217"/>
      <c r="AFE26" s="217"/>
      <c r="AFF26" s="217"/>
      <c r="AFG26" s="217"/>
      <c r="AFH26" s="217"/>
      <c r="AFI26" s="217"/>
      <c r="AFJ26" s="217"/>
      <c r="AFK26" s="217"/>
      <c r="AFL26" s="217"/>
      <c r="AFM26" s="217"/>
      <c r="AFN26" s="217"/>
      <c r="AFO26" s="217"/>
      <c r="AFP26" s="217"/>
      <c r="AFQ26" s="217"/>
      <c r="AFR26" s="217"/>
      <c r="AFS26" s="217"/>
      <c r="AFT26" s="217"/>
      <c r="AFU26" s="217"/>
      <c r="AFV26" s="217"/>
      <c r="AFW26" s="217"/>
      <c r="AFX26" s="217"/>
      <c r="AFY26" s="217"/>
      <c r="AFZ26" s="217"/>
      <c r="AGA26" s="217"/>
      <c r="AGB26" s="217"/>
      <c r="AGC26" s="217"/>
      <c r="AGD26" s="217"/>
      <c r="AGE26" s="217"/>
      <c r="AGF26" s="217"/>
      <c r="AGG26" s="217"/>
      <c r="AGH26" s="217"/>
      <c r="AGI26" s="217"/>
      <c r="AGJ26" s="217"/>
      <c r="AGK26" s="217"/>
      <c r="AGL26" s="217"/>
      <c r="AGM26" s="217"/>
      <c r="AGN26" s="217"/>
      <c r="AGO26" s="217"/>
      <c r="AGP26" s="217"/>
      <c r="AGQ26" s="217"/>
      <c r="AGR26" s="217"/>
      <c r="AGS26" s="217"/>
      <c r="AGT26" s="217"/>
      <c r="AGU26" s="217"/>
      <c r="AGV26" s="217"/>
      <c r="AGW26" s="217"/>
      <c r="AGX26" s="217"/>
      <c r="AGY26" s="217"/>
      <c r="AGZ26" s="217"/>
      <c r="AHA26" s="217"/>
      <c r="AHB26" s="217"/>
      <c r="AHC26" s="217"/>
      <c r="AHD26" s="217"/>
      <c r="AHE26" s="217"/>
      <c r="AHF26" s="217"/>
      <c r="AHG26" s="217"/>
      <c r="AHH26" s="217"/>
      <c r="AHI26" s="217"/>
      <c r="AHJ26" s="217"/>
      <c r="AHK26" s="217"/>
      <c r="AHL26" s="217"/>
      <c r="AHM26" s="217"/>
      <c r="AHN26" s="217"/>
      <c r="AHO26" s="217"/>
      <c r="AHP26" s="217"/>
      <c r="AHQ26" s="217"/>
      <c r="AHR26" s="217"/>
      <c r="AHS26" s="217"/>
      <c r="AHT26" s="217"/>
      <c r="AHU26" s="217"/>
      <c r="AHV26" s="217"/>
      <c r="AHW26" s="217"/>
      <c r="AHX26" s="217"/>
      <c r="AHY26" s="217"/>
      <c r="AHZ26" s="217"/>
      <c r="AIA26" s="217"/>
      <c r="AIB26" s="217"/>
      <c r="AIC26" s="217"/>
      <c r="AID26" s="217"/>
      <c r="AIE26" s="217"/>
      <c r="AIF26" s="217"/>
      <c r="AIG26" s="217"/>
      <c r="AIH26" s="217"/>
      <c r="AII26" s="217"/>
      <c r="AIJ26" s="217"/>
      <c r="AIK26" s="217"/>
      <c r="AIL26" s="217"/>
      <c r="AIM26" s="217"/>
      <c r="AIN26" s="217"/>
      <c r="AIO26" s="217"/>
      <c r="AIP26" s="217"/>
      <c r="AIQ26" s="217"/>
      <c r="AIR26" s="217"/>
      <c r="AIS26" s="217"/>
      <c r="AIT26" s="217"/>
      <c r="AIU26" s="217"/>
      <c r="AIV26" s="217"/>
      <c r="AIW26" s="217"/>
      <c r="AIX26" s="217"/>
      <c r="AIY26" s="217"/>
      <c r="AIZ26" s="217"/>
      <c r="AJA26" s="217"/>
      <c r="AJB26" s="217"/>
      <c r="AJC26" s="217"/>
      <c r="AJD26" s="217"/>
      <c r="AJE26" s="217"/>
      <c r="AJF26" s="217"/>
      <c r="AJG26" s="217"/>
      <c r="AJH26" s="217"/>
      <c r="AJI26" s="217"/>
      <c r="AJJ26" s="217"/>
      <c r="AJK26" s="217"/>
      <c r="AJL26" s="217"/>
      <c r="AJM26" s="217"/>
      <c r="AJN26" s="217"/>
      <c r="AJO26" s="217"/>
      <c r="AJP26" s="217"/>
      <c r="AJQ26" s="217"/>
      <c r="AJR26" s="217"/>
      <c r="AJS26" s="217"/>
      <c r="AJT26" s="217"/>
      <c r="AJU26" s="217"/>
      <c r="AJV26" s="217"/>
      <c r="AJW26" s="217"/>
      <c r="AJX26" s="217"/>
      <c r="AJY26" s="217"/>
      <c r="AJZ26" s="217"/>
      <c r="AKA26" s="217"/>
      <c r="AKB26" s="217"/>
      <c r="AKC26" s="217"/>
      <c r="AKD26" s="217"/>
      <c r="AKE26" s="217"/>
      <c r="AKF26" s="217"/>
      <c r="AKG26" s="217"/>
      <c r="AKH26" s="217"/>
      <c r="AKI26" s="217"/>
      <c r="AKJ26" s="217"/>
      <c r="AKK26" s="217"/>
      <c r="AKL26" s="217"/>
      <c r="AKM26" s="217"/>
      <c r="AKN26" s="217"/>
      <c r="AKO26" s="217"/>
      <c r="AKP26" s="217"/>
      <c r="AKQ26" s="217"/>
      <c r="AKR26" s="217"/>
      <c r="AKS26" s="217"/>
      <c r="AKT26" s="217"/>
      <c r="AKU26" s="217"/>
      <c r="AKV26" s="217"/>
      <c r="AKW26" s="217"/>
      <c r="AKX26" s="217"/>
      <c r="AKY26" s="217"/>
      <c r="AKZ26" s="217"/>
      <c r="ALA26" s="217"/>
      <c r="ALB26" s="217"/>
      <c r="ALC26" s="217"/>
      <c r="ALD26" s="217"/>
      <c r="ALE26" s="217"/>
      <c r="ALF26" s="217"/>
      <c r="ALG26" s="217"/>
      <c r="ALH26" s="217"/>
      <c r="ALI26" s="217"/>
      <c r="ALJ26" s="217"/>
      <c r="ALK26" s="217"/>
      <c r="ALL26" s="217"/>
      <c r="ALM26" s="217"/>
      <c r="ALN26" s="217"/>
      <c r="ALO26" s="217"/>
      <c r="ALP26" s="217"/>
      <c r="ALQ26" s="217"/>
      <c r="ALR26" s="217"/>
      <c r="ALS26" s="217"/>
      <c r="ALT26" s="217"/>
      <c r="ALU26" s="217"/>
      <c r="ALV26" s="217"/>
      <c r="ALW26" s="217"/>
      <c r="ALX26" s="217"/>
      <c r="ALY26" s="217"/>
      <c r="ALZ26" s="217"/>
      <c r="AMA26" s="217"/>
      <c r="AMB26" s="217"/>
      <c r="AMC26" s="217"/>
      <c r="AMD26" s="217"/>
      <c r="AME26" s="217"/>
      <c r="AMF26" s="217"/>
      <c r="AMG26" s="217"/>
      <c r="AMH26" s="217"/>
      <c r="AMI26" s="217"/>
      <c r="AMJ26" s="217"/>
      <c r="AMK26" s="217"/>
      <c r="AML26" s="217"/>
      <c r="AMM26" s="217"/>
    </row>
    <row r="27" spans="1:1027" s="637" customFormat="1" ht="15" customHeight="1" outlineLevel="1">
      <c r="A27" s="656">
        <v>14</v>
      </c>
      <c r="B27" s="667"/>
      <c r="C27" s="667"/>
      <c r="D27" s="599"/>
      <c r="E27" s="599"/>
      <c r="F27" s="599"/>
      <c r="G27" s="174"/>
      <c r="H27" s="174"/>
      <c r="I27" s="660">
        <f t="shared" si="11"/>
        <v>0</v>
      </c>
      <c r="J27" s="661">
        <f t="shared" si="12"/>
        <v>0</v>
      </c>
      <c r="K27" s="577">
        <f t="shared" si="1"/>
        <v>0</v>
      </c>
      <c r="L27" s="578"/>
      <c r="M27" s="528">
        <f t="shared" si="2"/>
        <v>0</v>
      </c>
      <c r="N27" s="578"/>
      <c r="O27" s="528">
        <f t="shared" si="3"/>
        <v>0</v>
      </c>
      <c r="P27" s="578"/>
      <c r="Q27" s="528">
        <f t="shared" si="4"/>
        <v>0</v>
      </c>
      <c r="R27" s="578"/>
      <c r="S27" s="629">
        <f t="shared" si="5"/>
        <v>0</v>
      </c>
      <c r="T27" s="528">
        <f>M27+O27</f>
        <v>0</v>
      </c>
      <c r="U27" s="528">
        <f>Q27+S27</f>
        <v>0</v>
      </c>
      <c r="V27" s="217"/>
      <c r="W27" s="217"/>
      <c r="X27" s="217"/>
      <c r="Y27" s="217"/>
      <c r="Z27" s="217"/>
      <c r="AA27" s="217"/>
      <c r="AB27" s="217"/>
      <c r="AC27" s="217"/>
      <c r="AD27" s="217"/>
      <c r="AE27" s="217"/>
      <c r="AF27" s="217"/>
      <c r="AG27" s="217"/>
      <c r="AH27" s="217"/>
      <c r="AI27" s="217"/>
      <c r="AJ27" s="217"/>
      <c r="AK27" s="217"/>
      <c r="AL27" s="217"/>
      <c r="AM27" s="217"/>
      <c r="AN27" s="217"/>
      <c r="AO27" s="217"/>
      <c r="AP27" s="217"/>
      <c r="AQ27" s="217"/>
      <c r="AR27" s="217"/>
      <c r="AS27" s="217"/>
      <c r="AT27" s="217"/>
      <c r="AU27" s="217"/>
      <c r="AV27" s="217"/>
      <c r="AW27" s="217"/>
      <c r="AX27" s="217"/>
      <c r="AY27" s="217"/>
      <c r="AZ27" s="217"/>
      <c r="BA27" s="217"/>
      <c r="BB27" s="217"/>
      <c r="BC27" s="217"/>
      <c r="BD27" s="217"/>
      <c r="BE27" s="217"/>
      <c r="BF27" s="217"/>
      <c r="BG27" s="217"/>
      <c r="BH27" s="217"/>
      <c r="BI27" s="217"/>
      <c r="BJ27" s="217"/>
      <c r="BK27" s="217"/>
      <c r="BL27" s="217"/>
      <c r="BM27" s="217"/>
      <c r="BN27" s="217"/>
      <c r="BO27" s="217"/>
      <c r="BP27" s="217"/>
      <c r="BQ27" s="217"/>
      <c r="BR27" s="217"/>
      <c r="BS27" s="217"/>
      <c r="BT27" s="217"/>
      <c r="BU27" s="217"/>
      <c r="BV27" s="217"/>
      <c r="BW27" s="217"/>
      <c r="BX27" s="217"/>
      <c r="BY27" s="217"/>
      <c r="BZ27" s="217"/>
      <c r="CA27" s="217"/>
      <c r="CB27" s="217"/>
      <c r="CC27" s="217"/>
      <c r="CD27" s="217"/>
      <c r="CE27" s="217"/>
      <c r="CF27" s="217"/>
      <c r="CG27" s="217"/>
      <c r="CH27" s="217"/>
      <c r="CI27" s="217"/>
      <c r="CJ27" s="217"/>
      <c r="CK27" s="217"/>
      <c r="CL27" s="217"/>
      <c r="CM27" s="217"/>
      <c r="CN27" s="217"/>
      <c r="CO27" s="217"/>
      <c r="CP27" s="217"/>
      <c r="CQ27" s="217"/>
      <c r="CR27" s="217"/>
      <c r="CS27" s="217"/>
      <c r="CT27" s="217"/>
      <c r="CU27" s="217"/>
      <c r="CV27" s="217"/>
      <c r="CW27" s="217"/>
      <c r="CX27" s="217"/>
      <c r="CY27" s="217"/>
      <c r="CZ27" s="217"/>
      <c r="DA27" s="217"/>
      <c r="DB27" s="217"/>
      <c r="DC27" s="217"/>
      <c r="DD27" s="217"/>
      <c r="DE27" s="217"/>
      <c r="DF27" s="217"/>
      <c r="DG27" s="217"/>
      <c r="DH27" s="217"/>
      <c r="DI27" s="217"/>
      <c r="DJ27" s="217"/>
      <c r="DK27" s="217"/>
      <c r="DL27" s="217"/>
      <c r="DM27" s="217"/>
      <c r="DN27" s="217"/>
      <c r="DO27" s="217"/>
      <c r="DP27" s="217"/>
      <c r="DQ27" s="217"/>
      <c r="DR27" s="217"/>
      <c r="DS27" s="217"/>
      <c r="DT27" s="217"/>
      <c r="DU27" s="217"/>
      <c r="DV27" s="217"/>
      <c r="DW27" s="217"/>
      <c r="DX27" s="217"/>
      <c r="DY27" s="217"/>
      <c r="DZ27" s="217"/>
      <c r="EA27" s="217"/>
      <c r="EB27" s="217"/>
      <c r="EC27" s="217"/>
      <c r="ED27" s="217"/>
      <c r="EE27" s="217"/>
      <c r="EF27" s="217"/>
      <c r="EG27" s="217"/>
      <c r="EH27" s="217"/>
      <c r="EI27" s="217"/>
      <c r="EJ27" s="217"/>
      <c r="EK27" s="217"/>
      <c r="EL27" s="217"/>
      <c r="EM27" s="217"/>
      <c r="EN27" s="217"/>
      <c r="EO27" s="217"/>
      <c r="EP27" s="217"/>
      <c r="EQ27" s="217"/>
      <c r="ER27" s="217"/>
      <c r="ES27" s="217"/>
      <c r="ET27" s="217"/>
      <c r="EU27" s="217"/>
      <c r="EV27" s="217"/>
      <c r="EW27" s="217"/>
      <c r="EX27" s="217"/>
      <c r="EY27" s="217"/>
      <c r="EZ27" s="217"/>
      <c r="FA27" s="217"/>
      <c r="FB27" s="217"/>
      <c r="FC27" s="217"/>
      <c r="FD27" s="217"/>
      <c r="FE27" s="217"/>
      <c r="FF27" s="217"/>
      <c r="FG27" s="217"/>
      <c r="FH27" s="217"/>
      <c r="FI27" s="217"/>
      <c r="FJ27" s="217"/>
      <c r="FK27" s="217"/>
      <c r="FL27" s="217"/>
      <c r="FM27" s="217"/>
      <c r="FN27" s="217"/>
      <c r="FO27" s="217"/>
      <c r="FP27" s="217"/>
      <c r="FQ27" s="217"/>
      <c r="FR27" s="217"/>
      <c r="FS27" s="217"/>
      <c r="FT27" s="217"/>
      <c r="FU27" s="217"/>
      <c r="FV27" s="217"/>
      <c r="FW27" s="217"/>
      <c r="FX27" s="217"/>
      <c r="FY27" s="217"/>
      <c r="FZ27" s="217"/>
      <c r="GA27" s="217"/>
      <c r="GB27" s="217"/>
      <c r="GC27" s="217"/>
      <c r="GD27" s="217"/>
      <c r="GE27" s="217"/>
      <c r="GF27" s="217"/>
      <c r="GG27" s="217"/>
      <c r="GH27" s="217"/>
      <c r="GI27" s="217"/>
      <c r="GJ27" s="217"/>
      <c r="GK27" s="217"/>
      <c r="GL27" s="217"/>
      <c r="GM27" s="217"/>
      <c r="GN27" s="217"/>
      <c r="GO27" s="217"/>
      <c r="GP27" s="217"/>
      <c r="GQ27" s="217"/>
      <c r="GR27" s="217"/>
      <c r="GS27" s="217"/>
      <c r="GT27" s="217"/>
      <c r="GU27" s="217"/>
      <c r="GV27" s="217"/>
      <c r="GW27" s="217"/>
      <c r="GX27" s="217"/>
      <c r="GY27" s="217"/>
      <c r="GZ27" s="217"/>
      <c r="HA27" s="217"/>
      <c r="HB27" s="217"/>
      <c r="HC27" s="217"/>
      <c r="HD27" s="217"/>
      <c r="HE27" s="217"/>
      <c r="HF27" s="217"/>
      <c r="HG27" s="217"/>
      <c r="HH27" s="217"/>
      <c r="HI27" s="217"/>
      <c r="HJ27" s="217"/>
      <c r="HK27" s="217"/>
      <c r="HL27" s="217"/>
      <c r="HM27" s="217"/>
      <c r="HN27" s="217"/>
      <c r="HO27" s="217"/>
      <c r="HP27" s="217"/>
      <c r="HQ27" s="217"/>
      <c r="HR27" s="217"/>
      <c r="HS27" s="217"/>
      <c r="HT27" s="217"/>
      <c r="HU27" s="217"/>
      <c r="HV27" s="217"/>
      <c r="HW27" s="217"/>
      <c r="HX27" s="217"/>
      <c r="HY27" s="217"/>
      <c r="HZ27" s="217"/>
      <c r="IA27" s="217"/>
      <c r="IB27" s="217"/>
      <c r="IC27" s="217"/>
      <c r="ID27" s="217"/>
      <c r="IE27" s="217"/>
      <c r="IF27" s="217"/>
      <c r="IG27" s="217"/>
      <c r="IH27" s="217"/>
      <c r="II27" s="217"/>
      <c r="IJ27" s="217"/>
      <c r="IK27" s="217"/>
      <c r="IL27" s="217"/>
      <c r="IM27" s="217"/>
      <c r="IN27" s="217"/>
      <c r="IO27" s="217"/>
      <c r="IP27" s="217"/>
      <c r="IQ27" s="217"/>
      <c r="IR27" s="217"/>
      <c r="IS27" s="217"/>
      <c r="IT27" s="217"/>
      <c r="IU27" s="217"/>
      <c r="IV27" s="217"/>
      <c r="IW27" s="217"/>
      <c r="IX27" s="217"/>
      <c r="IY27" s="217"/>
      <c r="IZ27" s="217"/>
      <c r="JA27" s="217"/>
      <c r="JB27" s="217"/>
      <c r="JC27" s="217"/>
      <c r="JD27" s="217"/>
      <c r="JE27" s="217"/>
      <c r="JF27" s="217"/>
      <c r="JG27" s="217"/>
      <c r="JH27" s="217"/>
      <c r="JI27" s="217"/>
      <c r="JJ27" s="217"/>
      <c r="JK27" s="217"/>
      <c r="JL27" s="217"/>
      <c r="JM27" s="217"/>
      <c r="JN27" s="217"/>
      <c r="JO27" s="217"/>
      <c r="JP27" s="217"/>
      <c r="JQ27" s="217"/>
      <c r="JR27" s="217"/>
      <c r="JS27" s="217"/>
      <c r="JT27" s="217"/>
      <c r="JU27" s="217"/>
      <c r="JV27" s="217"/>
      <c r="JW27" s="217"/>
      <c r="JX27" s="217"/>
      <c r="JY27" s="217"/>
      <c r="JZ27" s="217"/>
      <c r="KA27" s="217"/>
      <c r="KB27" s="217"/>
      <c r="KC27" s="217"/>
      <c r="KD27" s="217"/>
      <c r="KE27" s="217"/>
      <c r="KF27" s="217"/>
      <c r="KG27" s="217"/>
      <c r="KH27" s="217"/>
      <c r="KI27" s="217"/>
      <c r="KJ27" s="217"/>
      <c r="KK27" s="217"/>
      <c r="KL27" s="217"/>
      <c r="KM27" s="217"/>
      <c r="KN27" s="217"/>
      <c r="KO27" s="217"/>
      <c r="KP27" s="217"/>
      <c r="KQ27" s="217"/>
      <c r="KR27" s="217"/>
      <c r="KS27" s="217"/>
      <c r="KT27" s="217"/>
      <c r="KU27" s="217"/>
      <c r="KV27" s="217"/>
      <c r="KW27" s="217"/>
      <c r="KX27" s="217"/>
      <c r="KY27" s="217"/>
      <c r="KZ27" s="217"/>
      <c r="LA27" s="217"/>
      <c r="LB27" s="217"/>
      <c r="LC27" s="217"/>
      <c r="LD27" s="217"/>
      <c r="LE27" s="217"/>
      <c r="LF27" s="217"/>
      <c r="LG27" s="217"/>
      <c r="LH27" s="217"/>
      <c r="LI27" s="217"/>
      <c r="LJ27" s="217"/>
      <c r="LK27" s="217"/>
      <c r="LL27" s="217"/>
      <c r="LM27" s="217"/>
      <c r="LN27" s="217"/>
      <c r="LO27" s="217"/>
      <c r="LP27" s="217"/>
      <c r="LQ27" s="217"/>
      <c r="LR27" s="217"/>
      <c r="LS27" s="217"/>
      <c r="LT27" s="217"/>
      <c r="LU27" s="217"/>
      <c r="LV27" s="217"/>
      <c r="LW27" s="217"/>
      <c r="LX27" s="217"/>
      <c r="LY27" s="217"/>
      <c r="LZ27" s="217"/>
      <c r="MA27" s="217"/>
      <c r="MB27" s="217"/>
      <c r="MC27" s="217"/>
      <c r="MD27" s="217"/>
      <c r="ME27" s="217"/>
      <c r="MF27" s="217"/>
      <c r="MG27" s="217"/>
      <c r="MH27" s="217"/>
      <c r="MI27" s="217"/>
      <c r="MJ27" s="217"/>
      <c r="MK27" s="217"/>
      <c r="ML27" s="217"/>
      <c r="MM27" s="217"/>
      <c r="MN27" s="217"/>
      <c r="MO27" s="217"/>
      <c r="MP27" s="217"/>
      <c r="MQ27" s="217"/>
      <c r="MR27" s="217"/>
      <c r="MS27" s="217"/>
      <c r="MT27" s="217"/>
      <c r="MU27" s="217"/>
      <c r="MV27" s="217"/>
      <c r="MW27" s="217"/>
      <c r="MX27" s="217"/>
      <c r="MY27" s="217"/>
      <c r="MZ27" s="217"/>
      <c r="NA27" s="217"/>
      <c r="NB27" s="217"/>
      <c r="NC27" s="217"/>
      <c r="ND27" s="217"/>
      <c r="NE27" s="217"/>
      <c r="NF27" s="217"/>
      <c r="NG27" s="217"/>
      <c r="NH27" s="217"/>
      <c r="NI27" s="217"/>
      <c r="NJ27" s="217"/>
      <c r="NK27" s="217"/>
      <c r="NL27" s="217"/>
      <c r="NM27" s="217"/>
      <c r="NN27" s="217"/>
      <c r="NO27" s="217"/>
      <c r="NP27" s="217"/>
      <c r="NQ27" s="217"/>
      <c r="NR27" s="217"/>
      <c r="NS27" s="217"/>
      <c r="NT27" s="217"/>
      <c r="NU27" s="217"/>
      <c r="NV27" s="217"/>
      <c r="NW27" s="217"/>
      <c r="NX27" s="217"/>
      <c r="NY27" s="217"/>
      <c r="NZ27" s="217"/>
      <c r="OA27" s="217"/>
      <c r="OB27" s="217"/>
      <c r="OC27" s="217"/>
      <c r="OD27" s="217"/>
      <c r="OE27" s="217"/>
      <c r="OF27" s="217"/>
      <c r="OG27" s="217"/>
      <c r="OH27" s="217"/>
      <c r="OI27" s="217"/>
      <c r="OJ27" s="217"/>
      <c r="OK27" s="217"/>
      <c r="OL27" s="217"/>
      <c r="OM27" s="217"/>
      <c r="ON27" s="217"/>
      <c r="OO27" s="217"/>
      <c r="OP27" s="217"/>
      <c r="OQ27" s="217"/>
      <c r="OR27" s="217"/>
      <c r="OS27" s="217"/>
      <c r="OT27" s="217"/>
      <c r="OU27" s="217"/>
      <c r="OV27" s="217"/>
      <c r="OW27" s="217"/>
      <c r="OX27" s="217"/>
      <c r="OY27" s="217"/>
      <c r="OZ27" s="217"/>
      <c r="PA27" s="217"/>
      <c r="PB27" s="217"/>
      <c r="PC27" s="217"/>
      <c r="PD27" s="217"/>
      <c r="PE27" s="217"/>
      <c r="PF27" s="217"/>
      <c r="PG27" s="217"/>
      <c r="PH27" s="217"/>
      <c r="PI27" s="217"/>
      <c r="PJ27" s="217"/>
      <c r="PK27" s="217"/>
      <c r="PL27" s="217"/>
      <c r="PM27" s="217"/>
      <c r="PN27" s="217"/>
      <c r="PO27" s="217"/>
      <c r="PP27" s="217"/>
      <c r="PQ27" s="217"/>
      <c r="PR27" s="217"/>
      <c r="PS27" s="217"/>
      <c r="PT27" s="217"/>
      <c r="PU27" s="217"/>
      <c r="PV27" s="217"/>
      <c r="PW27" s="217"/>
      <c r="PX27" s="217"/>
      <c r="PY27" s="217"/>
      <c r="PZ27" s="217"/>
      <c r="QA27" s="217"/>
      <c r="QB27" s="217"/>
      <c r="QC27" s="217"/>
      <c r="QD27" s="217"/>
      <c r="QE27" s="217"/>
      <c r="QF27" s="217"/>
      <c r="QG27" s="217"/>
      <c r="QH27" s="217"/>
      <c r="QI27" s="217"/>
      <c r="QJ27" s="217"/>
      <c r="QK27" s="217"/>
      <c r="QL27" s="217"/>
      <c r="QM27" s="217"/>
      <c r="QN27" s="217"/>
      <c r="QO27" s="217"/>
      <c r="QP27" s="217"/>
      <c r="QQ27" s="217"/>
      <c r="QR27" s="217"/>
      <c r="QS27" s="217"/>
      <c r="QT27" s="217"/>
      <c r="QU27" s="217"/>
      <c r="QV27" s="217"/>
      <c r="QW27" s="217"/>
      <c r="QX27" s="217"/>
      <c r="QY27" s="217"/>
      <c r="QZ27" s="217"/>
      <c r="RA27" s="217"/>
      <c r="RB27" s="217"/>
      <c r="RC27" s="217"/>
      <c r="RD27" s="217"/>
      <c r="RE27" s="217"/>
      <c r="RF27" s="217"/>
      <c r="RG27" s="217"/>
      <c r="RH27" s="217"/>
      <c r="RI27" s="217"/>
      <c r="RJ27" s="217"/>
      <c r="RK27" s="217"/>
      <c r="RL27" s="217"/>
      <c r="RM27" s="217"/>
      <c r="RN27" s="217"/>
      <c r="RO27" s="217"/>
      <c r="RP27" s="217"/>
      <c r="RQ27" s="217"/>
      <c r="RR27" s="217"/>
      <c r="RS27" s="217"/>
      <c r="RT27" s="217"/>
      <c r="RU27" s="217"/>
      <c r="RV27" s="217"/>
      <c r="RW27" s="217"/>
      <c r="RX27" s="217"/>
      <c r="RY27" s="217"/>
      <c r="RZ27" s="217"/>
      <c r="SA27" s="217"/>
      <c r="SB27" s="217"/>
      <c r="SC27" s="217"/>
      <c r="SD27" s="217"/>
      <c r="SE27" s="217"/>
      <c r="SF27" s="217"/>
      <c r="SG27" s="217"/>
      <c r="SH27" s="217"/>
      <c r="SI27" s="217"/>
      <c r="SJ27" s="217"/>
      <c r="SK27" s="217"/>
      <c r="SL27" s="217"/>
      <c r="SM27" s="217"/>
      <c r="SN27" s="217"/>
      <c r="SO27" s="217"/>
      <c r="SP27" s="217"/>
      <c r="SQ27" s="217"/>
      <c r="SR27" s="217"/>
      <c r="SS27" s="217"/>
      <c r="ST27" s="217"/>
      <c r="SU27" s="217"/>
      <c r="SV27" s="217"/>
      <c r="SW27" s="217"/>
      <c r="SX27" s="217"/>
      <c r="SY27" s="217"/>
      <c r="SZ27" s="217"/>
      <c r="TA27" s="217"/>
      <c r="TB27" s="217"/>
      <c r="TC27" s="217"/>
      <c r="TD27" s="217"/>
      <c r="TE27" s="217"/>
      <c r="TF27" s="217"/>
      <c r="TG27" s="217"/>
      <c r="TH27" s="217"/>
      <c r="TI27" s="217"/>
      <c r="TJ27" s="217"/>
      <c r="TK27" s="217"/>
      <c r="TL27" s="217"/>
      <c r="TM27" s="217"/>
      <c r="TN27" s="217"/>
      <c r="TO27" s="217"/>
      <c r="TP27" s="217"/>
      <c r="TQ27" s="217"/>
      <c r="TR27" s="217"/>
      <c r="TS27" s="217"/>
      <c r="TT27" s="217"/>
      <c r="TU27" s="217"/>
      <c r="TV27" s="217"/>
      <c r="TW27" s="217"/>
      <c r="TX27" s="217"/>
      <c r="TY27" s="217"/>
      <c r="TZ27" s="217"/>
      <c r="UA27" s="217"/>
      <c r="UB27" s="217"/>
      <c r="UC27" s="217"/>
      <c r="UD27" s="217"/>
      <c r="UE27" s="217"/>
      <c r="UF27" s="217"/>
      <c r="UG27" s="217"/>
      <c r="UH27" s="217"/>
      <c r="UI27" s="217"/>
      <c r="UJ27" s="217"/>
      <c r="UK27" s="217"/>
      <c r="UL27" s="217"/>
      <c r="UM27" s="217"/>
      <c r="UN27" s="217"/>
      <c r="UO27" s="217"/>
      <c r="UP27" s="217"/>
      <c r="UQ27" s="217"/>
      <c r="UR27" s="217"/>
      <c r="US27" s="217"/>
      <c r="UT27" s="217"/>
      <c r="UU27" s="217"/>
      <c r="UV27" s="217"/>
      <c r="UW27" s="217"/>
      <c r="UX27" s="217"/>
      <c r="UY27" s="217"/>
      <c r="UZ27" s="217"/>
      <c r="VA27" s="217"/>
      <c r="VB27" s="217"/>
      <c r="VC27" s="217"/>
      <c r="VD27" s="217"/>
      <c r="VE27" s="217"/>
      <c r="VF27" s="217"/>
      <c r="VG27" s="217"/>
      <c r="VH27" s="217"/>
      <c r="VI27" s="217"/>
      <c r="VJ27" s="217"/>
      <c r="VK27" s="217"/>
      <c r="VL27" s="217"/>
      <c r="VM27" s="217"/>
      <c r="VN27" s="217"/>
      <c r="VO27" s="217"/>
      <c r="VP27" s="217"/>
      <c r="VQ27" s="217"/>
      <c r="VR27" s="217"/>
      <c r="VS27" s="217"/>
      <c r="VT27" s="217"/>
      <c r="VU27" s="217"/>
      <c r="VV27" s="217"/>
      <c r="VW27" s="217"/>
      <c r="VX27" s="217"/>
      <c r="VY27" s="217"/>
      <c r="VZ27" s="217"/>
      <c r="WA27" s="217"/>
      <c r="WB27" s="217"/>
      <c r="WC27" s="217"/>
      <c r="WD27" s="217"/>
      <c r="WE27" s="217"/>
      <c r="WF27" s="217"/>
      <c r="WG27" s="217"/>
      <c r="WH27" s="217"/>
      <c r="WI27" s="217"/>
      <c r="WJ27" s="217"/>
      <c r="WK27" s="217"/>
      <c r="WL27" s="217"/>
      <c r="WM27" s="217"/>
      <c r="WN27" s="217"/>
      <c r="WO27" s="217"/>
      <c r="WP27" s="217"/>
      <c r="WQ27" s="217"/>
      <c r="WR27" s="217"/>
      <c r="WS27" s="217"/>
      <c r="WT27" s="217"/>
      <c r="WU27" s="217"/>
      <c r="WV27" s="217"/>
      <c r="WW27" s="217"/>
      <c r="WX27" s="217"/>
      <c r="WY27" s="217"/>
      <c r="WZ27" s="217"/>
      <c r="XA27" s="217"/>
      <c r="XB27" s="217"/>
      <c r="XC27" s="217"/>
      <c r="XD27" s="217"/>
      <c r="XE27" s="217"/>
      <c r="XF27" s="217"/>
      <c r="XG27" s="217"/>
      <c r="XH27" s="217"/>
      <c r="XI27" s="217"/>
      <c r="XJ27" s="217"/>
      <c r="XK27" s="217"/>
      <c r="XL27" s="217"/>
      <c r="XM27" s="217"/>
      <c r="XN27" s="217"/>
      <c r="XO27" s="217"/>
      <c r="XP27" s="217"/>
      <c r="XQ27" s="217"/>
      <c r="XR27" s="217"/>
      <c r="XS27" s="217"/>
      <c r="XT27" s="217"/>
      <c r="XU27" s="217"/>
      <c r="XV27" s="217"/>
      <c r="XW27" s="217"/>
      <c r="XX27" s="217"/>
      <c r="XY27" s="217"/>
      <c r="XZ27" s="217"/>
      <c r="YA27" s="217"/>
      <c r="YB27" s="217"/>
      <c r="YC27" s="217"/>
      <c r="YD27" s="217"/>
      <c r="YE27" s="217"/>
      <c r="YF27" s="217"/>
      <c r="YG27" s="217"/>
      <c r="YH27" s="217"/>
      <c r="YI27" s="217"/>
      <c r="YJ27" s="217"/>
      <c r="YK27" s="217"/>
      <c r="YL27" s="217"/>
      <c r="YM27" s="217"/>
      <c r="YN27" s="217"/>
      <c r="YO27" s="217"/>
      <c r="YP27" s="217"/>
      <c r="YQ27" s="217"/>
      <c r="YR27" s="217"/>
      <c r="YS27" s="217"/>
      <c r="YT27" s="217"/>
      <c r="YU27" s="217"/>
      <c r="YV27" s="217"/>
      <c r="YW27" s="217"/>
      <c r="YX27" s="217"/>
      <c r="YY27" s="217"/>
      <c r="YZ27" s="217"/>
      <c r="ZA27" s="217"/>
      <c r="ZB27" s="217"/>
      <c r="ZC27" s="217"/>
      <c r="ZD27" s="217"/>
      <c r="ZE27" s="217"/>
      <c r="ZF27" s="217"/>
      <c r="ZG27" s="217"/>
      <c r="ZH27" s="217"/>
      <c r="ZI27" s="217"/>
      <c r="ZJ27" s="217"/>
      <c r="ZK27" s="217"/>
      <c r="ZL27" s="217"/>
      <c r="ZM27" s="217"/>
      <c r="ZN27" s="217"/>
      <c r="ZO27" s="217"/>
      <c r="ZP27" s="217"/>
      <c r="ZQ27" s="217"/>
      <c r="ZR27" s="217"/>
      <c r="ZS27" s="217"/>
      <c r="ZT27" s="217"/>
      <c r="ZU27" s="217"/>
      <c r="ZV27" s="217"/>
      <c r="ZW27" s="217"/>
      <c r="ZX27" s="217"/>
      <c r="ZY27" s="217"/>
      <c r="ZZ27" s="217"/>
      <c r="AAA27" s="217"/>
      <c r="AAB27" s="217"/>
      <c r="AAC27" s="217"/>
      <c r="AAD27" s="217"/>
      <c r="AAE27" s="217"/>
      <c r="AAF27" s="217"/>
      <c r="AAG27" s="217"/>
      <c r="AAH27" s="217"/>
      <c r="AAI27" s="217"/>
      <c r="AAJ27" s="217"/>
      <c r="AAK27" s="217"/>
      <c r="AAL27" s="217"/>
      <c r="AAM27" s="217"/>
      <c r="AAN27" s="217"/>
      <c r="AAO27" s="217"/>
      <c r="AAP27" s="217"/>
      <c r="AAQ27" s="217"/>
      <c r="AAR27" s="217"/>
      <c r="AAS27" s="217"/>
      <c r="AAT27" s="217"/>
      <c r="AAU27" s="217"/>
      <c r="AAV27" s="217"/>
      <c r="AAW27" s="217"/>
      <c r="AAX27" s="217"/>
      <c r="AAY27" s="217"/>
      <c r="AAZ27" s="217"/>
      <c r="ABA27" s="217"/>
      <c r="ABB27" s="217"/>
      <c r="ABC27" s="217"/>
      <c r="ABD27" s="217"/>
      <c r="ABE27" s="217"/>
      <c r="ABF27" s="217"/>
      <c r="ABG27" s="217"/>
      <c r="ABH27" s="217"/>
      <c r="ABI27" s="217"/>
      <c r="ABJ27" s="217"/>
      <c r="ABK27" s="217"/>
      <c r="ABL27" s="217"/>
      <c r="ABM27" s="217"/>
      <c r="ABN27" s="217"/>
      <c r="ABO27" s="217"/>
      <c r="ABP27" s="217"/>
      <c r="ABQ27" s="217"/>
      <c r="ABR27" s="217"/>
      <c r="ABS27" s="217"/>
      <c r="ABT27" s="217"/>
      <c r="ABU27" s="217"/>
      <c r="ABV27" s="217"/>
      <c r="ABW27" s="217"/>
      <c r="ABX27" s="217"/>
      <c r="ABY27" s="217"/>
      <c r="ABZ27" s="217"/>
      <c r="ACA27" s="217"/>
      <c r="ACB27" s="217"/>
      <c r="ACC27" s="217"/>
      <c r="ACD27" s="217"/>
      <c r="ACE27" s="217"/>
      <c r="ACF27" s="217"/>
      <c r="ACG27" s="217"/>
      <c r="ACH27" s="217"/>
      <c r="ACI27" s="217"/>
      <c r="ACJ27" s="217"/>
      <c r="ACK27" s="217"/>
      <c r="ACL27" s="217"/>
      <c r="ACM27" s="217"/>
      <c r="ACN27" s="217"/>
      <c r="ACO27" s="217"/>
      <c r="ACP27" s="217"/>
      <c r="ACQ27" s="217"/>
      <c r="ACR27" s="217"/>
      <c r="ACS27" s="217"/>
      <c r="ACT27" s="217"/>
      <c r="ACU27" s="217"/>
      <c r="ACV27" s="217"/>
      <c r="ACW27" s="217"/>
      <c r="ACX27" s="217"/>
      <c r="ACY27" s="217"/>
      <c r="ACZ27" s="217"/>
      <c r="ADA27" s="217"/>
      <c r="ADB27" s="217"/>
      <c r="ADC27" s="217"/>
      <c r="ADD27" s="217"/>
      <c r="ADE27" s="217"/>
      <c r="ADF27" s="217"/>
      <c r="ADG27" s="217"/>
      <c r="ADH27" s="217"/>
      <c r="ADI27" s="217"/>
      <c r="ADJ27" s="217"/>
      <c r="ADK27" s="217"/>
      <c r="ADL27" s="217"/>
      <c r="ADM27" s="217"/>
      <c r="ADN27" s="217"/>
      <c r="ADO27" s="217"/>
      <c r="ADP27" s="217"/>
      <c r="ADQ27" s="217"/>
      <c r="ADR27" s="217"/>
      <c r="ADS27" s="217"/>
      <c r="ADT27" s="217"/>
      <c r="ADU27" s="217"/>
      <c r="ADV27" s="217"/>
      <c r="ADW27" s="217"/>
      <c r="ADX27" s="217"/>
      <c r="ADY27" s="217"/>
      <c r="ADZ27" s="217"/>
      <c r="AEA27" s="217"/>
      <c r="AEB27" s="217"/>
      <c r="AEC27" s="217"/>
      <c r="AED27" s="217"/>
      <c r="AEE27" s="217"/>
      <c r="AEF27" s="217"/>
      <c r="AEG27" s="217"/>
      <c r="AEH27" s="217"/>
      <c r="AEI27" s="217"/>
      <c r="AEJ27" s="217"/>
      <c r="AEK27" s="217"/>
      <c r="AEL27" s="217"/>
      <c r="AEM27" s="217"/>
      <c r="AEN27" s="217"/>
      <c r="AEO27" s="217"/>
      <c r="AEP27" s="217"/>
      <c r="AEQ27" s="217"/>
      <c r="AER27" s="217"/>
      <c r="AES27" s="217"/>
      <c r="AET27" s="217"/>
      <c r="AEU27" s="217"/>
      <c r="AEV27" s="217"/>
      <c r="AEW27" s="217"/>
      <c r="AEX27" s="217"/>
      <c r="AEY27" s="217"/>
      <c r="AEZ27" s="217"/>
      <c r="AFA27" s="217"/>
      <c r="AFB27" s="217"/>
      <c r="AFC27" s="217"/>
      <c r="AFD27" s="217"/>
      <c r="AFE27" s="217"/>
      <c r="AFF27" s="217"/>
      <c r="AFG27" s="217"/>
      <c r="AFH27" s="217"/>
      <c r="AFI27" s="217"/>
      <c r="AFJ27" s="217"/>
      <c r="AFK27" s="217"/>
      <c r="AFL27" s="217"/>
      <c r="AFM27" s="217"/>
      <c r="AFN27" s="217"/>
      <c r="AFO27" s="217"/>
      <c r="AFP27" s="217"/>
      <c r="AFQ27" s="217"/>
      <c r="AFR27" s="217"/>
      <c r="AFS27" s="217"/>
      <c r="AFT27" s="217"/>
      <c r="AFU27" s="217"/>
      <c r="AFV27" s="217"/>
      <c r="AFW27" s="217"/>
      <c r="AFX27" s="217"/>
      <c r="AFY27" s="217"/>
      <c r="AFZ27" s="217"/>
      <c r="AGA27" s="217"/>
      <c r="AGB27" s="217"/>
      <c r="AGC27" s="217"/>
      <c r="AGD27" s="217"/>
      <c r="AGE27" s="217"/>
      <c r="AGF27" s="217"/>
      <c r="AGG27" s="217"/>
      <c r="AGH27" s="217"/>
      <c r="AGI27" s="217"/>
      <c r="AGJ27" s="217"/>
      <c r="AGK27" s="217"/>
      <c r="AGL27" s="217"/>
      <c r="AGM27" s="217"/>
      <c r="AGN27" s="217"/>
      <c r="AGO27" s="217"/>
      <c r="AGP27" s="217"/>
      <c r="AGQ27" s="217"/>
      <c r="AGR27" s="217"/>
      <c r="AGS27" s="217"/>
      <c r="AGT27" s="217"/>
      <c r="AGU27" s="217"/>
      <c r="AGV27" s="217"/>
      <c r="AGW27" s="217"/>
      <c r="AGX27" s="217"/>
      <c r="AGY27" s="217"/>
      <c r="AGZ27" s="217"/>
      <c r="AHA27" s="217"/>
      <c r="AHB27" s="217"/>
      <c r="AHC27" s="217"/>
      <c r="AHD27" s="217"/>
      <c r="AHE27" s="217"/>
      <c r="AHF27" s="217"/>
      <c r="AHG27" s="217"/>
      <c r="AHH27" s="217"/>
      <c r="AHI27" s="217"/>
      <c r="AHJ27" s="217"/>
      <c r="AHK27" s="217"/>
      <c r="AHL27" s="217"/>
      <c r="AHM27" s="217"/>
      <c r="AHN27" s="217"/>
      <c r="AHO27" s="217"/>
      <c r="AHP27" s="217"/>
      <c r="AHQ27" s="217"/>
      <c r="AHR27" s="217"/>
      <c r="AHS27" s="217"/>
      <c r="AHT27" s="217"/>
      <c r="AHU27" s="217"/>
      <c r="AHV27" s="217"/>
      <c r="AHW27" s="217"/>
      <c r="AHX27" s="217"/>
      <c r="AHY27" s="217"/>
      <c r="AHZ27" s="217"/>
      <c r="AIA27" s="217"/>
      <c r="AIB27" s="217"/>
      <c r="AIC27" s="217"/>
      <c r="AID27" s="217"/>
      <c r="AIE27" s="217"/>
      <c r="AIF27" s="217"/>
      <c r="AIG27" s="217"/>
      <c r="AIH27" s="217"/>
      <c r="AII27" s="217"/>
      <c r="AIJ27" s="217"/>
      <c r="AIK27" s="217"/>
      <c r="AIL27" s="217"/>
      <c r="AIM27" s="217"/>
      <c r="AIN27" s="217"/>
      <c r="AIO27" s="217"/>
      <c r="AIP27" s="217"/>
      <c r="AIQ27" s="217"/>
      <c r="AIR27" s="217"/>
      <c r="AIS27" s="217"/>
      <c r="AIT27" s="217"/>
      <c r="AIU27" s="217"/>
      <c r="AIV27" s="217"/>
      <c r="AIW27" s="217"/>
      <c r="AIX27" s="217"/>
      <c r="AIY27" s="217"/>
      <c r="AIZ27" s="217"/>
      <c r="AJA27" s="217"/>
      <c r="AJB27" s="217"/>
      <c r="AJC27" s="217"/>
      <c r="AJD27" s="217"/>
      <c r="AJE27" s="217"/>
      <c r="AJF27" s="217"/>
      <c r="AJG27" s="217"/>
      <c r="AJH27" s="217"/>
      <c r="AJI27" s="217"/>
      <c r="AJJ27" s="217"/>
      <c r="AJK27" s="217"/>
      <c r="AJL27" s="217"/>
      <c r="AJM27" s="217"/>
      <c r="AJN27" s="217"/>
      <c r="AJO27" s="217"/>
      <c r="AJP27" s="217"/>
      <c r="AJQ27" s="217"/>
      <c r="AJR27" s="217"/>
      <c r="AJS27" s="217"/>
      <c r="AJT27" s="217"/>
      <c r="AJU27" s="217"/>
      <c r="AJV27" s="217"/>
      <c r="AJW27" s="217"/>
      <c r="AJX27" s="217"/>
      <c r="AJY27" s="217"/>
      <c r="AJZ27" s="217"/>
      <c r="AKA27" s="217"/>
      <c r="AKB27" s="217"/>
      <c r="AKC27" s="217"/>
      <c r="AKD27" s="217"/>
      <c r="AKE27" s="217"/>
      <c r="AKF27" s="217"/>
      <c r="AKG27" s="217"/>
      <c r="AKH27" s="217"/>
      <c r="AKI27" s="217"/>
      <c r="AKJ27" s="217"/>
      <c r="AKK27" s="217"/>
      <c r="AKL27" s="217"/>
      <c r="AKM27" s="217"/>
      <c r="AKN27" s="217"/>
      <c r="AKO27" s="217"/>
      <c r="AKP27" s="217"/>
      <c r="AKQ27" s="217"/>
      <c r="AKR27" s="217"/>
      <c r="AKS27" s="217"/>
      <c r="AKT27" s="217"/>
      <c r="AKU27" s="217"/>
      <c r="AKV27" s="217"/>
      <c r="AKW27" s="217"/>
      <c r="AKX27" s="217"/>
      <c r="AKY27" s="217"/>
      <c r="AKZ27" s="217"/>
      <c r="ALA27" s="217"/>
      <c r="ALB27" s="217"/>
      <c r="ALC27" s="217"/>
      <c r="ALD27" s="217"/>
      <c r="ALE27" s="217"/>
      <c r="ALF27" s="217"/>
      <c r="ALG27" s="217"/>
      <c r="ALH27" s="217"/>
      <c r="ALI27" s="217"/>
      <c r="ALJ27" s="217"/>
      <c r="ALK27" s="217"/>
      <c r="ALL27" s="217"/>
      <c r="ALM27" s="217"/>
      <c r="ALN27" s="217"/>
      <c r="ALO27" s="217"/>
      <c r="ALP27" s="217"/>
      <c r="ALQ27" s="217"/>
      <c r="ALR27" s="217"/>
      <c r="ALS27" s="217"/>
      <c r="ALT27" s="217"/>
      <c r="ALU27" s="217"/>
      <c r="ALV27" s="217"/>
      <c r="ALW27" s="217"/>
      <c r="ALX27" s="217"/>
      <c r="ALY27" s="217"/>
      <c r="ALZ27" s="217"/>
      <c r="AMA27" s="217"/>
      <c r="AMB27" s="217"/>
      <c r="AMC27" s="217"/>
      <c r="AMD27" s="217"/>
      <c r="AME27" s="217"/>
      <c r="AMF27" s="217"/>
      <c r="AMG27" s="217"/>
      <c r="AMH27" s="217"/>
      <c r="AMI27" s="217"/>
      <c r="AMJ27" s="217"/>
      <c r="AMK27" s="217"/>
      <c r="AML27" s="217"/>
      <c r="AMM27" s="217"/>
    </row>
    <row r="28" spans="1:1027" s="637" customFormat="1" ht="15" customHeight="1" outlineLevel="1">
      <c r="A28" s="571">
        <v>15</v>
      </c>
      <c r="B28" s="667"/>
      <c r="C28" s="667"/>
      <c r="D28" s="599"/>
      <c r="E28" s="599"/>
      <c r="F28" s="599"/>
      <c r="G28" s="174"/>
      <c r="H28" s="174"/>
      <c r="I28" s="660">
        <f t="shared" si="11"/>
        <v>0</v>
      </c>
      <c r="J28" s="661">
        <f t="shared" si="12"/>
        <v>0</v>
      </c>
      <c r="K28" s="577">
        <f t="shared" si="1"/>
        <v>0</v>
      </c>
      <c r="L28" s="578"/>
      <c r="M28" s="528">
        <f t="shared" si="2"/>
        <v>0</v>
      </c>
      <c r="N28" s="578"/>
      <c r="O28" s="528">
        <f t="shared" si="3"/>
        <v>0</v>
      </c>
      <c r="P28" s="578"/>
      <c r="Q28" s="528">
        <f t="shared" si="4"/>
        <v>0</v>
      </c>
      <c r="R28" s="578"/>
      <c r="S28" s="629">
        <f t="shared" si="5"/>
        <v>0</v>
      </c>
      <c r="T28" s="528">
        <f t="shared" si="13"/>
        <v>0</v>
      </c>
      <c r="U28" s="528">
        <f t="shared" si="14"/>
        <v>0</v>
      </c>
      <c r="V28" s="217"/>
      <c r="W28" s="217"/>
      <c r="X28" s="217"/>
      <c r="Y28" s="217"/>
      <c r="Z28" s="217"/>
      <c r="AA28" s="217"/>
      <c r="AB28" s="217"/>
      <c r="AC28" s="217"/>
      <c r="AD28" s="217"/>
      <c r="AE28" s="217"/>
      <c r="AF28" s="217"/>
      <c r="AG28" s="217"/>
      <c r="AH28" s="217"/>
      <c r="AI28" s="217"/>
      <c r="AJ28" s="217"/>
      <c r="AK28" s="217"/>
      <c r="AL28" s="217"/>
      <c r="AM28" s="217"/>
      <c r="AN28" s="217"/>
      <c r="AO28" s="217"/>
      <c r="AP28" s="217"/>
      <c r="AQ28" s="217"/>
      <c r="AR28" s="217"/>
      <c r="AS28" s="217"/>
      <c r="AT28" s="217"/>
      <c r="AU28" s="217"/>
      <c r="AV28" s="217"/>
      <c r="AW28" s="217"/>
      <c r="AX28" s="217"/>
      <c r="AY28" s="217"/>
      <c r="AZ28" s="217"/>
      <c r="BA28" s="217"/>
      <c r="BB28" s="217"/>
      <c r="BC28" s="217"/>
      <c r="BD28" s="217"/>
      <c r="BE28" s="217"/>
      <c r="BF28" s="217"/>
      <c r="BG28" s="217"/>
      <c r="BH28" s="217"/>
      <c r="BI28" s="217"/>
      <c r="BJ28" s="217"/>
      <c r="BK28" s="217"/>
      <c r="BL28" s="217"/>
      <c r="BM28" s="217"/>
      <c r="BN28" s="217"/>
      <c r="BO28" s="217"/>
      <c r="BP28" s="217"/>
      <c r="BQ28" s="217"/>
      <c r="BR28" s="217"/>
      <c r="BS28" s="217"/>
      <c r="BT28" s="217"/>
      <c r="BU28" s="217"/>
      <c r="BV28" s="217"/>
      <c r="BW28" s="217"/>
      <c r="BX28" s="217"/>
      <c r="BY28" s="217"/>
      <c r="BZ28" s="217"/>
      <c r="CA28" s="217"/>
      <c r="CB28" s="217"/>
      <c r="CC28" s="217"/>
      <c r="CD28" s="217"/>
      <c r="CE28" s="217"/>
      <c r="CF28" s="217"/>
      <c r="CG28" s="217"/>
      <c r="CH28" s="217"/>
      <c r="CI28" s="217"/>
      <c r="CJ28" s="217"/>
      <c r="CK28" s="217"/>
      <c r="CL28" s="217"/>
      <c r="CM28" s="217"/>
      <c r="CN28" s="217"/>
      <c r="CO28" s="217"/>
      <c r="CP28" s="217"/>
      <c r="CQ28" s="217"/>
      <c r="CR28" s="217"/>
      <c r="CS28" s="217"/>
      <c r="CT28" s="217"/>
      <c r="CU28" s="217"/>
      <c r="CV28" s="217"/>
      <c r="CW28" s="217"/>
      <c r="CX28" s="217"/>
      <c r="CY28" s="217"/>
      <c r="CZ28" s="217"/>
      <c r="DA28" s="217"/>
      <c r="DB28" s="217"/>
      <c r="DC28" s="217"/>
      <c r="DD28" s="217"/>
      <c r="DE28" s="217"/>
      <c r="DF28" s="217"/>
      <c r="DG28" s="217"/>
      <c r="DH28" s="217"/>
      <c r="DI28" s="217"/>
      <c r="DJ28" s="217"/>
      <c r="DK28" s="217"/>
      <c r="DL28" s="217"/>
      <c r="DM28" s="217"/>
      <c r="DN28" s="217"/>
      <c r="DO28" s="217"/>
      <c r="DP28" s="217"/>
      <c r="DQ28" s="217"/>
      <c r="DR28" s="217"/>
      <c r="DS28" s="217"/>
      <c r="DT28" s="217"/>
      <c r="DU28" s="217"/>
      <c r="DV28" s="217"/>
      <c r="DW28" s="217"/>
      <c r="DX28" s="217"/>
      <c r="DY28" s="217"/>
      <c r="DZ28" s="217"/>
      <c r="EA28" s="217"/>
      <c r="EB28" s="217"/>
      <c r="EC28" s="217"/>
      <c r="ED28" s="217"/>
      <c r="EE28" s="217"/>
      <c r="EF28" s="217"/>
      <c r="EG28" s="217"/>
      <c r="EH28" s="217"/>
      <c r="EI28" s="217"/>
      <c r="EJ28" s="217"/>
      <c r="EK28" s="217"/>
      <c r="EL28" s="217"/>
      <c r="EM28" s="217"/>
      <c r="EN28" s="217"/>
      <c r="EO28" s="217"/>
      <c r="EP28" s="217"/>
      <c r="EQ28" s="217"/>
      <c r="ER28" s="217"/>
      <c r="ES28" s="217"/>
      <c r="ET28" s="217"/>
      <c r="EU28" s="217"/>
      <c r="EV28" s="217"/>
      <c r="EW28" s="217"/>
      <c r="EX28" s="217"/>
      <c r="EY28" s="217"/>
      <c r="EZ28" s="217"/>
      <c r="FA28" s="217"/>
      <c r="FB28" s="217"/>
      <c r="FC28" s="217"/>
      <c r="FD28" s="217"/>
      <c r="FE28" s="217"/>
      <c r="FF28" s="217"/>
      <c r="FG28" s="217"/>
      <c r="FH28" s="217"/>
      <c r="FI28" s="217"/>
      <c r="FJ28" s="217"/>
      <c r="FK28" s="217"/>
      <c r="FL28" s="217"/>
      <c r="FM28" s="217"/>
      <c r="FN28" s="217"/>
      <c r="FO28" s="217"/>
      <c r="FP28" s="217"/>
      <c r="FQ28" s="217"/>
      <c r="FR28" s="217"/>
      <c r="FS28" s="217"/>
      <c r="FT28" s="217"/>
      <c r="FU28" s="217"/>
      <c r="FV28" s="217"/>
      <c r="FW28" s="217"/>
      <c r="FX28" s="217"/>
      <c r="FY28" s="217"/>
      <c r="FZ28" s="217"/>
      <c r="GA28" s="217"/>
      <c r="GB28" s="217"/>
      <c r="GC28" s="217"/>
      <c r="GD28" s="217"/>
      <c r="GE28" s="217"/>
      <c r="GF28" s="217"/>
      <c r="GG28" s="217"/>
      <c r="GH28" s="217"/>
      <c r="GI28" s="217"/>
      <c r="GJ28" s="217"/>
      <c r="GK28" s="217"/>
      <c r="GL28" s="217"/>
      <c r="GM28" s="217"/>
      <c r="GN28" s="217"/>
      <c r="GO28" s="217"/>
      <c r="GP28" s="217"/>
      <c r="GQ28" s="217"/>
      <c r="GR28" s="217"/>
      <c r="GS28" s="217"/>
      <c r="GT28" s="217"/>
      <c r="GU28" s="217"/>
      <c r="GV28" s="217"/>
      <c r="GW28" s="217"/>
      <c r="GX28" s="217"/>
      <c r="GY28" s="217"/>
      <c r="GZ28" s="217"/>
      <c r="HA28" s="217"/>
      <c r="HB28" s="217"/>
      <c r="HC28" s="217"/>
      <c r="HD28" s="217"/>
      <c r="HE28" s="217"/>
      <c r="HF28" s="217"/>
      <c r="HG28" s="217"/>
      <c r="HH28" s="217"/>
      <c r="HI28" s="217"/>
      <c r="HJ28" s="217"/>
      <c r="HK28" s="217"/>
      <c r="HL28" s="217"/>
      <c r="HM28" s="217"/>
      <c r="HN28" s="217"/>
      <c r="HO28" s="217"/>
      <c r="HP28" s="217"/>
      <c r="HQ28" s="217"/>
      <c r="HR28" s="217"/>
      <c r="HS28" s="217"/>
      <c r="HT28" s="217"/>
      <c r="HU28" s="217"/>
      <c r="HV28" s="217"/>
      <c r="HW28" s="217"/>
      <c r="HX28" s="217"/>
      <c r="HY28" s="217"/>
      <c r="HZ28" s="217"/>
      <c r="IA28" s="217"/>
      <c r="IB28" s="217"/>
      <c r="IC28" s="217"/>
      <c r="ID28" s="217"/>
      <c r="IE28" s="217"/>
      <c r="IF28" s="217"/>
      <c r="IG28" s="217"/>
      <c r="IH28" s="217"/>
      <c r="II28" s="217"/>
      <c r="IJ28" s="217"/>
      <c r="IK28" s="217"/>
      <c r="IL28" s="217"/>
      <c r="IM28" s="217"/>
      <c r="IN28" s="217"/>
      <c r="IO28" s="217"/>
      <c r="IP28" s="217"/>
      <c r="IQ28" s="217"/>
      <c r="IR28" s="217"/>
      <c r="IS28" s="217"/>
      <c r="IT28" s="217"/>
      <c r="IU28" s="217"/>
      <c r="IV28" s="217"/>
      <c r="IW28" s="217"/>
      <c r="IX28" s="217"/>
      <c r="IY28" s="217"/>
      <c r="IZ28" s="217"/>
      <c r="JA28" s="217"/>
      <c r="JB28" s="217"/>
      <c r="JC28" s="217"/>
      <c r="JD28" s="217"/>
      <c r="JE28" s="217"/>
      <c r="JF28" s="217"/>
      <c r="JG28" s="217"/>
      <c r="JH28" s="217"/>
      <c r="JI28" s="217"/>
      <c r="JJ28" s="217"/>
      <c r="JK28" s="217"/>
      <c r="JL28" s="217"/>
      <c r="JM28" s="217"/>
      <c r="JN28" s="217"/>
      <c r="JO28" s="217"/>
      <c r="JP28" s="217"/>
      <c r="JQ28" s="217"/>
      <c r="JR28" s="217"/>
      <c r="JS28" s="217"/>
      <c r="JT28" s="217"/>
      <c r="JU28" s="217"/>
      <c r="JV28" s="217"/>
      <c r="JW28" s="217"/>
      <c r="JX28" s="217"/>
      <c r="JY28" s="217"/>
      <c r="JZ28" s="217"/>
      <c r="KA28" s="217"/>
      <c r="KB28" s="217"/>
      <c r="KC28" s="217"/>
      <c r="KD28" s="217"/>
      <c r="KE28" s="217"/>
      <c r="KF28" s="217"/>
      <c r="KG28" s="217"/>
      <c r="KH28" s="217"/>
      <c r="KI28" s="217"/>
      <c r="KJ28" s="217"/>
      <c r="KK28" s="217"/>
      <c r="KL28" s="217"/>
      <c r="KM28" s="217"/>
      <c r="KN28" s="217"/>
      <c r="KO28" s="217"/>
      <c r="KP28" s="217"/>
      <c r="KQ28" s="217"/>
      <c r="KR28" s="217"/>
      <c r="KS28" s="217"/>
      <c r="KT28" s="217"/>
      <c r="KU28" s="217"/>
      <c r="KV28" s="217"/>
      <c r="KW28" s="217"/>
      <c r="KX28" s="217"/>
      <c r="KY28" s="217"/>
      <c r="KZ28" s="217"/>
      <c r="LA28" s="217"/>
      <c r="LB28" s="217"/>
      <c r="LC28" s="217"/>
      <c r="LD28" s="217"/>
      <c r="LE28" s="217"/>
      <c r="LF28" s="217"/>
      <c r="LG28" s="217"/>
      <c r="LH28" s="217"/>
      <c r="LI28" s="217"/>
      <c r="LJ28" s="217"/>
      <c r="LK28" s="217"/>
      <c r="LL28" s="217"/>
      <c r="LM28" s="217"/>
      <c r="LN28" s="217"/>
      <c r="LO28" s="217"/>
      <c r="LP28" s="217"/>
      <c r="LQ28" s="217"/>
      <c r="LR28" s="217"/>
      <c r="LS28" s="217"/>
      <c r="LT28" s="217"/>
      <c r="LU28" s="217"/>
      <c r="LV28" s="217"/>
      <c r="LW28" s="217"/>
      <c r="LX28" s="217"/>
      <c r="LY28" s="217"/>
      <c r="LZ28" s="217"/>
      <c r="MA28" s="217"/>
      <c r="MB28" s="217"/>
      <c r="MC28" s="217"/>
      <c r="MD28" s="217"/>
      <c r="ME28" s="217"/>
      <c r="MF28" s="217"/>
      <c r="MG28" s="217"/>
      <c r="MH28" s="217"/>
      <c r="MI28" s="217"/>
      <c r="MJ28" s="217"/>
      <c r="MK28" s="217"/>
      <c r="ML28" s="217"/>
      <c r="MM28" s="217"/>
      <c r="MN28" s="217"/>
      <c r="MO28" s="217"/>
      <c r="MP28" s="217"/>
      <c r="MQ28" s="217"/>
      <c r="MR28" s="217"/>
      <c r="MS28" s="217"/>
      <c r="MT28" s="217"/>
      <c r="MU28" s="217"/>
      <c r="MV28" s="217"/>
      <c r="MW28" s="217"/>
      <c r="MX28" s="217"/>
      <c r="MY28" s="217"/>
      <c r="MZ28" s="217"/>
      <c r="NA28" s="217"/>
      <c r="NB28" s="217"/>
      <c r="NC28" s="217"/>
      <c r="ND28" s="217"/>
      <c r="NE28" s="217"/>
      <c r="NF28" s="217"/>
      <c r="NG28" s="217"/>
      <c r="NH28" s="217"/>
      <c r="NI28" s="217"/>
      <c r="NJ28" s="217"/>
      <c r="NK28" s="217"/>
      <c r="NL28" s="217"/>
      <c r="NM28" s="217"/>
      <c r="NN28" s="217"/>
      <c r="NO28" s="217"/>
      <c r="NP28" s="217"/>
      <c r="NQ28" s="217"/>
      <c r="NR28" s="217"/>
      <c r="NS28" s="217"/>
      <c r="NT28" s="217"/>
      <c r="NU28" s="217"/>
      <c r="NV28" s="217"/>
      <c r="NW28" s="217"/>
      <c r="NX28" s="217"/>
      <c r="NY28" s="217"/>
      <c r="NZ28" s="217"/>
      <c r="OA28" s="217"/>
      <c r="OB28" s="217"/>
      <c r="OC28" s="217"/>
      <c r="OD28" s="217"/>
      <c r="OE28" s="217"/>
      <c r="OF28" s="217"/>
      <c r="OG28" s="217"/>
      <c r="OH28" s="217"/>
      <c r="OI28" s="217"/>
      <c r="OJ28" s="217"/>
      <c r="OK28" s="217"/>
      <c r="OL28" s="217"/>
      <c r="OM28" s="217"/>
      <c r="ON28" s="217"/>
      <c r="OO28" s="217"/>
      <c r="OP28" s="217"/>
      <c r="OQ28" s="217"/>
      <c r="OR28" s="217"/>
      <c r="OS28" s="217"/>
      <c r="OT28" s="217"/>
      <c r="OU28" s="217"/>
      <c r="OV28" s="217"/>
      <c r="OW28" s="217"/>
      <c r="OX28" s="217"/>
      <c r="OY28" s="217"/>
      <c r="OZ28" s="217"/>
      <c r="PA28" s="217"/>
      <c r="PB28" s="217"/>
      <c r="PC28" s="217"/>
      <c r="PD28" s="217"/>
      <c r="PE28" s="217"/>
      <c r="PF28" s="217"/>
      <c r="PG28" s="217"/>
      <c r="PH28" s="217"/>
      <c r="PI28" s="217"/>
      <c r="PJ28" s="217"/>
      <c r="PK28" s="217"/>
      <c r="PL28" s="217"/>
      <c r="PM28" s="217"/>
      <c r="PN28" s="217"/>
      <c r="PO28" s="217"/>
      <c r="PP28" s="217"/>
      <c r="PQ28" s="217"/>
      <c r="PR28" s="217"/>
      <c r="PS28" s="217"/>
      <c r="PT28" s="217"/>
      <c r="PU28" s="217"/>
      <c r="PV28" s="217"/>
      <c r="PW28" s="217"/>
      <c r="PX28" s="217"/>
      <c r="PY28" s="217"/>
      <c r="PZ28" s="217"/>
      <c r="QA28" s="217"/>
      <c r="QB28" s="217"/>
      <c r="QC28" s="217"/>
      <c r="QD28" s="217"/>
      <c r="QE28" s="217"/>
      <c r="QF28" s="217"/>
      <c r="QG28" s="217"/>
      <c r="QH28" s="217"/>
      <c r="QI28" s="217"/>
      <c r="QJ28" s="217"/>
      <c r="QK28" s="217"/>
      <c r="QL28" s="217"/>
      <c r="QM28" s="217"/>
      <c r="QN28" s="217"/>
      <c r="QO28" s="217"/>
      <c r="QP28" s="217"/>
      <c r="QQ28" s="217"/>
      <c r="QR28" s="217"/>
      <c r="QS28" s="217"/>
      <c r="QT28" s="217"/>
      <c r="QU28" s="217"/>
      <c r="QV28" s="217"/>
      <c r="QW28" s="217"/>
      <c r="QX28" s="217"/>
      <c r="QY28" s="217"/>
      <c r="QZ28" s="217"/>
      <c r="RA28" s="217"/>
      <c r="RB28" s="217"/>
      <c r="RC28" s="217"/>
      <c r="RD28" s="217"/>
      <c r="RE28" s="217"/>
      <c r="RF28" s="217"/>
      <c r="RG28" s="217"/>
      <c r="RH28" s="217"/>
      <c r="RI28" s="217"/>
      <c r="RJ28" s="217"/>
      <c r="RK28" s="217"/>
      <c r="RL28" s="217"/>
      <c r="RM28" s="217"/>
      <c r="RN28" s="217"/>
      <c r="RO28" s="217"/>
      <c r="RP28" s="217"/>
      <c r="RQ28" s="217"/>
      <c r="RR28" s="217"/>
      <c r="RS28" s="217"/>
      <c r="RT28" s="217"/>
      <c r="RU28" s="217"/>
      <c r="RV28" s="217"/>
      <c r="RW28" s="217"/>
      <c r="RX28" s="217"/>
      <c r="RY28" s="217"/>
      <c r="RZ28" s="217"/>
      <c r="SA28" s="217"/>
      <c r="SB28" s="217"/>
      <c r="SC28" s="217"/>
      <c r="SD28" s="217"/>
      <c r="SE28" s="217"/>
      <c r="SF28" s="217"/>
      <c r="SG28" s="217"/>
      <c r="SH28" s="217"/>
      <c r="SI28" s="217"/>
      <c r="SJ28" s="217"/>
      <c r="SK28" s="217"/>
      <c r="SL28" s="217"/>
      <c r="SM28" s="217"/>
      <c r="SN28" s="217"/>
      <c r="SO28" s="217"/>
      <c r="SP28" s="217"/>
      <c r="SQ28" s="217"/>
      <c r="SR28" s="217"/>
      <c r="SS28" s="217"/>
      <c r="ST28" s="217"/>
      <c r="SU28" s="217"/>
      <c r="SV28" s="217"/>
      <c r="SW28" s="217"/>
      <c r="SX28" s="217"/>
      <c r="SY28" s="217"/>
      <c r="SZ28" s="217"/>
      <c r="TA28" s="217"/>
      <c r="TB28" s="217"/>
      <c r="TC28" s="217"/>
      <c r="TD28" s="217"/>
      <c r="TE28" s="217"/>
      <c r="TF28" s="217"/>
      <c r="TG28" s="217"/>
      <c r="TH28" s="217"/>
      <c r="TI28" s="217"/>
      <c r="TJ28" s="217"/>
      <c r="TK28" s="217"/>
      <c r="TL28" s="217"/>
      <c r="TM28" s="217"/>
      <c r="TN28" s="217"/>
      <c r="TO28" s="217"/>
      <c r="TP28" s="217"/>
      <c r="TQ28" s="217"/>
      <c r="TR28" s="217"/>
      <c r="TS28" s="217"/>
      <c r="TT28" s="217"/>
      <c r="TU28" s="217"/>
      <c r="TV28" s="217"/>
      <c r="TW28" s="217"/>
      <c r="TX28" s="217"/>
      <c r="TY28" s="217"/>
      <c r="TZ28" s="217"/>
      <c r="UA28" s="217"/>
      <c r="UB28" s="217"/>
      <c r="UC28" s="217"/>
      <c r="UD28" s="217"/>
      <c r="UE28" s="217"/>
      <c r="UF28" s="217"/>
      <c r="UG28" s="217"/>
      <c r="UH28" s="217"/>
      <c r="UI28" s="217"/>
      <c r="UJ28" s="217"/>
      <c r="UK28" s="217"/>
      <c r="UL28" s="217"/>
      <c r="UM28" s="217"/>
      <c r="UN28" s="217"/>
      <c r="UO28" s="217"/>
      <c r="UP28" s="217"/>
      <c r="UQ28" s="217"/>
      <c r="UR28" s="217"/>
      <c r="US28" s="217"/>
      <c r="UT28" s="217"/>
      <c r="UU28" s="217"/>
      <c r="UV28" s="217"/>
      <c r="UW28" s="217"/>
      <c r="UX28" s="217"/>
      <c r="UY28" s="217"/>
      <c r="UZ28" s="217"/>
      <c r="VA28" s="217"/>
      <c r="VB28" s="217"/>
      <c r="VC28" s="217"/>
      <c r="VD28" s="217"/>
      <c r="VE28" s="217"/>
      <c r="VF28" s="217"/>
      <c r="VG28" s="217"/>
      <c r="VH28" s="217"/>
      <c r="VI28" s="217"/>
      <c r="VJ28" s="217"/>
      <c r="VK28" s="217"/>
      <c r="VL28" s="217"/>
      <c r="VM28" s="217"/>
      <c r="VN28" s="217"/>
      <c r="VO28" s="217"/>
      <c r="VP28" s="217"/>
      <c r="VQ28" s="217"/>
      <c r="VR28" s="217"/>
      <c r="VS28" s="217"/>
      <c r="VT28" s="217"/>
      <c r="VU28" s="217"/>
      <c r="VV28" s="217"/>
      <c r="VW28" s="217"/>
      <c r="VX28" s="217"/>
      <c r="VY28" s="217"/>
      <c r="VZ28" s="217"/>
      <c r="WA28" s="217"/>
      <c r="WB28" s="217"/>
      <c r="WC28" s="217"/>
      <c r="WD28" s="217"/>
      <c r="WE28" s="217"/>
      <c r="WF28" s="217"/>
      <c r="WG28" s="217"/>
      <c r="WH28" s="217"/>
      <c r="WI28" s="217"/>
      <c r="WJ28" s="217"/>
      <c r="WK28" s="217"/>
      <c r="WL28" s="217"/>
      <c r="WM28" s="217"/>
      <c r="WN28" s="217"/>
      <c r="WO28" s="217"/>
      <c r="WP28" s="217"/>
      <c r="WQ28" s="217"/>
      <c r="WR28" s="217"/>
      <c r="WS28" s="217"/>
      <c r="WT28" s="217"/>
      <c r="WU28" s="217"/>
      <c r="WV28" s="217"/>
      <c r="WW28" s="217"/>
      <c r="WX28" s="217"/>
      <c r="WY28" s="217"/>
      <c r="WZ28" s="217"/>
      <c r="XA28" s="217"/>
      <c r="XB28" s="217"/>
      <c r="XC28" s="217"/>
      <c r="XD28" s="217"/>
      <c r="XE28" s="217"/>
      <c r="XF28" s="217"/>
      <c r="XG28" s="217"/>
      <c r="XH28" s="217"/>
      <c r="XI28" s="217"/>
      <c r="XJ28" s="217"/>
      <c r="XK28" s="217"/>
      <c r="XL28" s="217"/>
      <c r="XM28" s="217"/>
      <c r="XN28" s="217"/>
      <c r="XO28" s="217"/>
      <c r="XP28" s="217"/>
      <c r="XQ28" s="217"/>
      <c r="XR28" s="217"/>
      <c r="XS28" s="217"/>
      <c r="XT28" s="217"/>
      <c r="XU28" s="217"/>
      <c r="XV28" s="217"/>
      <c r="XW28" s="217"/>
      <c r="XX28" s="217"/>
      <c r="XY28" s="217"/>
      <c r="XZ28" s="217"/>
      <c r="YA28" s="217"/>
      <c r="YB28" s="217"/>
      <c r="YC28" s="217"/>
      <c r="YD28" s="217"/>
      <c r="YE28" s="217"/>
      <c r="YF28" s="217"/>
      <c r="YG28" s="217"/>
      <c r="YH28" s="217"/>
      <c r="YI28" s="217"/>
      <c r="YJ28" s="217"/>
      <c r="YK28" s="217"/>
      <c r="YL28" s="217"/>
      <c r="YM28" s="217"/>
      <c r="YN28" s="217"/>
      <c r="YO28" s="217"/>
      <c r="YP28" s="217"/>
      <c r="YQ28" s="217"/>
      <c r="YR28" s="217"/>
      <c r="YS28" s="217"/>
      <c r="YT28" s="217"/>
      <c r="YU28" s="217"/>
      <c r="YV28" s="217"/>
      <c r="YW28" s="217"/>
      <c r="YX28" s="217"/>
      <c r="YY28" s="217"/>
      <c r="YZ28" s="217"/>
      <c r="ZA28" s="217"/>
      <c r="ZB28" s="217"/>
      <c r="ZC28" s="217"/>
      <c r="ZD28" s="217"/>
      <c r="ZE28" s="217"/>
      <c r="ZF28" s="217"/>
      <c r="ZG28" s="217"/>
      <c r="ZH28" s="217"/>
      <c r="ZI28" s="217"/>
      <c r="ZJ28" s="217"/>
      <c r="ZK28" s="217"/>
      <c r="ZL28" s="217"/>
      <c r="ZM28" s="217"/>
      <c r="ZN28" s="217"/>
      <c r="ZO28" s="217"/>
      <c r="ZP28" s="217"/>
      <c r="ZQ28" s="217"/>
      <c r="ZR28" s="217"/>
      <c r="ZS28" s="217"/>
      <c r="ZT28" s="217"/>
      <c r="ZU28" s="217"/>
      <c r="ZV28" s="217"/>
      <c r="ZW28" s="217"/>
      <c r="ZX28" s="217"/>
      <c r="ZY28" s="217"/>
      <c r="ZZ28" s="217"/>
      <c r="AAA28" s="217"/>
      <c r="AAB28" s="217"/>
      <c r="AAC28" s="217"/>
      <c r="AAD28" s="217"/>
      <c r="AAE28" s="217"/>
      <c r="AAF28" s="217"/>
      <c r="AAG28" s="217"/>
      <c r="AAH28" s="217"/>
      <c r="AAI28" s="217"/>
      <c r="AAJ28" s="217"/>
      <c r="AAK28" s="217"/>
      <c r="AAL28" s="217"/>
      <c r="AAM28" s="217"/>
      <c r="AAN28" s="217"/>
      <c r="AAO28" s="217"/>
      <c r="AAP28" s="217"/>
      <c r="AAQ28" s="217"/>
      <c r="AAR28" s="217"/>
      <c r="AAS28" s="217"/>
      <c r="AAT28" s="217"/>
      <c r="AAU28" s="217"/>
      <c r="AAV28" s="217"/>
      <c r="AAW28" s="217"/>
      <c r="AAX28" s="217"/>
      <c r="AAY28" s="217"/>
      <c r="AAZ28" s="217"/>
      <c r="ABA28" s="217"/>
      <c r="ABB28" s="217"/>
      <c r="ABC28" s="217"/>
      <c r="ABD28" s="217"/>
      <c r="ABE28" s="217"/>
      <c r="ABF28" s="217"/>
      <c r="ABG28" s="217"/>
      <c r="ABH28" s="217"/>
      <c r="ABI28" s="217"/>
      <c r="ABJ28" s="217"/>
      <c r="ABK28" s="217"/>
      <c r="ABL28" s="217"/>
      <c r="ABM28" s="217"/>
      <c r="ABN28" s="217"/>
      <c r="ABO28" s="217"/>
      <c r="ABP28" s="217"/>
      <c r="ABQ28" s="217"/>
      <c r="ABR28" s="217"/>
      <c r="ABS28" s="217"/>
      <c r="ABT28" s="217"/>
      <c r="ABU28" s="217"/>
      <c r="ABV28" s="217"/>
      <c r="ABW28" s="217"/>
      <c r="ABX28" s="217"/>
      <c r="ABY28" s="217"/>
      <c r="ABZ28" s="217"/>
      <c r="ACA28" s="217"/>
      <c r="ACB28" s="217"/>
      <c r="ACC28" s="217"/>
      <c r="ACD28" s="217"/>
      <c r="ACE28" s="217"/>
      <c r="ACF28" s="217"/>
      <c r="ACG28" s="217"/>
      <c r="ACH28" s="217"/>
      <c r="ACI28" s="217"/>
      <c r="ACJ28" s="217"/>
      <c r="ACK28" s="217"/>
      <c r="ACL28" s="217"/>
      <c r="ACM28" s="217"/>
      <c r="ACN28" s="217"/>
      <c r="ACO28" s="217"/>
      <c r="ACP28" s="217"/>
      <c r="ACQ28" s="217"/>
      <c r="ACR28" s="217"/>
      <c r="ACS28" s="217"/>
      <c r="ACT28" s="217"/>
      <c r="ACU28" s="217"/>
      <c r="ACV28" s="217"/>
      <c r="ACW28" s="217"/>
      <c r="ACX28" s="217"/>
      <c r="ACY28" s="217"/>
      <c r="ACZ28" s="217"/>
      <c r="ADA28" s="217"/>
      <c r="ADB28" s="217"/>
      <c r="ADC28" s="217"/>
      <c r="ADD28" s="217"/>
      <c r="ADE28" s="217"/>
      <c r="ADF28" s="217"/>
      <c r="ADG28" s="217"/>
      <c r="ADH28" s="217"/>
      <c r="ADI28" s="217"/>
      <c r="ADJ28" s="217"/>
      <c r="ADK28" s="217"/>
      <c r="ADL28" s="217"/>
      <c r="ADM28" s="217"/>
      <c r="ADN28" s="217"/>
      <c r="ADO28" s="217"/>
      <c r="ADP28" s="217"/>
      <c r="ADQ28" s="217"/>
      <c r="ADR28" s="217"/>
      <c r="ADS28" s="217"/>
      <c r="ADT28" s="217"/>
      <c r="ADU28" s="217"/>
      <c r="ADV28" s="217"/>
      <c r="ADW28" s="217"/>
      <c r="ADX28" s="217"/>
      <c r="ADY28" s="217"/>
      <c r="ADZ28" s="217"/>
      <c r="AEA28" s="217"/>
      <c r="AEB28" s="217"/>
      <c r="AEC28" s="217"/>
      <c r="AED28" s="217"/>
      <c r="AEE28" s="217"/>
      <c r="AEF28" s="217"/>
      <c r="AEG28" s="217"/>
      <c r="AEH28" s="217"/>
      <c r="AEI28" s="217"/>
      <c r="AEJ28" s="217"/>
      <c r="AEK28" s="217"/>
      <c r="AEL28" s="217"/>
      <c r="AEM28" s="217"/>
      <c r="AEN28" s="217"/>
      <c r="AEO28" s="217"/>
      <c r="AEP28" s="217"/>
      <c r="AEQ28" s="217"/>
      <c r="AER28" s="217"/>
      <c r="AES28" s="217"/>
      <c r="AET28" s="217"/>
      <c r="AEU28" s="217"/>
      <c r="AEV28" s="217"/>
      <c r="AEW28" s="217"/>
      <c r="AEX28" s="217"/>
      <c r="AEY28" s="217"/>
      <c r="AEZ28" s="217"/>
      <c r="AFA28" s="217"/>
      <c r="AFB28" s="217"/>
      <c r="AFC28" s="217"/>
      <c r="AFD28" s="217"/>
      <c r="AFE28" s="217"/>
      <c r="AFF28" s="217"/>
      <c r="AFG28" s="217"/>
      <c r="AFH28" s="217"/>
      <c r="AFI28" s="217"/>
      <c r="AFJ28" s="217"/>
      <c r="AFK28" s="217"/>
      <c r="AFL28" s="217"/>
      <c r="AFM28" s="217"/>
      <c r="AFN28" s="217"/>
      <c r="AFO28" s="217"/>
      <c r="AFP28" s="217"/>
      <c r="AFQ28" s="217"/>
      <c r="AFR28" s="217"/>
      <c r="AFS28" s="217"/>
      <c r="AFT28" s="217"/>
      <c r="AFU28" s="217"/>
      <c r="AFV28" s="217"/>
      <c r="AFW28" s="217"/>
      <c r="AFX28" s="217"/>
      <c r="AFY28" s="217"/>
      <c r="AFZ28" s="217"/>
      <c r="AGA28" s="217"/>
      <c r="AGB28" s="217"/>
      <c r="AGC28" s="217"/>
      <c r="AGD28" s="217"/>
      <c r="AGE28" s="217"/>
      <c r="AGF28" s="217"/>
      <c r="AGG28" s="217"/>
      <c r="AGH28" s="217"/>
      <c r="AGI28" s="217"/>
      <c r="AGJ28" s="217"/>
      <c r="AGK28" s="217"/>
      <c r="AGL28" s="217"/>
      <c r="AGM28" s="217"/>
      <c r="AGN28" s="217"/>
      <c r="AGO28" s="217"/>
      <c r="AGP28" s="217"/>
      <c r="AGQ28" s="217"/>
      <c r="AGR28" s="217"/>
      <c r="AGS28" s="217"/>
      <c r="AGT28" s="217"/>
      <c r="AGU28" s="217"/>
      <c r="AGV28" s="217"/>
      <c r="AGW28" s="217"/>
      <c r="AGX28" s="217"/>
      <c r="AGY28" s="217"/>
      <c r="AGZ28" s="217"/>
      <c r="AHA28" s="217"/>
      <c r="AHB28" s="217"/>
      <c r="AHC28" s="217"/>
      <c r="AHD28" s="217"/>
      <c r="AHE28" s="217"/>
      <c r="AHF28" s="217"/>
      <c r="AHG28" s="217"/>
      <c r="AHH28" s="217"/>
      <c r="AHI28" s="217"/>
      <c r="AHJ28" s="217"/>
      <c r="AHK28" s="217"/>
      <c r="AHL28" s="217"/>
      <c r="AHM28" s="217"/>
      <c r="AHN28" s="217"/>
      <c r="AHO28" s="217"/>
      <c r="AHP28" s="217"/>
      <c r="AHQ28" s="217"/>
      <c r="AHR28" s="217"/>
      <c r="AHS28" s="217"/>
      <c r="AHT28" s="217"/>
      <c r="AHU28" s="217"/>
      <c r="AHV28" s="217"/>
      <c r="AHW28" s="217"/>
      <c r="AHX28" s="217"/>
      <c r="AHY28" s="217"/>
      <c r="AHZ28" s="217"/>
      <c r="AIA28" s="217"/>
      <c r="AIB28" s="217"/>
      <c r="AIC28" s="217"/>
      <c r="AID28" s="217"/>
      <c r="AIE28" s="217"/>
      <c r="AIF28" s="217"/>
      <c r="AIG28" s="217"/>
      <c r="AIH28" s="217"/>
      <c r="AII28" s="217"/>
      <c r="AIJ28" s="217"/>
      <c r="AIK28" s="217"/>
      <c r="AIL28" s="217"/>
      <c r="AIM28" s="217"/>
      <c r="AIN28" s="217"/>
      <c r="AIO28" s="217"/>
      <c r="AIP28" s="217"/>
      <c r="AIQ28" s="217"/>
      <c r="AIR28" s="217"/>
      <c r="AIS28" s="217"/>
      <c r="AIT28" s="217"/>
      <c r="AIU28" s="217"/>
      <c r="AIV28" s="217"/>
      <c r="AIW28" s="217"/>
      <c r="AIX28" s="217"/>
      <c r="AIY28" s="217"/>
      <c r="AIZ28" s="217"/>
      <c r="AJA28" s="217"/>
      <c r="AJB28" s="217"/>
      <c r="AJC28" s="217"/>
      <c r="AJD28" s="217"/>
      <c r="AJE28" s="217"/>
      <c r="AJF28" s="217"/>
      <c r="AJG28" s="217"/>
      <c r="AJH28" s="217"/>
      <c r="AJI28" s="217"/>
      <c r="AJJ28" s="217"/>
      <c r="AJK28" s="217"/>
      <c r="AJL28" s="217"/>
      <c r="AJM28" s="217"/>
      <c r="AJN28" s="217"/>
      <c r="AJO28" s="217"/>
      <c r="AJP28" s="217"/>
      <c r="AJQ28" s="217"/>
      <c r="AJR28" s="217"/>
      <c r="AJS28" s="217"/>
      <c r="AJT28" s="217"/>
      <c r="AJU28" s="217"/>
      <c r="AJV28" s="217"/>
      <c r="AJW28" s="217"/>
      <c r="AJX28" s="217"/>
      <c r="AJY28" s="217"/>
      <c r="AJZ28" s="217"/>
      <c r="AKA28" s="217"/>
      <c r="AKB28" s="217"/>
      <c r="AKC28" s="217"/>
      <c r="AKD28" s="217"/>
      <c r="AKE28" s="217"/>
      <c r="AKF28" s="217"/>
      <c r="AKG28" s="217"/>
      <c r="AKH28" s="217"/>
      <c r="AKI28" s="217"/>
      <c r="AKJ28" s="217"/>
      <c r="AKK28" s="217"/>
      <c r="AKL28" s="217"/>
      <c r="AKM28" s="217"/>
      <c r="AKN28" s="217"/>
      <c r="AKO28" s="217"/>
      <c r="AKP28" s="217"/>
      <c r="AKQ28" s="217"/>
      <c r="AKR28" s="217"/>
      <c r="AKS28" s="217"/>
      <c r="AKT28" s="217"/>
      <c r="AKU28" s="217"/>
      <c r="AKV28" s="217"/>
      <c r="AKW28" s="217"/>
      <c r="AKX28" s="217"/>
      <c r="AKY28" s="217"/>
      <c r="AKZ28" s="217"/>
      <c r="ALA28" s="217"/>
      <c r="ALB28" s="217"/>
      <c r="ALC28" s="217"/>
      <c r="ALD28" s="217"/>
      <c r="ALE28" s="217"/>
      <c r="ALF28" s="217"/>
      <c r="ALG28" s="217"/>
      <c r="ALH28" s="217"/>
      <c r="ALI28" s="217"/>
      <c r="ALJ28" s="217"/>
      <c r="ALK28" s="217"/>
      <c r="ALL28" s="217"/>
      <c r="ALM28" s="217"/>
      <c r="ALN28" s="217"/>
      <c r="ALO28" s="217"/>
      <c r="ALP28" s="217"/>
      <c r="ALQ28" s="217"/>
      <c r="ALR28" s="217"/>
      <c r="ALS28" s="217"/>
      <c r="ALT28" s="217"/>
      <c r="ALU28" s="217"/>
      <c r="ALV28" s="217"/>
      <c r="ALW28" s="217"/>
      <c r="ALX28" s="217"/>
      <c r="ALY28" s="217"/>
      <c r="ALZ28" s="217"/>
      <c r="AMA28" s="217"/>
      <c r="AMB28" s="217"/>
      <c r="AMC28" s="217"/>
      <c r="AMD28" s="217"/>
      <c r="AME28" s="217"/>
      <c r="AMF28" s="217"/>
      <c r="AMG28" s="217"/>
      <c r="AMH28" s="217"/>
      <c r="AMI28" s="217"/>
      <c r="AMJ28" s="217"/>
      <c r="AMK28" s="217"/>
      <c r="AML28" s="217"/>
      <c r="AMM28" s="217"/>
    </row>
    <row r="29" spans="1:1027" s="637" customFormat="1" ht="15" customHeight="1" outlineLevel="1">
      <c r="A29" s="656">
        <v>16</v>
      </c>
      <c r="B29" s="667"/>
      <c r="C29" s="667"/>
      <c r="D29" s="599"/>
      <c r="E29" s="599"/>
      <c r="F29" s="599"/>
      <c r="G29" s="174"/>
      <c r="H29" s="174"/>
      <c r="I29" s="660">
        <f t="shared" si="11"/>
        <v>0</v>
      </c>
      <c r="J29" s="661">
        <f t="shared" si="12"/>
        <v>0</v>
      </c>
      <c r="K29" s="577">
        <f t="shared" si="1"/>
        <v>0</v>
      </c>
      <c r="L29" s="578"/>
      <c r="M29" s="528">
        <f t="shared" si="2"/>
        <v>0</v>
      </c>
      <c r="N29" s="578"/>
      <c r="O29" s="528">
        <f t="shared" si="3"/>
        <v>0</v>
      </c>
      <c r="P29" s="578"/>
      <c r="Q29" s="528">
        <f t="shared" si="4"/>
        <v>0</v>
      </c>
      <c r="R29" s="578"/>
      <c r="S29" s="629">
        <f t="shared" si="5"/>
        <v>0</v>
      </c>
      <c r="T29" s="528">
        <f t="shared" si="13"/>
        <v>0</v>
      </c>
      <c r="U29" s="528">
        <f t="shared" si="14"/>
        <v>0</v>
      </c>
      <c r="V29" s="217"/>
      <c r="W29" s="217"/>
      <c r="X29" s="217"/>
      <c r="Y29" s="217"/>
      <c r="Z29" s="217"/>
      <c r="AA29" s="217"/>
      <c r="AB29" s="217"/>
      <c r="AC29" s="217"/>
      <c r="AD29" s="217"/>
      <c r="AE29" s="217"/>
      <c r="AF29" s="217"/>
      <c r="AG29" s="217"/>
      <c r="AH29" s="217"/>
      <c r="AI29" s="217"/>
      <c r="AJ29" s="217"/>
      <c r="AK29" s="217"/>
      <c r="AL29" s="217"/>
      <c r="AM29" s="217"/>
      <c r="AN29" s="217"/>
      <c r="AO29" s="217"/>
      <c r="AP29" s="217"/>
      <c r="AQ29" s="217"/>
      <c r="AR29" s="217"/>
      <c r="AS29" s="217"/>
      <c r="AT29" s="217"/>
      <c r="AU29" s="217"/>
      <c r="AV29" s="217"/>
      <c r="AW29" s="217"/>
      <c r="AX29" s="217"/>
      <c r="AY29" s="217"/>
      <c r="AZ29" s="217"/>
      <c r="BA29" s="217"/>
      <c r="BB29" s="217"/>
      <c r="BC29" s="217"/>
      <c r="BD29" s="217"/>
      <c r="BE29" s="217"/>
      <c r="BF29" s="217"/>
      <c r="BG29" s="217"/>
      <c r="BH29" s="217"/>
      <c r="BI29" s="217"/>
      <c r="BJ29" s="217"/>
      <c r="BK29" s="217"/>
      <c r="BL29" s="217"/>
      <c r="BM29" s="217"/>
      <c r="BN29" s="217"/>
      <c r="BO29" s="217"/>
      <c r="BP29" s="217"/>
      <c r="BQ29" s="217"/>
      <c r="BR29" s="217"/>
      <c r="BS29" s="217"/>
      <c r="BT29" s="217"/>
      <c r="BU29" s="217"/>
      <c r="BV29" s="217"/>
      <c r="BW29" s="217"/>
      <c r="BX29" s="217"/>
      <c r="BY29" s="217"/>
      <c r="BZ29" s="217"/>
      <c r="CA29" s="217"/>
      <c r="CB29" s="217"/>
      <c r="CC29" s="217"/>
      <c r="CD29" s="217"/>
      <c r="CE29" s="217"/>
      <c r="CF29" s="217"/>
      <c r="CG29" s="217"/>
      <c r="CH29" s="217"/>
      <c r="CI29" s="217"/>
      <c r="CJ29" s="217"/>
      <c r="CK29" s="217"/>
      <c r="CL29" s="217"/>
      <c r="CM29" s="217"/>
      <c r="CN29" s="217"/>
      <c r="CO29" s="217"/>
      <c r="CP29" s="217"/>
      <c r="CQ29" s="217"/>
      <c r="CR29" s="217"/>
      <c r="CS29" s="217"/>
      <c r="CT29" s="217"/>
      <c r="CU29" s="217"/>
      <c r="CV29" s="217"/>
      <c r="CW29" s="217"/>
      <c r="CX29" s="217"/>
      <c r="CY29" s="217"/>
      <c r="CZ29" s="217"/>
      <c r="DA29" s="217"/>
      <c r="DB29" s="217"/>
      <c r="DC29" s="217"/>
      <c r="DD29" s="217"/>
      <c r="DE29" s="217"/>
      <c r="DF29" s="217"/>
      <c r="DG29" s="217"/>
      <c r="DH29" s="217"/>
      <c r="DI29" s="217"/>
      <c r="DJ29" s="217"/>
      <c r="DK29" s="217"/>
      <c r="DL29" s="217"/>
      <c r="DM29" s="217"/>
      <c r="DN29" s="217"/>
      <c r="DO29" s="217"/>
      <c r="DP29" s="217"/>
      <c r="DQ29" s="217"/>
      <c r="DR29" s="217"/>
      <c r="DS29" s="217"/>
      <c r="DT29" s="217"/>
      <c r="DU29" s="217"/>
      <c r="DV29" s="217"/>
      <c r="DW29" s="217"/>
      <c r="DX29" s="217"/>
      <c r="DY29" s="217"/>
      <c r="DZ29" s="217"/>
      <c r="EA29" s="217"/>
      <c r="EB29" s="217"/>
      <c r="EC29" s="217"/>
      <c r="ED29" s="217"/>
      <c r="EE29" s="217"/>
      <c r="EF29" s="217"/>
      <c r="EG29" s="217"/>
      <c r="EH29" s="217"/>
      <c r="EI29" s="217"/>
      <c r="EJ29" s="217"/>
      <c r="EK29" s="217"/>
      <c r="EL29" s="217"/>
      <c r="EM29" s="217"/>
      <c r="EN29" s="217"/>
      <c r="EO29" s="217"/>
      <c r="EP29" s="217"/>
      <c r="EQ29" s="217"/>
      <c r="ER29" s="217"/>
      <c r="ES29" s="217"/>
      <c r="ET29" s="217"/>
      <c r="EU29" s="217"/>
      <c r="EV29" s="217"/>
      <c r="EW29" s="217"/>
      <c r="EX29" s="217"/>
      <c r="EY29" s="217"/>
      <c r="EZ29" s="217"/>
      <c r="FA29" s="217"/>
      <c r="FB29" s="217"/>
      <c r="FC29" s="217"/>
      <c r="FD29" s="217"/>
      <c r="FE29" s="217"/>
      <c r="FF29" s="217"/>
      <c r="FG29" s="217"/>
      <c r="FH29" s="217"/>
      <c r="FI29" s="217"/>
      <c r="FJ29" s="217"/>
      <c r="FK29" s="217"/>
      <c r="FL29" s="217"/>
      <c r="FM29" s="217"/>
      <c r="FN29" s="217"/>
      <c r="FO29" s="217"/>
      <c r="FP29" s="217"/>
      <c r="FQ29" s="217"/>
      <c r="FR29" s="217"/>
      <c r="FS29" s="217"/>
      <c r="FT29" s="217"/>
      <c r="FU29" s="217"/>
      <c r="FV29" s="217"/>
      <c r="FW29" s="217"/>
      <c r="FX29" s="217"/>
      <c r="FY29" s="217"/>
      <c r="FZ29" s="217"/>
      <c r="GA29" s="217"/>
      <c r="GB29" s="217"/>
      <c r="GC29" s="217"/>
      <c r="GD29" s="217"/>
      <c r="GE29" s="217"/>
      <c r="GF29" s="217"/>
      <c r="GG29" s="217"/>
      <c r="GH29" s="217"/>
      <c r="GI29" s="217"/>
      <c r="GJ29" s="217"/>
      <c r="GK29" s="217"/>
      <c r="GL29" s="217"/>
      <c r="GM29" s="217"/>
      <c r="GN29" s="217"/>
      <c r="GO29" s="217"/>
      <c r="GP29" s="217"/>
      <c r="GQ29" s="217"/>
      <c r="GR29" s="217"/>
      <c r="GS29" s="217"/>
      <c r="GT29" s="217"/>
      <c r="GU29" s="217"/>
      <c r="GV29" s="217"/>
      <c r="GW29" s="217"/>
      <c r="GX29" s="217"/>
      <c r="GY29" s="217"/>
      <c r="GZ29" s="217"/>
      <c r="HA29" s="217"/>
      <c r="HB29" s="217"/>
      <c r="HC29" s="217"/>
      <c r="HD29" s="217"/>
      <c r="HE29" s="217"/>
      <c r="HF29" s="217"/>
      <c r="HG29" s="217"/>
      <c r="HH29" s="217"/>
      <c r="HI29" s="217"/>
      <c r="HJ29" s="217"/>
      <c r="HK29" s="217"/>
      <c r="HL29" s="217"/>
      <c r="HM29" s="217"/>
      <c r="HN29" s="217"/>
      <c r="HO29" s="217"/>
      <c r="HP29" s="217"/>
      <c r="HQ29" s="217"/>
      <c r="HR29" s="217"/>
      <c r="HS29" s="217"/>
      <c r="HT29" s="217"/>
      <c r="HU29" s="217"/>
      <c r="HV29" s="217"/>
      <c r="HW29" s="217"/>
      <c r="HX29" s="217"/>
      <c r="HY29" s="217"/>
      <c r="HZ29" s="217"/>
      <c r="IA29" s="217"/>
      <c r="IB29" s="217"/>
      <c r="IC29" s="217"/>
      <c r="ID29" s="217"/>
      <c r="IE29" s="217"/>
      <c r="IF29" s="217"/>
      <c r="IG29" s="217"/>
      <c r="IH29" s="217"/>
      <c r="II29" s="217"/>
      <c r="IJ29" s="217"/>
      <c r="IK29" s="217"/>
      <c r="IL29" s="217"/>
      <c r="IM29" s="217"/>
      <c r="IN29" s="217"/>
      <c r="IO29" s="217"/>
      <c r="IP29" s="217"/>
      <c r="IQ29" s="217"/>
      <c r="IR29" s="217"/>
      <c r="IS29" s="217"/>
      <c r="IT29" s="217"/>
      <c r="IU29" s="217"/>
      <c r="IV29" s="217"/>
      <c r="IW29" s="217"/>
      <c r="IX29" s="217"/>
      <c r="IY29" s="217"/>
      <c r="IZ29" s="217"/>
      <c r="JA29" s="217"/>
      <c r="JB29" s="217"/>
      <c r="JC29" s="217"/>
      <c r="JD29" s="217"/>
      <c r="JE29" s="217"/>
      <c r="JF29" s="217"/>
      <c r="JG29" s="217"/>
      <c r="JH29" s="217"/>
      <c r="JI29" s="217"/>
      <c r="JJ29" s="217"/>
      <c r="JK29" s="217"/>
      <c r="JL29" s="217"/>
      <c r="JM29" s="217"/>
      <c r="JN29" s="217"/>
      <c r="JO29" s="217"/>
      <c r="JP29" s="217"/>
      <c r="JQ29" s="217"/>
      <c r="JR29" s="217"/>
      <c r="JS29" s="217"/>
      <c r="JT29" s="217"/>
      <c r="JU29" s="217"/>
      <c r="JV29" s="217"/>
      <c r="JW29" s="217"/>
      <c r="JX29" s="217"/>
      <c r="JY29" s="217"/>
      <c r="JZ29" s="217"/>
      <c r="KA29" s="217"/>
      <c r="KB29" s="217"/>
      <c r="KC29" s="217"/>
      <c r="KD29" s="217"/>
      <c r="KE29" s="217"/>
      <c r="KF29" s="217"/>
      <c r="KG29" s="217"/>
      <c r="KH29" s="217"/>
      <c r="KI29" s="217"/>
      <c r="KJ29" s="217"/>
      <c r="KK29" s="217"/>
      <c r="KL29" s="217"/>
      <c r="KM29" s="217"/>
      <c r="KN29" s="217"/>
      <c r="KO29" s="217"/>
      <c r="KP29" s="217"/>
      <c r="KQ29" s="217"/>
      <c r="KR29" s="217"/>
      <c r="KS29" s="217"/>
      <c r="KT29" s="217"/>
      <c r="KU29" s="217"/>
      <c r="KV29" s="217"/>
      <c r="KW29" s="217"/>
      <c r="KX29" s="217"/>
      <c r="KY29" s="217"/>
      <c r="KZ29" s="217"/>
      <c r="LA29" s="217"/>
      <c r="LB29" s="217"/>
      <c r="LC29" s="217"/>
      <c r="LD29" s="217"/>
      <c r="LE29" s="217"/>
      <c r="LF29" s="217"/>
      <c r="LG29" s="217"/>
      <c r="LH29" s="217"/>
      <c r="LI29" s="217"/>
      <c r="LJ29" s="217"/>
      <c r="LK29" s="217"/>
      <c r="LL29" s="217"/>
      <c r="LM29" s="217"/>
      <c r="LN29" s="217"/>
      <c r="LO29" s="217"/>
      <c r="LP29" s="217"/>
      <c r="LQ29" s="217"/>
      <c r="LR29" s="217"/>
      <c r="LS29" s="217"/>
      <c r="LT29" s="217"/>
      <c r="LU29" s="217"/>
      <c r="LV29" s="217"/>
      <c r="LW29" s="217"/>
      <c r="LX29" s="217"/>
      <c r="LY29" s="217"/>
      <c r="LZ29" s="217"/>
      <c r="MA29" s="217"/>
      <c r="MB29" s="217"/>
      <c r="MC29" s="217"/>
      <c r="MD29" s="217"/>
      <c r="ME29" s="217"/>
      <c r="MF29" s="217"/>
      <c r="MG29" s="217"/>
      <c r="MH29" s="217"/>
      <c r="MI29" s="217"/>
      <c r="MJ29" s="217"/>
      <c r="MK29" s="217"/>
      <c r="ML29" s="217"/>
      <c r="MM29" s="217"/>
      <c r="MN29" s="217"/>
      <c r="MO29" s="217"/>
      <c r="MP29" s="217"/>
      <c r="MQ29" s="217"/>
      <c r="MR29" s="217"/>
      <c r="MS29" s="217"/>
      <c r="MT29" s="217"/>
      <c r="MU29" s="217"/>
      <c r="MV29" s="217"/>
      <c r="MW29" s="217"/>
      <c r="MX29" s="217"/>
      <c r="MY29" s="217"/>
      <c r="MZ29" s="217"/>
      <c r="NA29" s="217"/>
      <c r="NB29" s="217"/>
      <c r="NC29" s="217"/>
      <c r="ND29" s="217"/>
      <c r="NE29" s="217"/>
      <c r="NF29" s="217"/>
      <c r="NG29" s="217"/>
      <c r="NH29" s="217"/>
      <c r="NI29" s="217"/>
      <c r="NJ29" s="217"/>
      <c r="NK29" s="217"/>
      <c r="NL29" s="217"/>
      <c r="NM29" s="217"/>
      <c r="NN29" s="217"/>
      <c r="NO29" s="217"/>
      <c r="NP29" s="217"/>
      <c r="NQ29" s="217"/>
      <c r="NR29" s="217"/>
      <c r="NS29" s="217"/>
      <c r="NT29" s="217"/>
      <c r="NU29" s="217"/>
      <c r="NV29" s="217"/>
      <c r="NW29" s="217"/>
      <c r="NX29" s="217"/>
      <c r="NY29" s="217"/>
      <c r="NZ29" s="217"/>
      <c r="OA29" s="217"/>
      <c r="OB29" s="217"/>
      <c r="OC29" s="217"/>
      <c r="OD29" s="217"/>
      <c r="OE29" s="217"/>
      <c r="OF29" s="217"/>
      <c r="OG29" s="217"/>
      <c r="OH29" s="217"/>
      <c r="OI29" s="217"/>
      <c r="OJ29" s="217"/>
      <c r="OK29" s="217"/>
      <c r="OL29" s="217"/>
      <c r="OM29" s="217"/>
      <c r="ON29" s="217"/>
      <c r="OO29" s="217"/>
      <c r="OP29" s="217"/>
      <c r="OQ29" s="217"/>
      <c r="OR29" s="217"/>
      <c r="OS29" s="217"/>
      <c r="OT29" s="217"/>
      <c r="OU29" s="217"/>
      <c r="OV29" s="217"/>
      <c r="OW29" s="217"/>
      <c r="OX29" s="217"/>
      <c r="OY29" s="217"/>
      <c r="OZ29" s="217"/>
      <c r="PA29" s="217"/>
      <c r="PB29" s="217"/>
      <c r="PC29" s="217"/>
      <c r="PD29" s="217"/>
      <c r="PE29" s="217"/>
      <c r="PF29" s="217"/>
      <c r="PG29" s="217"/>
      <c r="PH29" s="217"/>
      <c r="PI29" s="217"/>
      <c r="PJ29" s="217"/>
      <c r="PK29" s="217"/>
      <c r="PL29" s="217"/>
      <c r="PM29" s="217"/>
      <c r="PN29" s="217"/>
      <c r="PO29" s="217"/>
      <c r="PP29" s="217"/>
      <c r="PQ29" s="217"/>
      <c r="PR29" s="217"/>
      <c r="PS29" s="217"/>
      <c r="PT29" s="217"/>
      <c r="PU29" s="217"/>
      <c r="PV29" s="217"/>
      <c r="PW29" s="217"/>
      <c r="PX29" s="217"/>
      <c r="PY29" s="217"/>
      <c r="PZ29" s="217"/>
      <c r="QA29" s="217"/>
      <c r="QB29" s="217"/>
      <c r="QC29" s="217"/>
      <c r="QD29" s="217"/>
      <c r="QE29" s="217"/>
      <c r="QF29" s="217"/>
      <c r="QG29" s="217"/>
      <c r="QH29" s="217"/>
      <c r="QI29" s="217"/>
      <c r="QJ29" s="217"/>
      <c r="QK29" s="217"/>
      <c r="QL29" s="217"/>
      <c r="QM29" s="217"/>
      <c r="QN29" s="217"/>
      <c r="QO29" s="217"/>
      <c r="QP29" s="217"/>
      <c r="QQ29" s="217"/>
      <c r="QR29" s="217"/>
      <c r="QS29" s="217"/>
      <c r="QT29" s="217"/>
      <c r="QU29" s="217"/>
      <c r="QV29" s="217"/>
      <c r="QW29" s="217"/>
      <c r="QX29" s="217"/>
      <c r="QY29" s="217"/>
      <c r="QZ29" s="217"/>
      <c r="RA29" s="217"/>
      <c r="RB29" s="217"/>
      <c r="RC29" s="217"/>
      <c r="RD29" s="217"/>
      <c r="RE29" s="217"/>
      <c r="RF29" s="217"/>
      <c r="RG29" s="217"/>
      <c r="RH29" s="217"/>
      <c r="RI29" s="217"/>
      <c r="RJ29" s="217"/>
      <c r="RK29" s="217"/>
      <c r="RL29" s="217"/>
      <c r="RM29" s="217"/>
      <c r="RN29" s="217"/>
      <c r="RO29" s="217"/>
      <c r="RP29" s="217"/>
      <c r="RQ29" s="217"/>
      <c r="RR29" s="217"/>
      <c r="RS29" s="217"/>
      <c r="RT29" s="217"/>
      <c r="RU29" s="217"/>
      <c r="RV29" s="217"/>
      <c r="RW29" s="217"/>
      <c r="RX29" s="217"/>
      <c r="RY29" s="217"/>
      <c r="RZ29" s="217"/>
      <c r="SA29" s="217"/>
      <c r="SB29" s="217"/>
      <c r="SC29" s="217"/>
      <c r="SD29" s="217"/>
      <c r="SE29" s="217"/>
      <c r="SF29" s="217"/>
      <c r="SG29" s="217"/>
      <c r="SH29" s="217"/>
      <c r="SI29" s="217"/>
      <c r="SJ29" s="217"/>
      <c r="SK29" s="217"/>
      <c r="SL29" s="217"/>
      <c r="SM29" s="217"/>
      <c r="SN29" s="217"/>
      <c r="SO29" s="217"/>
      <c r="SP29" s="217"/>
      <c r="SQ29" s="217"/>
      <c r="SR29" s="217"/>
      <c r="SS29" s="217"/>
      <c r="ST29" s="217"/>
      <c r="SU29" s="217"/>
      <c r="SV29" s="217"/>
      <c r="SW29" s="217"/>
      <c r="SX29" s="217"/>
      <c r="SY29" s="217"/>
      <c r="SZ29" s="217"/>
      <c r="TA29" s="217"/>
      <c r="TB29" s="217"/>
      <c r="TC29" s="217"/>
      <c r="TD29" s="217"/>
      <c r="TE29" s="217"/>
      <c r="TF29" s="217"/>
      <c r="TG29" s="217"/>
      <c r="TH29" s="217"/>
      <c r="TI29" s="217"/>
      <c r="TJ29" s="217"/>
      <c r="TK29" s="217"/>
      <c r="TL29" s="217"/>
      <c r="TM29" s="217"/>
      <c r="TN29" s="217"/>
      <c r="TO29" s="217"/>
      <c r="TP29" s="217"/>
      <c r="TQ29" s="217"/>
      <c r="TR29" s="217"/>
      <c r="TS29" s="217"/>
      <c r="TT29" s="217"/>
      <c r="TU29" s="217"/>
      <c r="TV29" s="217"/>
      <c r="TW29" s="217"/>
      <c r="TX29" s="217"/>
      <c r="TY29" s="217"/>
      <c r="TZ29" s="217"/>
      <c r="UA29" s="217"/>
      <c r="UB29" s="217"/>
      <c r="UC29" s="217"/>
      <c r="UD29" s="217"/>
      <c r="UE29" s="217"/>
      <c r="UF29" s="217"/>
      <c r="UG29" s="217"/>
      <c r="UH29" s="217"/>
      <c r="UI29" s="217"/>
      <c r="UJ29" s="217"/>
      <c r="UK29" s="217"/>
      <c r="UL29" s="217"/>
      <c r="UM29" s="217"/>
      <c r="UN29" s="217"/>
      <c r="UO29" s="217"/>
      <c r="UP29" s="217"/>
      <c r="UQ29" s="217"/>
      <c r="UR29" s="217"/>
      <c r="US29" s="217"/>
      <c r="UT29" s="217"/>
      <c r="UU29" s="217"/>
      <c r="UV29" s="217"/>
      <c r="UW29" s="217"/>
      <c r="UX29" s="217"/>
      <c r="UY29" s="217"/>
      <c r="UZ29" s="217"/>
      <c r="VA29" s="217"/>
      <c r="VB29" s="217"/>
      <c r="VC29" s="217"/>
      <c r="VD29" s="217"/>
      <c r="VE29" s="217"/>
      <c r="VF29" s="217"/>
      <c r="VG29" s="217"/>
      <c r="VH29" s="217"/>
      <c r="VI29" s="217"/>
      <c r="VJ29" s="217"/>
      <c r="VK29" s="217"/>
      <c r="VL29" s="217"/>
      <c r="VM29" s="217"/>
      <c r="VN29" s="217"/>
      <c r="VO29" s="217"/>
      <c r="VP29" s="217"/>
      <c r="VQ29" s="217"/>
      <c r="VR29" s="217"/>
      <c r="VS29" s="217"/>
      <c r="VT29" s="217"/>
      <c r="VU29" s="217"/>
      <c r="VV29" s="217"/>
      <c r="VW29" s="217"/>
      <c r="VX29" s="217"/>
      <c r="VY29" s="217"/>
      <c r="VZ29" s="217"/>
      <c r="WA29" s="217"/>
      <c r="WB29" s="217"/>
      <c r="WC29" s="217"/>
      <c r="WD29" s="217"/>
      <c r="WE29" s="217"/>
      <c r="WF29" s="217"/>
      <c r="WG29" s="217"/>
      <c r="WH29" s="217"/>
      <c r="WI29" s="217"/>
      <c r="WJ29" s="217"/>
      <c r="WK29" s="217"/>
      <c r="WL29" s="217"/>
      <c r="WM29" s="217"/>
      <c r="WN29" s="217"/>
      <c r="WO29" s="217"/>
      <c r="WP29" s="217"/>
      <c r="WQ29" s="217"/>
      <c r="WR29" s="217"/>
      <c r="WS29" s="217"/>
      <c r="WT29" s="217"/>
      <c r="WU29" s="217"/>
      <c r="WV29" s="217"/>
      <c r="WW29" s="217"/>
      <c r="WX29" s="217"/>
      <c r="WY29" s="217"/>
      <c r="WZ29" s="217"/>
      <c r="XA29" s="217"/>
      <c r="XB29" s="217"/>
      <c r="XC29" s="217"/>
      <c r="XD29" s="217"/>
      <c r="XE29" s="217"/>
      <c r="XF29" s="217"/>
      <c r="XG29" s="217"/>
      <c r="XH29" s="217"/>
      <c r="XI29" s="217"/>
      <c r="XJ29" s="217"/>
      <c r="XK29" s="217"/>
      <c r="XL29" s="217"/>
      <c r="XM29" s="217"/>
      <c r="XN29" s="217"/>
      <c r="XO29" s="217"/>
      <c r="XP29" s="217"/>
      <c r="XQ29" s="217"/>
      <c r="XR29" s="217"/>
      <c r="XS29" s="217"/>
      <c r="XT29" s="217"/>
      <c r="XU29" s="217"/>
      <c r="XV29" s="217"/>
      <c r="XW29" s="217"/>
      <c r="XX29" s="217"/>
      <c r="XY29" s="217"/>
      <c r="XZ29" s="217"/>
      <c r="YA29" s="217"/>
      <c r="YB29" s="217"/>
      <c r="YC29" s="217"/>
      <c r="YD29" s="217"/>
      <c r="YE29" s="217"/>
      <c r="YF29" s="217"/>
      <c r="YG29" s="217"/>
      <c r="YH29" s="217"/>
      <c r="YI29" s="217"/>
      <c r="YJ29" s="217"/>
      <c r="YK29" s="217"/>
      <c r="YL29" s="217"/>
      <c r="YM29" s="217"/>
      <c r="YN29" s="217"/>
      <c r="YO29" s="217"/>
      <c r="YP29" s="217"/>
      <c r="YQ29" s="217"/>
      <c r="YR29" s="217"/>
      <c r="YS29" s="217"/>
      <c r="YT29" s="217"/>
      <c r="YU29" s="217"/>
      <c r="YV29" s="217"/>
      <c r="YW29" s="217"/>
      <c r="YX29" s="217"/>
      <c r="YY29" s="217"/>
      <c r="YZ29" s="217"/>
      <c r="ZA29" s="217"/>
      <c r="ZB29" s="217"/>
      <c r="ZC29" s="217"/>
      <c r="ZD29" s="217"/>
      <c r="ZE29" s="217"/>
      <c r="ZF29" s="217"/>
      <c r="ZG29" s="217"/>
      <c r="ZH29" s="217"/>
      <c r="ZI29" s="217"/>
      <c r="ZJ29" s="217"/>
      <c r="ZK29" s="217"/>
      <c r="ZL29" s="217"/>
      <c r="ZM29" s="217"/>
      <c r="ZN29" s="217"/>
      <c r="ZO29" s="217"/>
      <c r="ZP29" s="217"/>
      <c r="ZQ29" s="217"/>
      <c r="ZR29" s="217"/>
      <c r="ZS29" s="217"/>
      <c r="ZT29" s="217"/>
      <c r="ZU29" s="217"/>
      <c r="ZV29" s="217"/>
      <c r="ZW29" s="217"/>
      <c r="ZX29" s="217"/>
      <c r="ZY29" s="217"/>
      <c r="ZZ29" s="217"/>
      <c r="AAA29" s="217"/>
      <c r="AAB29" s="217"/>
      <c r="AAC29" s="217"/>
      <c r="AAD29" s="217"/>
      <c r="AAE29" s="217"/>
      <c r="AAF29" s="217"/>
      <c r="AAG29" s="217"/>
      <c r="AAH29" s="217"/>
      <c r="AAI29" s="217"/>
      <c r="AAJ29" s="217"/>
      <c r="AAK29" s="217"/>
      <c r="AAL29" s="217"/>
      <c r="AAM29" s="217"/>
      <c r="AAN29" s="217"/>
      <c r="AAO29" s="217"/>
      <c r="AAP29" s="217"/>
      <c r="AAQ29" s="217"/>
      <c r="AAR29" s="217"/>
      <c r="AAS29" s="217"/>
      <c r="AAT29" s="217"/>
      <c r="AAU29" s="217"/>
      <c r="AAV29" s="217"/>
      <c r="AAW29" s="217"/>
      <c r="AAX29" s="217"/>
      <c r="AAY29" s="217"/>
      <c r="AAZ29" s="217"/>
      <c r="ABA29" s="217"/>
      <c r="ABB29" s="217"/>
      <c r="ABC29" s="217"/>
      <c r="ABD29" s="217"/>
      <c r="ABE29" s="217"/>
      <c r="ABF29" s="217"/>
      <c r="ABG29" s="217"/>
      <c r="ABH29" s="217"/>
      <c r="ABI29" s="217"/>
      <c r="ABJ29" s="217"/>
      <c r="ABK29" s="217"/>
      <c r="ABL29" s="217"/>
      <c r="ABM29" s="217"/>
      <c r="ABN29" s="217"/>
      <c r="ABO29" s="217"/>
      <c r="ABP29" s="217"/>
      <c r="ABQ29" s="217"/>
      <c r="ABR29" s="217"/>
      <c r="ABS29" s="217"/>
      <c r="ABT29" s="217"/>
      <c r="ABU29" s="217"/>
      <c r="ABV29" s="217"/>
      <c r="ABW29" s="217"/>
      <c r="ABX29" s="217"/>
      <c r="ABY29" s="217"/>
      <c r="ABZ29" s="217"/>
      <c r="ACA29" s="217"/>
      <c r="ACB29" s="217"/>
      <c r="ACC29" s="217"/>
      <c r="ACD29" s="217"/>
      <c r="ACE29" s="217"/>
      <c r="ACF29" s="217"/>
      <c r="ACG29" s="217"/>
      <c r="ACH29" s="217"/>
      <c r="ACI29" s="217"/>
      <c r="ACJ29" s="217"/>
      <c r="ACK29" s="217"/>
      <c r="ACL29" s="217"/>
      <c r="ACM29" s="217"/>
      <c r="ACN29" s="217"/>
      <c r="ACO29" s="217"/>
      <c r="ACP29" s="217"/>
      <c r="ACQ29" s="217"/>
      <c r="ACR29" s="217"/>
      <c r="ACS29" s="217"/>
      <c r="ACT29" s="217"/>
      <c r="ACU29" s="217"/>
      <c r="ACV29" s="217"/>
      <c r="ACW29" s="217"/>
      <c r="ACX29" s="217"/>
      <c r="ACY29" s="217"/>
      <c r="ACZ29" s="217"/>
      <c r="ADA29" s="217"/>
      <c r="ADB29" s="217"/>
      <c r="ADC29" s="217"/>
      <c r="ADD29" s="217"/>
      <c r="ADE29" s="217"/>
      <c r="ADF29" s="217"/>
      <c r="ADG29" s="217"/>
      <c r="ADH29" s="217"/>
      <c r="ADI29" s="217"/>
      <c r="ADJ29" s="217"/>
      <c r="ADK29" s="217"/>
      <c r="ADL29" s="217"/>
      <c r="ADM29" s="217"/>
      <c r="ADN29" s="217"/>
      <c r="ADO29" s="217"/>
      <c r="ADP29" s="217"/>
      <c r="ADQ29" s="217"/>
      <c r="ADR29" s="217"/>
      <c r="ADS29" s="217"/>
      <c r="ADT29" s="217"/>
      <c r="ADU29" s="217"/>
      <c r="ADV29" s="217"/>
      <c r="ADW29" s="217"/>
      <c r="ADX29" s="217"/>
      <c r="ADY29" s="217"/>
      <c r="ADZ29" s="217"/>
      <c r="AEA29" s="217"/>
      <c r="AEB29" s="217"/>
      <c r="AEC29" s="217"/>
      <c r="AED29" s="217"/>
      <c r="AEE29" s="217"/>
      <c r="AEF29" s="217"/>
      <c r="AEG29" s="217"/>
      <c r="AEH29" s="217"/>
      <c r="AEI29" s="217"/>
      <c r="AEJ29" s="217"/>
      <c r="AEK29" s="217"/>
      <c r="AEL29" s="217"/>
      <c r="AEM29" s="217"/>
      <c r="AEN29" s="217"/>
      <c r="AEO29" s="217"/>
      <c r="AEP29" s="217"/>
      <c r="AEQ29" s="217"/>
      <c r="AER29" s="217"/>
      <c r="AES29" s="217"/>
      <c r="AET29" s="217"/>
      <c r="AEU29" s="217"/>
      <c r="AEV29" s="217"/>
      <c r="AEW29" s="217"/>
      <c r="AEX29" s="217"/>
      <c r="AEY29" s="217"/>
      <c r="AEZ29" s="217"/>
      <c r="AFA29" s="217"/>
      <c r="AFB29" s="217"/>
      <c r="AFC29" s="217"/>
      <c r="AFD29" s="217"/>
      <c r="AFE29" s="217"/>
      <c r="AFF29" s="217"/>
      <c r="AFG29" s="217"/>
      <c r="AFH29" s="217"/>
      <c r="AFI29" s="217"/>
      <c r="AFJ29" s="217"/>
      <c r="AFK29" s="217"/>
      <c r="AFL29" s="217"/>
      <c r="AFM29" s="217"/>
      <c r="AFN29" s="217"/>
      <c r="AFO29" s="217"/>
      <c r="AFP29" s="217"/>
      <c r="AFQ29" s="217"/>
      <c r="AFR29" s="217"/>
      <c r="AFS29" s="217"/>
      <c r="AFT29" s="217"/>
      <c r="AFU29" s="217"/>
      <c r="AFV29" s="217"/>
      <c r="AFW29" s="217"/>
      <c r="AFX29" s="217"/>
      <c r="AFY29" s="217"/>
      <c r="AFZ29" s="217"/>
      <c r="AGA29" s="217"/>
      <c r="AGB29" s="217"/>
      <c r="AGC29" s="217"/>
      <c r="AGD29" s="217"/>
      <c r="AGE29" s="217"/>
      <c r="AGF29" s="217"/>
      <c r="AGG29" s="217"/>
      <c r="AGH29" s="217"/>
      <c r="AGI29" s="217"/>
      <c r="AGJ29" s="217"/>
      <c r="AGK29" s="217"/>
      <c r="AGL29" s="217"/>
      <c r="AGM29" s="217"/>
      <c r="AGN29" s="217"/>
      <c r="AGO29" s="217"/>
      <c r="AGP29" s="217"/>
      <c r="AGQ29" s="217"/>
      <c r="AGR29" s="217"/>
      <c r="AGS29" s="217"/>
      <c r="AGT29" s="217"/>
      <c r="AGU29" s="217"/>
      <c r="AGV29" s="217"/>
      <c r="AGW29" s="217"/>
      <c r="AGX29" s="217"/>
      <c r="AGY29" s="217"/>
      <c r="AGZ29" s="217"/>
      <c r="AHA29" s="217"/>
      <c r="AHB29" s="217"/>
      <c r="AHC29" s="217"/>
      <c r="AHD29" s="217"/>
      <c r="AHE29" s="217"/>
      <c r="AHF29" s="217"/>
      <c r="AHG29" s="217"/>
      <c r="AHH29" s="217"/>
      <c r="AHI29" s="217"/>
      <c r="AHJ29" s="217"/>
      <c r="AHK29" s="217"/>
      <c r="AHL29" s="217"/>
      <c r="AHM29" s="217"/>
      <c r="AHN29" s="217"/>
      <c r="AHO29" s="217"/>
      <c r="AHP29" s="217"/>
      <c r="AHQ29" s="217"/>
      <c r="AHR29" s="217"/>
      <c r="AHS29" s="217"/>
      <c r="AHT29" s="217"/>
      <c r="AHU29" s="217"/>
      <c r="AHV29" s="217"/>
      <c r="AHW29" s="217"/>
      <c r="AHX29" s="217"/>
      <c r="AHY29" s="217"/>
      <c r="AHZ29" s="217"/>
      <c r="AIA29" s="217"/>
      <c r="AIB29" s="217"/>
      <c r="AIC29" s="217"/>
      <c r="AID29" s="217"/>
      <c r="AIE29" s="217"/>
      <c r="AIF29" s="217"/>
      <c r="AIG29" s="217"/>
      <c r="AIH29" s="217"/>
      <c r="AII29" s="217"/>
      <c r="AIJ29" s="217"/>
      <c r="AIK29" s="217"/>
      <c r="AIL29" s="217"/>
      <c r="AIM29" s="217"/>
      <c r="AIN29" s="217"/>
      <c r="AIO29" s="217"/>
      <c r="AIP29" s="217"/>
      <c r="AIQ29" s="217"/>
      <c r="AIR29" s="217"/>
      <c r="AIS29" s="217"/>
      <c r="AIT29" s="217"/>
      <c r="AIU29" s="217"/>
      <c r="AIV29" s="217"/>
      <c r="AIW29" s="217"/>
      <c r="AIX29" s="217"/>
      <c r="AIY29" s="217"/>
      <c r="AIZ29" s="217"/>
      <c r="AJA29" s="217"/>
      <c r="AJB29" s="217"/>
      <c r="AJC29" s="217"/>
      <c r="AJD29" s="217"/>
      <c r="AJE29" s="217"/>
      <c r="AJF29" s="217"/>
      <c r="AJG29" s="217"/>
      <c r="AJH29" s="217"/>
      <c r="AJI29" s="217"/>
      <c r="AJJ29" s="217"/>
      <c r="AJK29" s="217"/>
      <c r="AJL29" s="217"/>
      <c r="AJM29" s="217"/>
      <c r="AJN29" s="217"/>
      <c r="AJO29" s="217"/>
      <c r="AJP29" s="217"/>
      <c r="AJQ29" s="217"/>
      <c r="AJR29" s="217"/>
      <c r="AJS29" s="217"/>
      <c r="AJT29" s="217"/>
      <c r="AJU29" s="217"/>
      <c r="AJV29" s="217"/>
      <c r="AJW29" s="217"/>
      <c r="AJX29" s="217"/>
      <c r="AJY29" s="217"/>
      <c r="AJZ29" s="217"/>
      <c r="AKA29" s="217"/>
      <c r="AKB29" s="217"/>
      <c r="AKC29" s="217"/>
      <c r="AKD29" s="217"/>
      <c r="AKE29" s="217"/>
      <c r="AKF29" s="217"/>
      <c r="AKG29" s="217"/>
      <c r="AKH29" s="217"/>
      <c r="AKI29" s="217"/>
      <c r="AKJ29" s="217"/>
      <c r="AKK29" s="217"/>
      <c r="AKL29" s="217"/>
      <c r="AKM29" s="217"/>
      <c r="AKN29" s="217"/>
      <c r="AKO29" s="217"/>
      <c r="AKP29" s="217"/>
      <c r="AKQ29" s="217"/>
      <c r="AKR29" s="217"/>
      <c r="AKS29" s="217"/>
      <c r="AKT29" s="217"/>
      <c r="AKU29" s="217"/>
      <c r="AKV29" s="217"/>
      <c r="AKW29" s="217"/>
      <c r="AKX29" s="217"/>
      <c r="AKY29" s="217"/>
      <c r="AKZ29" s="217"/>
      <c r="ALA29" s="217"/>
      <c r="ALB29" s="217"/>
      <c r="ALC29" s="217"/>
      <c r="ALD29" s="217"/>
      <c r="ALE29" s="217"/>
      <c r="ALF29" s="217"/>
      <c r="ALG29" s="217"/>
      <c r="ALH29" s="217"/>
      <c r="ALI29" s="217"/>
      <c r="ALJ29" s="217"/>
      <c r="ALK29" s="217"/>
      <c r="ALL29" s="217"/>
      <c r="ALM29" s="217"/>
      <c r="ALN29" s="217"/>
      <c r="ALO29" s="217"/>
      <c r="ALP29" s="217"/>
      <c r="ALQ29" s="217"/>
      <c r="ALR29" s="217"/>
      <c r="ALS29" s="217"/>
      <c r="ALT29" s="217"/>
      <c r="ALU29" s="217"/>
      <c r="ALV29" s="217"/>
      <c r="ALW29" s="217"/>
      <c r="ALX29" s="217"/>
      <c r="ALY29" s="217"/>
      <c r="ALZ29" s="217"/>
      <c r="AMA29" s="217"/>
      <c r="AMB29" s="217"/>
      <c r="AMC29" s="217"/>
      <c r="AMD29" s="217"/>
      <c r="AME29" s="217"/>
      <c r="AMF29" s="217"/>
      <c r="AMG29" s="217"/>
      <c r="AMH29" s="217"/>
      <c r="AMI29" s="217"/>
      <c r="AMJ29" s="217"/>
      <c r="AMK29" s="217"/>
      <c r="AML29" s="217"/>
      <c r="AMM29" s="217"/>
    </row>
    <row r="30" spans="1:1027" s="637" customFormat="1" ht="15" customHeight="1" outlineLevel="1">
      <c r="A30" s="656">
        <v>17</v>
      </c>
      <c r="B30" s="667"/>
      <c r="C30" s="667"/>
      <c r="D30" s="599"/>
      <c r="E30" s="599"/>
      <c r="F30" s="599"/>
      <c r="G30" s="174"/>
      <c r="H30" s="174"/>
      <c r="I30" s="660">
        <f t="shared" si="11"/>
        <v>0</v>
      </c>
      <c r="J30" s="661">
        <f t="shared" si="12"/>
        <v>0</v>
      </c>
      <c r="K30" s="577">
        <f t="shared" si="1"/>
        <v>0</v>
      </c>
      <c r="L30" s="578"/>
      <c r="M30" s="528">
        <f t="shared" si="2"/>
        <v>0</v>
      </c>
      <c r="N30" s="578"/>
      <c r="O30" s="528">
        <f t="shared" si="3"/>
        <v>0</v>
      </c>
      <c r="P30" s="578"/>
      <c r="Q30" s="528">
        <f t="shared" si="4"/>
        <v>0</v>
      </c>
      <c r="R30" s="578"/>
      <c r="S30" s="629">
        <f t="shared" si="5"/>
        <v>0</v>
      </c>
      <c r="T30" s="528">
        <f t="shared" si="13"/>
        <v>0</v>
      </c>
      <c r="U30" s="528">
        <f t="shared" si="14"/>
        <v>0</v>
      </c>
      <c r="V30" s="217"/>
      <c r="W30" s="217"/>
      <c r="X30" s="217"/>
      <c r="Y30" s="217"/>
      <c r="Z30" s="217"/>
      <c r="AA30" s="217"/>
      <c r="AB30" s="217"/>
      <c r="AC30" s="217"/>
      <c r="AD30" s="217"/>
      <c r="AE30" s="217"/>
      <c r="AF30" s="217"/>
      <c r="AG30" s="217"/>
      <c r="AH30" s="217"/>
      <c r="AI30" s="217"/>
      <c r="AJ30" s="217"/>
      <c r="AK30" s="217"/>
      <c r="AL30" s="217"/>
      <c r="AM30" s="217"/>
      <c r="AN30" s="217"/>
      <c r="AO30" s="217"/>
      <c r="AP30" s="217"/>
      <c r="AQ30" s="217"/>
      <c r="AR30" s="217"/>
      <c r="AS30" s="217"/>
      <c r="AT30" s="217"/>
      <c r="AU30" s="217"/>
      <c r="AV30" s="217"/>
      <c r="AW30" s="217"/>
      <c r="AX30" s="217"/>
      <c r="AY30" s="217"/>
      <c r="AZ30" s="217"/>
      <c r="BA30" s="217"/>
      <c r="BB30" s="217"/>
      <c r="BC30" s="217"/>
      <c r="BD30" s="217"/>
      <c r="BE30" s="217"/>
      <c r="BF30" s="217"/>
      <c r="BG30" s="217"/>
      <c r="BH30" s="217"/>
      <c r="BI30" s="217"/>
      <c r="BJ30" s="217"/>
      <c r="BK30" s="217"/>
      <c r="BL30" s="217"/>
      <c r="BM30" s="217"/>
      <c r="BN30" s="217"/>
      <c r="BO30" s="217"/>
      <c r="BP30" s="217"/>
      <c r="BQ30" s="217"/>
      <c r="BR30" s="217"/>
      <c r="BS30" s="217"/>
      <c r="BT30" s="217"/>
      <c r="BU30" s="217"/>
      <c r="BV30" s="217"/>
      <c r="BW30" s="217"/>
      <c r="BX30" s="217"/>
      <c r="BY30" s="217"/>
      <c r="BZ30" s="217"/>
      <c r="CA30" s="217"/>
      <c r="CB30" s="217"/>
      <c r="CC30" s="217"/>
      <c r="CD30" s="217"/>
      <c r="CE30" s="217"/>
      <c r="CF30" s="217"/>
      <c r="CG30" s="217"/>
      <c r="CH30" s="217"/>
      <c r="CI30" s="217"/>
      <c r="CJ30" s="217"/>
      <c r="CK30" s="217"/>
      <c r="CL30" s="217"/>
      <c r="CM30" s="217"/>
      <c r="CN30" s="217"/>
      <c r="CO30" s="217"/>
      <c r="CP30" s="217"/>
      <c r="CQ30" s="217"/>
      <c r="CR30" s="217"/>
      <c r="CS30" s="217"/>
      <c r="CT30" s="217"/>
      <c r="CU30" s="217"/>
      <c r="CV30" s="217"/>
      <c r="CW30" s="217"/>
      <c r="CX30" s="217"/>
      <c r="CY30" s="217"/>
      <c r="CZ30" s="217"/>
      <c r="DA30" s="217"/>
      <c r="DB30" s="217"/>
      <c r="DC30" s="217"/>
      <c r="DD30" s="217"/>
      <c r="DE30" s="217"/>
      <c r="DF30" s="217"/>
      <c r="DG30" s="217"/>
      <c r="DH30" s="217"/>
      <c r="DI30" s="217"/>
      <c r="DJ30" s="217"/>
      <c r="DK30" s="217"/>
      <c r="DL30" s="217"/>
      <c r="DM30" s="217"/>
      <c r="DN30" s="217"/>
      <c r="DO30" s="217"/>
      <c r="DP30" s="217"/>
      <c r="DQ30" s="217"/>
      <c r="DR30" s="217"/>
      <c r="DS30" s="217"/>
      <c r="DT30" s="217"/>
      <c r="DU30" s="217"/>
      <c r="DV30" s="217"/>
      <c r="DW30" s="217"/>
      <c r="DX30" s="217"/>
      <c r="DY30" s="217"/>
      <c r="DZ30" s="217"/>
      <c r="EA30" s="217"/>
      <c r="EB30" s="217"/>
      <c r="EC30" s="217"/>
      <c r="ED30" s="217"/>
      <c r="EE30" s="217"/>
      <c r="EF30" s="217"/>
      <c r="EG30" s="217"/>
      <c r="EH30" s="217"/>
      <c r="EI30" s="217"/>
      <c r="EJ30" s="217"/>
      <c r="EK30" s="217"/>
      <c r="EL30" s="217"/>
      <c r="EM30" s="217"/>
      <c r="EN30" s="217"/>
      <c r="EO30" s="217"/>
      <c r="EP30" s="217"/>
      <c r="EQ30" s="217"/>
      <c r="ER30" s="217"/>
      <c r="ES30" s="217"/>
      <c r="ET30" s="217"/>
      <c r="EU30" s="217"/>
      <c r="EV30" s="217"/>
      <c r="EW30" s="217"/>
      <c r="EX30" s="217"/>
      <c r="EY30" s="217"/>
      <c r="EZ30" s="217"/>
      <c r="FA30" s="217"/>
      <c r="FB30" s="217"/>
      <c r="FC30" s="217"/>
      <c r="FD30" s="217"/>
      <c r="FE30" s="217"/>
      <c r="FF30" s="217"/>
      <c r="FG30" s="217"/>
      <c r="FH30" s="217"/>
      <c r="FI30" s="217"/>
      <c r="FJ30" s="217"/>
      <c r="FK30" s="217"/>
      <c r="FL30" s="217"/>
      <c r="FM30" s="217"/>
      <c r="FN30" s="217"/>
      <c r="FO30" s="217"/>
      <c r="FP30" s="217"/>
      <c r="FQ30" s="217"/>
      <c r="FR30" s="217"/>
      <c r="FS30" s="217"/>
      <c r="FT30" s="217"/>
      <c r="FU30" s="217"/>
      <c r="FV30" s="217"/>
      <c r="FW30" s="217"/>
      <c r="FX30" s="217"/>
      <c r="FY30" s="217"/>
      <c r="FZ30" s="217"/>
      <c r="GA30" s="217"/>
      <c r="GB30" s="217"/>
      <c r="GC30" s="217"/>
      <c r="GD30" s="217"/>
      <c r="GE30" s="217"/>
      <c r="GF30" s="217"/>
      <c r="GG30" s="217"/>
      <c r="GH30" s="217"/>
      <c r="GI30" s="217"/>
      <c r="GJ30" s="217"/>
      <c r="GK30" s="217"/>
      <c r="GL30" s="217"/>
      <c r="GM30" s="217"/>
      <c r="GN30" s="217"/>
      <c r="GO30" s="217"/>
      <c r="GP30" s="217"/>
      <c r="GQ30" s="217"/>
      <c r="GR30" s="217"/>
      <c r="GS30" s="217"/>
      <c r="GT30" s="217"/>
      <c r="GU30" s="217"/>
      <c r="GV30" s="217"/>
      <c r="GW30" s="217"/>
      <c r="GX30" s="217"/>
      <c r="GY30" s="217"/>
      <c r="GZ30" s="217"/>
      <c r="HA30" s="217"/>
      <c r="HB30" s="217"/>
      <c r="HC30" s="217"/>
      <c r="HD30" s="217"/>
      <c r="HE30" s="217"/>
      <c r="HF30" s="217"/>
      <c r="HG30" s="217"/>
      <c r="HH30" s="217"/>
      <c r="HI30" s="217"/>
      <c r="HJ30" s="217"/>
      <c r="HK30" s="217"/>
      <c r="HL30" s="217"/>
      <c r="HM30" s="217"/>
      <c r="HN30" s="217"/>
      <c r="HO30" s="217"/>
      <c r="HP30" s="217"/>
      <c r="HQ30" s="217"/>
      <c r="HR30" s="217"/>
      <c r="HS30" s="217"/>
      <c r="HT30" s="217"/>
      <c r="HU30" s="217"/>
      <c r="HV30" s="217"/>
      <c r="HW30" s="217"/>
      <c r="HX30" s="217"/>
      <c r="HY30" s="217"/>
      <c r="HZ30" s="217"/>
      <c r="IA30" s="217"/>
      <c r="IB30" s="217"/>
      <c r="IC30" s="217"/>
      <c r="ID30" s="217"/>
      <c r="IE30" s="217"/>
      <c r="IF30" s="217"/>
      <c r="IG30" s="217"/>
      <c r="IH30" s="217"/>
      <c r="II30" s="217"/>
      <c r="IJ30" s="217"/>
      <c r="IK30" s="217"/>
      <c r="IL30" s="217"/>
      <c r="IM30" s="217"/>
      <c r="IN30" s="217"/>
      <c r="IO30" s="217"/>
      <c r="IP30" s="217"/>
      <c r="IQ30" s="217"/>
      <c r="IR30" s="217"/>
      <c r="IS30" s="217"/>
      <c r="IT30" s="217"/>
      <c r="IU30" s="217"/>
      <c r="IV30" s="217"/>
      <c r="IW30" s="217"/>
      <c r="IX30" s="217"/>
      <c r="IY30" s="217"/>
      <c r="IZ30" s="217"/>
      <c r="JA30" s="217"/>
      <c r="JB30" s="217"/>
      <c r="JC30" s="217"/>
      <c r="JD30" s="217"/>
      <c r="JE30" s="217"/>
      <c r="JF30" s="217"/>
      <c r="JG30" s="217"/>
      <c r="JH30" s="217"/>
      <c r="JI30" s="217"/>
      <c r="JJ30" s="217"/>
      <c r="JK30" s="217"/>
      <c r="JL30" s="217"/>
      <c r="JM30" s="217"/>
      <c r="JN30" s="217"/>
      <c r="JO30" s="217"/>
      <c r="JP30" s="217"/>
      <c r="JQ30" s="217"/>
      <c r="JR30" s="217"/>
      <c r="JS30" s="217"/>
      <c r="JT30" s="217"/>
      <c r="JU30" s="217"/>
      <c r="JV30" s="217"/>
      <c r="JW30" s="217"/>
      <c r="JX30" s="217"/>
      <c r="JY30" s="217"/>
      <c r="JZ30" s="217"/>
      <c r="KA30" s="217"/>
      <c r="KB30" s="217"/>
      <c r="KC30" s="217"/>
      <c r="KD30" s="217"/>
      <c r="KE30" s="217"/>
      <c r="KF30" s="217"/>
      <c r="KG30" s="217"/>
      <c r="KH30" s="217"/>
      <c r="KI30" s="217"/>
      <c r="KJ30" s="217"/>
      <c r="KK30" s="217"/>
      <c r="KL30" s="217"/>
      <c r="KM30" s="217"/>
      <c r="KN30" s="217"/>
      <c r="KO30" s="217"/>
      <c r="KP30" s="217"/>
      <c r="KQ30" s="217"/>
      <c r="KR30" s="217"/>
      <c r="KS30" s="217"/>
      <c r="KT30" s="217"/>
      <c r="KU30" s="217"/>
      <c r="KV30" s="217"/>
      <c r="KW30" s="217"/>
      <c r="KX30" s="217"/>
      <c r="KY30" s="217"/>
      <c r="KZ30" s="217"/>
      <c r="LA30" s="217"/>
      <c r="LB30" s="217"/>
      <c r="LC30" s="217"/>
      <c r="LD30" s="217"/>
      <c r="LE30" s="217"/>
      <c r="LF30" s="217"/>
      <c r="LG30" s="217"/>
      <c r="LH30" s="217"/>
      <c r="LI30" s="217"/>
      <c r="LJ30" s="217"/>
      <c r="LK30" s="217"/>
      <c r="LL30" s="217"/>
      <c r="LM30" s="217"/>
      <c r="LN30" s="217"/>
      <c r="LO30" s="217"/>
      <c r="LP30" s="217"/>
      <c r="LQ30" s="217"/>
      <c r="LR30" s="217"/>
      <c r="LS30" s="217"/>
      <c r="LT30" s="217"/>
      <c r="LU30" s="217"/>
      <c r="LV30" s="217"/>
      <c r="LW30" s="217"/>
      <c r="LX30" s="217"/>
      <c r="LY30" s="217"/>
      <c r="LZ30" s="217"/>
      <c r="MA30" s="217"/>
      <c r="MB30" s="217"/>
      <c r="MC30" s="217"/>
      <c r="MD30" s="217"/>
      <c r="ME30" s="217"/>
      <c r="MF30" s="217"/>
      <c r="MG30" s="217"/>
      <c r="MH30" s="217"/>
      <c r="MI30" s="217"/>
      <c r="MJ30" s="217"/>
      <c r="MK30" s="217"/>
      <c r="ML30" s="217"/>
      <c r="MM30" s="217"/>
      <c r="MN30" s="217"/>
      <c r="MO30" s="217"/>
      <c r="MP30" s="217"/>
      <c r="MQ30" s="217"/>
      <c r="MR30" s="217"/>
      <c r="MS30" s="217"/>
      <c r="MT30" s="217"/>
      <c r="MU30" s="217"/>
      <c r="MV30" s="217"/>
      <c r="MW30" s="217"/>
      <c r="MX30" s="217"/>
      <c r="MY30" s="217"/>
      <c r="MZ30" s="217"/>
      <c r="NA30" s="217"/>
      <c r="NB30" s="217"/>
      <c r="NC30" s="217"/>
      <c r="ND30" s="217"/>
      <c r="NE30" s="217"/>
      <c r="NF30" s="217"/>
      <c r="NG30" s="217"/>
      <c r="NH30" s="217"/>
      <c r="NI30" s="217"/>
      <c r="NJ30" s="217"/>
      <c r="NK30" s="217"/>
      <c r="NL30" s="217"/>
      <c r="NM30" s="217"/>
      <c r="NN30" s="217"/>
      <c r="NO30" s="217"/>
      <c r="NP30" s="217"/>
      <c r="NQ30" s="217"/>
      <c r="NR30" s="217"/>
      <c r="NS30" s="217"/>
      <c r="NT30" s="217"/>
      <c r="NU30" s="217"/>
      <c r="NV30" s="217"/>
      <c r="NW30" s="217"/>
      <c r="NX30" s="217"/>
      <c r="NY30" s="217"/>
      <c r="NZ30" s="217"/>
      <c r="OA30" s="217"/>
      <c r="OB30" s="217"/>
      <c r="OC30" s="217"/>
      <c r="OD30" s="217"/>
      <c r="OE30" s="217"/>
      <c r="OF30" s="217"/>
      <c r="OG30" s="217"/>
      <c r="OH30" s="217"/>
      <c r="OI30" s="217"/>
      <c r="OJ30" s="217"/>
      <c r="OK30" s="217"/>
      <c r="OL30" s="217"/>
      <c r="OM30" s="217"/>
      <c r="ON30" s="217"/>
      <c r="OO30" s="217"/>
      <c r="OP30" s="217"/>
      <c r="OQ30" s="217"/>
      <c r="OR30" s="217"/>
      <c r="OS30" s="217"/>
      <c r="OT30" s="217"/>
      <c r="OU30" s="217"/>
      <c r="OV30" s="217"/>
      <c r="OW30" s="217"/>
      <c r="OX30" s="217"/>
      <c r="OY30" s="217"/>
      <c r="OZ30" s="217"/>
      <c r="PA30" s="217"/>
      <c r="PB30" s="217"/>
      <c r="PC30" s="217"/>
      <c r="PD30" s="217"/>
      <c r="PE30" s="217"/>
      <c r="PF30" s="217"/>
      <c r="PG30" s="217"/>
      <c r="PH30" s="217"/>
      <c r="PI30" s="217"/>
      <c r="PJ30" s="217"/>
      <c r="PK30" s="217"/>
      <c r="PL30" s="217"/>
      <c r="PM30" s="217"/>
      <c r="PN30" s="217"/>
      <c r="PO30" s="217"/>
      <c r="PP30" s="217"/>
      <c r="PQ30" s="217"/>
      <c r="PR30" s="217"/>
      <c r="PS30" s="217"/>
      <c r="PT30" s="217"/>
      <c r="PU30" s="217"/>
      <c r="PV30" s="217"/>
      <c r="PW30" s="217"/>
      <c r="PX30" s="217"/>
      <c r="PY30" s="217"/>
      <c r="PZ30" s="217"/>
      <c r="QA30" s="217"/>
      <c r="QB30" s="217"/>
      <c r="QC30" s="217"/>
      <c r="QD30" s="217"/>
      <c r="QE30" s="217"/>
      <c r="QF30" s="217"/>
      <c r="QG30" s="217"/>
      <c r="QH30" s="217"/>
      <c r="QI30" s="217"/>
      <c r="QJ30" s="217"/>
      <c r="QK30" s="217"/>
      <c r="QL30" s="217"/>
      <c r="QM30" s="217"/>
      <c r="QN30" s="217"/>
      <c r="QO30" s="217"/>
      <c r="QP30" s="217"/>
      <c r="QQ30" s="217"/>
      <c r="QR30" s="217"/>
      <c r="QS30" s="217"/>
      <c r="QT30" s="217"/>
      <c r="QU30" s="217"/>
      <c r="QV30" s="217"/>
      <c r="QW30" s="217"/>
      <c r="QX30" s="217"/>
      <c r="QY30" s="217"/>
      <c r="QZ30" s="217"/>
      <c r="RA30" s="217"/>
      <c r="RB30" s="217"/>
      <c r="RC30" s="217"/>
      <c r="RD30" s="217"/>
      <c r="RE30" s="217"/>
      <c r="RF30" s="217"/>
      <c r="RG30" s="217"/>
      <c r="RH30" s="217"/>
      <c r="RI30" s="217"/>
      <c r="RJ30" s="217"/>
      <c r="RK30" s="217"/>
      <c r="RL30" s="217"/>
      <c r="RM30" s="217"/>
      <c r="RN30" s="217"/>
      <c r="RO30" s="217"/>
      <c r="RP30" s="217"/>
      <c r="RQ30" s="217"/>
      <c r="RR30" s="217"/>
      <c r="RS30" s="217"/>
      <c r="RT30" s="217"/>
      <c r="RU30" s="217"/>
      <c r="RV30" s="217"/>
      <c r="RW30" s="217"/>
      <c r="RX30" s="217"/>
      <c r="RY30" s="217"/>
      <c r="RZ30" s="217"/>
      <c r="SA30" s="217"/>
      <c r="SB30" s="217"/>
      <c r="SC30" s="217"/>
      <c r="SD30" s="217"/>
      <c r="SE30" s="217"/>
      <c r="SF30" s="217"/>
      <c r="SG30" s="217"/>
      <c r="SH30" s="217"/>
      <c r="SI30" s="217"/>
      <c r="SJ30" s="217"/>
      <c r="SK30" s="217"/>
      <c r="SL30" s="217"/>
      <c r="SM30" s="217"/>
      <c r="SN30" s="217"/>
      <c r="SO30" s="217"/>
      <c r="SP30" s="217"/>
      <c r="SQ30" s="217"/>
      <c r="SR30" s="217"/>
      <c r="SS30" s="217"/>
      <c r="ST30" s="217"/>
      <c r="SU30" s="217"/>
      <c r="SV30" s="217"/>
      <c r="SW30" s="217"/>
      <c r="SX30" s="217"/>
      <c r="SY30" s="217"/>
      <c r="SZ30" s="217"/>
      <c r="TA30" s="217"/>
      <c r="TB30" s="217"/>
      <c r="TC30" s="217"/>
      <c r="TD30" s="217"/>
      <c r="TE30" s="217"/>
      <c r="TF30" s="217"/>
      <c r="TG30" s="217"/>
      <c r="TH30" s="217"/>
      <c r="TI30" s="217"/>
      <c r="TJ30" s="217"/>
      <c r="TK30" s="217"/>
      <c r="TL30" s="217"/>
      <c r="TM30" s="217"/>
      <c r="TN30" s="217"/>
      <c r="TO30" s="217"/>
      <c r="TP30" s="217"/>
      <c r="TQ30" s="217"/>
      <c r="TR30" s="217"/>
      <c r="TS30" s="217"/>
      <c r="TT30" s="217"/>
      <c r="TU30" s="217"/>
      <c r="TV30" s="217"/>
      <c r="TW30" s="217"/>
      <c r="TX30" s="217"/>
      <c r="TY30" s="217"/>
      <c r="TZ30" s="217"/>
      <c r="UA30" s="217"/>
      <c r="UB30" s="217"/>
      <c r="UC30" s="217"/>
      <c r="UD30" s="217"/>
      <c r="UE30" s="217"/>
      <c r="UF30" s="217"/>
      <c r="UG30" s="217"/>
      <c r="UH30" s="217"/>
      <c r="UI30" s="217"/>
      <c r="UJ30" s="217"/>
      <c r="UK30" s="217"/>
      <c r="UL30" s="217"/>
      <c r="UM30" s="217"/>
      <c r="UN30" s="217"/>
      <c r="UO30" s="217"/>
      <c r="UP30" s="217"/>
      <c r="UQ30" s="217"/>
      <c r="UR30" s="217"/>
      <c r="US30" s="217"/>
      <c r="UT30" s="217"/>
      <c r="UU30" s="217"/>
      <c r="UV30" s="217"/>
      <c r="UW30" s="217"/>
      <c r="UX30" s="217"/>
      <c r="UY30" s="217"/>
      <c r="UZ30" s="217"/>
      <c r="VA30" s="217"/>
      <c r="VB30" s="217"/>
      <c r="VC30" s="217"/>
      <c r="VD30" s="217"/>
      <c r="VE30" s="217"/>
      <c r="VF30" s="217"/>
      <c r="VG30" s="217"/>
      <c r="VH30" s="217"/>
      <c r="VI30" s="217"/>
      <c r="VJ30" s="217"/>
      <c r="VK30" s="217"/>
      <c r="VL30" s="217"/>
      <c r="VM30" s="217"/>
      <c r="VN30" s="217"/>
      <c r="VO30" s="217"/>
      <c r="VP30" s="217"/>
      <c r="VQ30" s="217"/>
      <c r="VR30" s="217"/>
      <c r="VS30" s="217"/>
      <c r="VT30" s="217"/>
      <c r="VU30" s="217"/>
      <c r="VV30" s="217"/>
      <c r="VW30" s="217"/>
      <c r="VX30" s="217"/>
      <c r="VY30" s="217"/>
      <c r="VZ30" s="217"/>
      <c r="WA30" s="217"/>
      <c r="WB30" s="217"/>
      <c r="WC30" s="217"/>
      <c r="WD30" s="217"/>
      <c r="WE30" s="217"/>
      <c r="WF30" s="217"/>
      <c r="WG30" s="217"/>
      <c r="WH30" s="217"/>
      <c r="WI30" s="217"/>
      <c r="WJ30" s="217"/>
      <c r="WK30" s="217"/>
      <c r="WL30" s="217"/>
      <c r="WM30" s="217"/>
      <c r="WN30" s="217"/>
      <c r="WO30" s="217"/>
      <c r="WP30" s="217"/>
      <c r="WQ30" s="217"/>
      <c r="WR30" s="217"/>
      <c r="WS30" s="217"/>
      <c r="WT30" s="217"/>
      <c r="WU30" s="217"/>
      <c r="WV30" s="217"/>
      <c r="WW30" s="217"/>
      <c r="WX30" s="217"/>
      <c r="WY30" s="217"/>
      <c r="WZ30" s="217"/>
      <c r="XA30" s="217"/>
      <c r="XB30" s="217"/>
      <c r="XC30" s="217"/>
      <c r="XD30" s="217"/>
      <c r="XE30" s="217"/>
      <c r="XF30" s="217"/>
      <c r="XG30" s="217"/>
      <c r="XH30" s="217"/>
      <c r="XI30" s="217"/>
      <c r="XJ30" s="217"/>
      <c r="XK30" s="217"/>
      <c r="XL30" s="217"/>
      <c r="XM30" s="217"/>
      <c r="XN30" s="217"/>
      <c r="XO30" s="217"/>
      <c r="XP30" s="217"/>
      <c r="XQ30" s="217"/>
      <c r="XR30" s="217"/>
      <c r="XS30" s="217"/>
      <c r="XT30" s="217"/>
      <c r="XU30" s="217"/>
      <c r="XV30" s="217"/>
      <c r="XW30" s="217"/>
      <c r="XX30" s="217"/>
      <c r="XY30" s="217"/>
      <c r="XZ30" s="217"/>
      <c r="YA30" s="217"/>
      <c r="YB30" s="217"/>
      <c r="YC30" s="217"/>
      <c r="YD30" s="217"/>
      <c r="YE30" s="217"/>
      <c r="YF30" s="217"/>
      <c r="YG30" s="217"/>
      <c r="YH30" s="217"/>
      <c r="YI30" s="217"/>
      <c r="YJ30" s="217"/>
      <c r="YK30" s="217"/>
      <c r="YL30" s="217"/>
      <c r="YM30" s="217"/>
      <c r="YN30" s="217"/>
      <c r="YO30" s="217"/>
      <c r="YP30" s="217"/>
      <c r="YQ30" s="217"/>
      <c r="YR30" s="217"/>
      <c r="YS30" s="217"/>
      <c r="YT30" s="217"/>
      <c r="YU30" s="217"/>
      <c r="YV30" s="217"/>
      <c r="YW30" s="217"/>
      <c r="YX30" s="217"/>
      <c r="YY30" s="217"/>
      <c r="YZ30" s="217"/>
      <c r="ZA30" s="217"/>
      <c r="ZB30" s="217"/>
      <c r="ZC30" s="217"/>
      <c r="ZD30" s="217"/>
      <c r="ZE30" s="217"/>
      <c r="ZF30" s="217"/>
      <c r="ZG30" s="217"/>
      <c r="ZH30" s="217"/>
      <c r="ZI30" s="217"/>
      <c r="ZJ30" s="217"/>
      <c r="ZK30" s="217"/>
      <c r="ZL30" s="217"/>
      <c r="ZM30" s="217"/>
      <c r="ZN30" s="217"/>
      <c r="ZO30" s="217"/>
      <c r="ZP30" s="217"/>
      <c r="ZQ30" s="217"/>
      <c r="ZR30" s="217"/>
      <c r="ZS30" s="217"/>
      <c r="ZT30" s="217"/>
      <c r="ZU30" s="217"/>
      <c r="ZV30" s="217"/>
      <c r="ZW30" s="217"/>
      <c r="ZX30" s="217"/>
      <c r="ZY30" s="217"/>
      <c r="ZZ30" s="217"/>
      <c r="AAA30" s="217"/>
      <c r="AAB30" s="217"/>
      <c r="AAC30" s="217"/>
      <c r="AAD30" s="217"/>
      <c r="AAE30" s="217"/>
      <c r="AAF30" s="217"/>
      <c r="AAG30" s="217"/>
      <c r="AAH30" s="217"/>
      <c r="AAI30" s="217"/>
      <c r="AAJ30" s="217"/>
      <c r="AAK30" s="217"/>
      <c r="AAL30" s="217"/>
      <c r="AAM30" s="217"/>
      <c r="AAN30" s="217"/>
      <c r="AAO30" s="217"/>
      <c r="AAP30" s="217"/>
      <c r="AAQ30" s="217"/>
      <c r="AAR30" s="217"/>
      <c r="AAS30" s="217"/>
      <c r="AAT30" s="217"/>
      <c r="AAU30" s="217"/>
      <c r="AAV30" s="217"/>
      <c r="AAW30" s="217"/>
      <c r="AAX30" s="217"/>
      <c r="AAY30" s="217"/>
      <c r="AAZ30" s="217"/>
      <c r="ABA30" s="217"/>
      <c r="ABB30" s="217"/>
      <c r="ABC30" s="217"/>
      <c r="ABD30" s="217"/>
      <c r="ABE30" s="217"/>
      <c r="ABF30" s="217"/>
      <c r="ABG30" s="217"/>
      <c r="ABH30" s="217"/>
      <c r="ABI30" s="217"/>
      <c r="ABJ30" s="217"/>
      <c r="ABK30" s="217"/>
      <c r="ABL30" s="217"/>
      <c r="ABM30" s="217"/>
      <c r="ABN30" s="217"/>
      <c r="ABO30" s="217"/>
      <c r="ABP30" s="217"/>
      <c r="ABQ30" s="217"/>
      <c r="ABR30" s="217"/>
      <c r="ABS30" s="217"/>
      <c r="ABT30" s="217"/>
      <c r="ABU30" s="217"/>
      <c r="ABV30" s="217"/>
      <c r="ABW30" s="217"/>
      <c r="ABX30" s="217"/>
      <c r="ABY30" s="217"/>
      <c r="ABZ30" s="217"/>
      <c r="ACA30" s="217"/>
      <c r="ACB30" s="217"/>
      <c r="ACC30" s="217"/>
      <c r="ACD30" s="217"/>
      <c r="ACE30" s="217"/>
      <c r="ACF30" s="217"/>
      <c r="ACG30" s="217"/>
      <c r="ACH30" s="217"/>
      <c r="ACI30" s="217"/>
      <c r="ACJ30" s="217"/>
      <c r="ACK30" s="217"/>
      <c r="ACL30" s="217"/>
      <c r="ACM30" s="217"/>
      <c r="ACN30" s="217"/>
      <c r="ACO30" s="217"/>
      <c r="ACP30" s="217"/>
      <c r="ACQ30" s="217"/>
      <c r="ACR30" s="217"/>
      <c r="ACS30" s="217"/>
      <c r="ACT30" s="217"/>
      <c r="ACU30" s="217"/>
      <c r="ACV30" s="217"/>
      <c r="ACW30" s="217"/>
      <c r="ACX30" s="217"/>
      <c r="ACY30" s="217"/>
      <c r="ACZ30" s="217"/>
      <c r="ADA30" s="217"/>
      <c r="ADB30" s="217"/>
      <c r="ADC30" s="217"/>
      <c r="ADD30" s="217"/>
      <c r="ADE30" s="217"/>
      <c r="ADF30" s="217"/>
      <c r="ADG30" s="217"/>
      <c r="ADH30" s="217"/>
      <c r="ADI30" s="217"/>
      <c r="ADJ30" s="217"/>
      <c r="ADK30" s="217"/>
      <c r="ADL30" s="217"/>
      <c r="ADM30" s="217"/>
      <c r="ADN30" s="217"/>
      <c r="ADO30" s="217"/>
      <c r="ADP30" s="217"/>
      <c r="ADQ30" s="217"/>
      <c r="ADR30" s="217"/>
      <c r="ADS30" s="217"/>
      <c r="ADT30" s="217"/>
      <c r="ADU30" s="217"/>
      <c r="ADV30" s="217"/>
      <c r="ADW30" s="217"/>
      <c r="ADX30" s="217"/>
      <c r="ADY30" s="217"/>
      <c r="ADZ30" s="217"/>
      <c r="AEA30" s="217"/>
      <c r="AEB30" s="217"/>
      <c r="AEC30" s="217"/>
      <c r="AED30" s="217"/>
      <c r="AEE30" s="217"/>
      <c r="AEF30" s="217"/>
      <c r="AEG30" s="217"/>
      <c r="AEH30" s="217"/>
      <c r="AEI30" s="217"/>
      <c r="AEJ30" s="217"/>
      <c r="AEK30" s="217"/>
      <c r="AEL30" s="217"/>
      <c r="AEM30" s="217"/>
      <c r="AEN30" s="217"/>
      <c r="AEO30" s="217"/>
      <c r="AEP30" s="217"/>
      <c r="AEQ30" s="217"/>
      <c r="AER30" s="217"/>
      <c r="AES30" s="217"/>
      <c r="AET30" s="217"/>
      <c r="AEU30" s="217"/>
      <c r="AEV30" s="217"/>
      <c r="AEW30" s="217"/>
      <c r="AEX30" s="217"/>
      <c r="AEY30" s="217"/>
      <c r="AEZ30" s="217"/>
      <c r="AFA30" s="217"/>
      <c r="AFB30" s="217"/>
      <c r="AFC30" s="217"/>
      <c r="AFD30" s="217"/>
      <c r="AFE30" s="217"/>
      <c r="AFF30" s="217"/>
      <c r="AFG30" s="217"/>
      <c r="AFH30" s="217"/>
      <c r="AFI30" s="217"/>
      <c r="AFJ30" s="217"/>
      <c r="AFK30" s="217"/>
      <c r="AFL30" s="217"/>
      <c r="AFM30" s="217"/>
      <c r="AFN30" s="217"/>
      <c r="AFO30" s="217"/>
      <c r="AFP30" s="217"/>
      <c r="AFQ30" s="217"/>
      <c r="AFR30" s="217"/>
      <c r="AFS30" s="217"/>
      <c r="AFT30" s="217"/>
      <c r="AFU30" s="217"/>
      <c r="AFV30" s="217"/>
      <c r="AFW30" s="217"/>
      <c r="AFX30" s="217"/>
      <c r="AFY30" s="217"/>
      <c r="AFZ30" s="217"/>
      <c r="AGA30" s="217"/>
      <c r="AGB30" s="217"/>
      <c r="AGC30" s="217"/>
      <c r="AGD30" s="217"/>
      <c r="AGE30" s="217"/>
      <c r="AGF30" s="217"/>
      <c r="AGG30" s="217"/>
      <c r="AGH30" s="217"/>
      <c r="AGI30" s="217"/>
      <c r="AGJ30" s="217"/>
      <c r="AGK30" s="217"/>
      <c r="AGL30" s="217"/>
      <c r="AGM30" s="217"/>
      <c r="AGN30" s="217"/>
      <c r="AGO30" s="217"/>
      <c r="AGP30" s="217"/>
      <c r="AGQ30" s="217"/>
      <c r="AGR30" s="217"/>
      <c r="AGS30" s="217"/>
      <c r="AGT30" s="217"/>
      <c r="AGU30" s="217"/>
      <c r="AGV30" s="217"/>
      <c r="AGW30" s="217"/>
      <c r="AGX30" s="217"/>
      <c r="AGY30" s="217"/>
      <c r="AGZ30" s="217"/>
      <c r="AHA30" s="217"/>
      <c r="AHB30" s="217"/>
      <c r="AHC30" s="217"/>
      <c r="AHD30" s="217"/>
      <c r="AHE30" s="217"/>
      <c r="AHF30" s="217"/>
      <c r="AHG30" s="217"/>
      <c r="AHH30" s="217"/>
      <c r="AHI30" s="217"/>
      <c r="AHJ30" s="217"/>
      <c r="AHK30" s="217"/>
      <c r="AHL30" s="217"/>
      <c r="AHM30" s="217"/>
      <c r="AHN30" s="217"/>
      <c r="AHO30" s="217"/>
      <c r="AHP30" s="217"/>
      <c r="AHQ30" s="217"/>
      <c r="AHR30" s="217"/>
      <c r="AHS30" s="217"/>
      <c r="AHT30" s="217"/>
      <c r="AHU30" s="217"/>
      <c r="AHV30" s="217"/>
      <c r="AHW30" s="217"/>
      <c r="AHX30" s="217"/>
      <c r="AHY30" s="217"/>
      <c r="AHZ30" s="217"/>
      <c r="AIA30" s="217"/>
      <c r="AIB30" s="217"/>
      <c r="AIC30" s="217"/>
      <c r="AID30" s="217"/>
      <c r="AIE30" s="217"/>
      <c r="AIF30" s="217"/>
      <c r="AIG30" s="217"/>
      <c r="AIH30" s="217"/>
      <c r="AII30" s="217"/>
      <c r="AIJ30" s="217"/>
      <c r="AIK30" s="217"/>
      <c r="AIL30" s="217"/>
      <c r="AIM30" s="217"/>
      <c r="AIN30" s="217"/>
      <c r="AIO30" s="217"/>
      <c r="AIP30" s="217"/>
      <c r="AIQ30" s="217"/>
      <c r="AIR30" s="217"/>
      <c r="AIS30" s="217"/>
      <c r="AIT30" s="217"/>
      <c r="AIU30" s="217"/>
      <c r="AIV30" s="217"/>
      <c r="AIW30" s="217"/>
      <c r="AIX30" s="217"/>
      <c r="AIY30" s="217"/>
      <c r="AIZ30" s="217"/>
      <c r="AJA30" s="217"/>
      <c r="AJB30" s="217"/>
      <c r="AJC30" s="217"/>
      <c r="AJD30" s="217"/>
      <c r="AJE30" s="217"/>
      <c r="AJF30" s="217"/>
      <c r="AJG30" s="217"/>
      <c r="AJH30" s="217"/>
      <c r="AJI30" s="217"/>
      <c r="AJJ30" s="217"/>
      <c r="AJK30" s="217"/>
      <c r="AJL30" s="217"/>
      <c r="AJM30" s="217"/>
      <c r="AJN30" s="217"/>
      <c r="AJO30" s="217"/>
      <c r="AJP30" s="217"/>
      <c r="AJQ30" s="217"/>
      <c r="AJR30" s="217"/>
      <c r="AJS30" s="217"/>
      <c r="AJT30" s="217"/>
      <c r="AJU30" s="217"/>
      <c r="AJV30" s="217"/>
      <c r="AJW30" s="217"/>
      <c r="AJX30" s="217"/>
      <c r="AJY30" s="217"/>
      <c r="AJZ30" s="217"/>
      <c r="AKA30" s="217"/>
      <c r="AKB30" s="217"/>
      <c r="AKC30" s="217"/>
      <c r="AKD30" s="217"/>
      <c r="AKE30" s="217"/>
      <c r="AKF30" s="217"/>
      <c r="AKG30" s="217"/>
      <c r="AKH30" s="217"/>
      <c r="AKI30" s="217"/>
      <c r="AKJ30" s="217"/>
      <c r="AKK30" s="217"/>
      <c r="AKL30" s="217"/>
      <c r="AKM30" s="217"/>
      <c r="AKN30" s="217"/>
      <c r="AKO30" s="217"/>
      <c r="AKP30" s="217"/>
      <c r="AKQ30" s="217"/>
      <c r="AKR30" s="217"/>
      <c r="AKS30" s="217"/>
      <c r="AKT30" s="217"/>
      <c r="AKU30" s="217"/>
      <c r="AKV30" s="217"/>
      <c r="AKW30" s="217"/>
      <c r="AKX30" s="217"/>
      <c r="AKY30" s="217"/>
      <c r="AKZ30" s="217"/>
      <c r="ALA30" s="217"/>
      <c r="ALB30" s="217"/>
      <c r="ALC30" s="217"/>
      <c r="ALD30" s="217"/>
      <c r="ALE30" s="217"/>
      <c r="ALF30" s="217"/>
      <c r="ALG30" s="217"/>
      <c r="ALH30" s="217"/>
      <c r="ALI30" s="217"/>
      <c r="ALJ30" s="217"/>
      <c r="ALK30" s="217"/>
      <c r="ALL30" s="217"/>
      <c r="ALM30" s="217"/>
      <c r="ALN30" s="217"/>
      <c r="ALO30" s="217"/>
      <c r="ALP30" s="217"/>
      <c r="ALQ30" s="217"/>
      <c r="ALR30" s="217"/>
      <c r="ALS30" s="217"/>
      <c r="ALT30" s="217"/>
      <c r="ALU30" s="217"/>
      <c r="ALV30" s="217"/>
      <c r="ALW30" s="217"/>
      <c r="ALX30" s="217"/>
      <c r="ALY30" s="217"/>
      <c r="ALZ30" s="217"/>
      <c r="AMA30" s="217"/>
      <c r="AMB30" s="217"/>
      <c r="AMC30" s="217"/>
      <c r="AMD30" s="217"/>
      <c r="AME30" s="217"/>
      <c r="AMF30" s="217"/>
      <c r="AMG30" s="217"/>
      <c r="AMH30" s="217"/>
      <c r="AMI30" s="217"/>
      <c r="AMJ30" s="217"/>
      <c r="AMK30" s="217"/>
      <c r="AML30" s="217"/>
      <c r="AMM30" s="217"/>
    </row>
    <row r="31" spans="1:1027" s="637" customFormat="1" ht="15" customHeight="1" outlineLevel="1">
      <c r="A31" s="656">
        <v>18</v>
      </c>
      <c r="B31" s="667"/>
      <c r="C31" s="667"/>
      <c r="D31" s="599"/>
      <c r="E31" s="599"/>
      <c r="F31" s="599"/>
      <c r="G31" s="174"/>
      <c r="H31" s="174"/>
      <c r="I31" s="660">
        <f t="shared" ref="I31:I33" si="15">H31+G31</f>
        <v>0</v>
      </c>
      <c r="J31" s="661">
        <f t="shared" ref="J31:J33" si="16">L31+N31+P31+R31</f>
        <v>0</v>
      </c>
      <c r="K31" s="577">
        <f t="shared" ref="K31:K33" si="17">I31*J31</f>
        <v>0</v>
      </c>
      <c r="L31" s="578"/>
      <c r="M31" s="528">
        <f t="shared" ref="M31:M33" si="18">L31*I31</f>
        <v>0</v>
      </c>
      <c r="N31" s="578"/>
      <c r="O31" s="528">
        <f t="shared" ref="O31:O33" si="19">N31*I31</f>
        <v>0</v>
      </c>
      <c r="P31" s="578"/>
      <c r="Q31" s="528">
        <f t="shared" ref="Q31:Q33" si="20">P31*I31</f>
        <v>0</v>
      </c>
      <c r="R31" s="578"/>
      <c r="S31" s="629">
        <f t="shared" ref="S31:S33" si="21">R31*I31</f>
        <v>0</v>
      </c>
      <c r="T31" s="528">
        <f t="shared" ref="T31:T33" si="22">M31+O31</f>
        <v>0</v>
      </c>
      <c r="U31" s="528">
        <f t="shared" ref="U31:U33" si="23">Q31+S31</f>
        <v>0</v>
      </c>
      <c r="V31" s="217"/>
      <c r="W31" s="217"/>
      <c r="X31" s="217"/>
      <c r="Y31" s="217"/>
      <c r="Z31" s="217"/>
      <c r="AA31" s="217"/>
      <c r="AB31" s="217"/>
      <c r="AC31" s="217"/>
      <c r="AD31" s="217"/>
      <c r="AE31" s="217"/>
      <c r="AF31" s="217"/>
      <c r="AG31" s="217"/>
      <c r="AH31" s="217"/>
      <c r="AI31" s="217"/>
      <c r="AJ31" s="217"/>
      <c r="AK31" s="217"/>
      <c r="AL31" s="217"/>
      <c r="AM31" s="217"/>
      <c r="AN31" s="217"/>
      <c r="AO31" s="217"/>
      <c r="AP31" s="217"/>
      <c r="AQ31" s="217"/>
      <c r="AR31" s="217"/>
      <c r="AS31" s="217"/>
      <c r="AT31" s="217"/>
      <c r="AU31" s="217"/>
      <c r="AV31" s="217"/>
      <c r="AW31" s="217"/>
      <c r="AX31" s="217"/>
      <c r="AY31" s="217"/>
      <c r="AZ31" s="217"/>
      <c r="BA31" s="217"/>
      <c r="BB31" s="217"/>
      <c r="BC31" s="217"/>
      <c r="BD31" s="217"/>
      <c r="BE31" s="217"/>
      <c r="BF31" s="217"/>
      <c r="BG31" s="217"/>
      <c r="BH31" s="217"/>
      <c r="BI31" s="217"/>
      <c r="BJ31" s="217"/>
      <c r="BK31" s="217"/>
      <c r="BL31" s="217"/>
      <c r="BM31" s="217"/>
      <c r="BN31" s="217"/>
      <c r="BO31" s="217"/>
      <c r="BP31" s="217"/>
      <c r="BQ31" s="217"/>
      <c r="BR31" s="217"/>
      <c r="BS31" s="217"/>
      <c r="BT31" s="217"/>
      <c r="BU31" s="217"/>
      <c r="BV31" s="217"/>
      <c r="BW31" s="217"/>
      <c r="BX31" s="217"/>
      <c r="BY31" s="217"/>
      <c r="BZ31" s="217"/>
      <c r="CA31" s="217"/>
      <c r="CB31" s="217"/>
      <c r="CC31" s="217"/>
      <c r="CD31" s="217"/>
      <c r="CE31" s="217"/>
      <c r="CF31" s="217"/>
      <c r="CG31" s="217"/>
      <c r="CH31" s="217"/>
      <c r="CI31" s="217"/>
      <c r="CJ31" s="217"/>
      <c r="CK31" s="217"/>
      <c r="CL31" s="217"/>
      <c r="CM31" s="217"/>
      <c r="CN31" s="217"/>
      <c r="CO31" s="217"/>
      <c r="CP31" s="217"/>
      <c r="CQ31" s="217"/>
      <c r="CR31" s="217"/>
      <c r="CS31" s="217"/>
      <c r="CT31" s="217"/>
      <c r="CU31" s="217"/>
      <c r="CV31" s="217"/>
      <c r="CW31" s="217"/>
      <c r="CX31" s="217"/>
      <c r="CY31" s="217"/>
      <c r="CZ31" s="217"/>
      <c r="DA31" s="217"/>
      <c r="DB31" s="217"/>
      <c r="DC31" s="217"/>
      <c r="DD31" s="217"/>
      <c r="DE31" s="217"/>
      <c r="DF31" s="217"/>
      <c r="DG31" s="217"/>
      <c r="DH31" s="217"/>
      <c r="DI31" s="217"/>
      <c r="DJ31" s="217"/>
      <c r="DK31" s="217"/>
      <c r="DL31" s="217"/>
      <c r="DM31" s="217"/>
      <c r="DN31" s="217"/>
      <c r="DO31" s="217"/>
      <c r="DP31" s="217"/>
      <c r="DQ31" s="217"/>
      <c r="DR31" s="217"/>
      <c r="DS31" s="217"/>
      <c r="DT31" s="217"/>
      <c r="DU31" s="217"/>
      <c r="DV31" s="217"/>
      <c r="DW31" s="217"/>
      <c r="DX31" s="217"/>
      <c r="DY31" s="217"/>
      <c r="DZ31" s="217"/>
      <c r="EA31" s="217"/>
      <c r="EB31" s="217"/>
      <c r="EC31" s="217"/>
      <c r="ED31" s="217"/>
      <c r="EE31" s="217"/>
      <c r="EF31" s="217"/>
      <c r="EG31" s="217"/>
      <c r="EH31" s="217"/>
      <c r="EI31" s="217"/>
      <c r="EJ31" s="217"/>
      <c r="EK31" s="217"/>
      <c r="EL31" s="217"/>
      <c r="EM31" s="217"/>
      <c r="EN31" s="217"/>
      <c r="EO31" s="217"/>
      <c r="EP31" s="217"/>
      <c r="EQ31" s="217"/>
      <c r="ER31" s="217"/>
      <c r="ES31" s="217"/>
      <c r="ET31" s="217"/>
      <c r="EU31" s="217"/>
      <c r="EV31" s="217"/>
      <c r="EW31" s="217"/>
      <c r="EX31" s="217"/>
      <c r="EY31" s="217"/>
      <c r="EZ31" s="217"/>
      <c r="FA31" s="217"/>
      <c r="FB31" s="217"/>
      <c r="FC31" s="217"/>
      <c r="FD31" s="217"/>
      <c r="FE31" s="217"/>
      <c r="FF31" s="217"/>
      <c r="FG31" s="217"/>
      <c r="FH31" s="217"/>
      <c r="FI31" s="217"/>
      <c r="FJ31" s="217"/>
      <c r="FK31" s="217"/>
      <c r="FL31" s="217"/>
      <c r="FM31" s="217"/>
      <c r="FN31" s="217"/>
      <c r="FO31" s="217"/>
      <c r="FP31" s="217"/>
      <c r="FQ31" s="217"/>
      <c r="FR31" s="217"/>
      <c r="FS31" s="217"/>
      <c r="FT31" s="217"/>
      <c r="FU31" s="217"/>
      <c r="FV31" s="217"/>
      <c r="FW31" s="217"/>
      <c r="FX31" s="217"/>
      <c r="FY31" s="217"/>
      <c r="FZ31" s="217"/>
      <c r="GA31" s="217"/>
      <c r="GB31" s="217"/>
      <c r="GC31" s="217"/>
      <c r="GD31" s="217"/>
      <c r="GE31" s="217"/>
      <c r="GF31" s="217"/>
      <c r="GG31" s="217"/>
      <c r="GH31" s="217"/>
      <c r="GI31" s="217"/>
      <c r="GJ31" s="217"/>
      <c r="GK31" s="217"/>
      <c r="GL31" s="217"/>
      <c r="GM31" s="217"/>
      <c r="GN31" s="217"/>
      <c r="GO31" s="217"/>
      <c r="GP31" s="217"/>
      <c r="GQ31" s="217"/>
      <c r="GR31" s="217"/>
      <c r="GS31" s="217"/>
      <c r="GT31" s="217"/>
      <c r="GU31" s="217"/>
      <c r="GV31" s="217"/>
      <c r="GW31" s="217"/>
      <c r="GX31" s="217"/>
      <c r="GY31" s="217"/>
      <c r="GZ31" s="217"/>
      <c r="HA31" s="217"/>
      <c r="HB31" s="217"/>
      <c r="HC31" s="217"/>
      <c r="HD31" s="217"/>
      <c r="HE31" s="217"/>
      <c r="HF31" s="217"/>
      <c r="HG31" s="217"/>
      <c r="HH31" s="217"/>
      <c r="HI31" s="217"/>
      <c r="HJ31" s="217"/>
      <c r="HK31" s="217"/>
      <c r="HL31" s="217"/>
      <c r="HM31" s="217"/>
      <c r="HN31" s="217"/>
      <c r="HO31" s="217"/>
      <c r="HP31" s="217"/>
      <c r="HQ31" s="217"/>
      <c r="HR31" s="217"/>
      <c r="HS31" s="217"/>
      <c r="HT31" s="217"/>
      <c r="HU31" s="217"/>
      <c r="HV31" s="217"/>
      <c r="HW31" s="217"/>
      <c r="HX31" s="217"/>
      <c r="HY31" s="217"/>
      <c r="HZ31" s="217"/>
      <c r="IA31" s="217"/>
      <c r="IB31" s="217"/>
      <c r="IC31" s="217"/>
      <c r="ID31" s="217"/>
      <c r="IE31" s="217"/>
      <c r="IF31" s="217"/>
      <c r="IG31" s="217"/>
      <c r="IH31" s="217"/>
      <c r="II31" s="217"/>
      <c r="IJ31" s="217"/>
      <c r="IK31" s="217"/>
      <c r="IL31" s="217"/>
      <c r="IM31" s="217"/>
      <c r="IN31" s="217"/>
      <c r="IO31" s="217"/>
      <c r="IP31" s="217"/>
      <c r="IQ31" s="217"/>
      <c r="IR31" s="217"/>
      <c r="IS31" s="217"/>
      <c r="IT31" s="217"/>
      <c r="IU31" s="217"/>
      <c r="IV31" s="217"/>
      <c r="IW31" s="217"/>
      <c r="IX31" s="217"/>
      <c r="IY31" s="217"/>
      <c r="IZ31" s="217"/>
      <c r="JA31" s="217"/>
      <c r="JB31" s="217"/>
      <c r="JC31" s="217"/>
      <c r="JD31" s="217"/>
      <c r="JE31" s="217"/>
      <c r="JF31" s="217"/>
      <c r="JG31" s="217"/>
      <c r="JH31" s="217"/>
      <c r="JI31" s="217"/>
      <c r="JJ31" s="217"/>
      <c r="JK31" s="217"/>
      <c r="JL31" s="217"/>
      <c r="JM31" s="217"/>
      <c r="JN31" s="217"/>
      <c r="JO31" s="217"/>
      <c r="JP31" s="217"/>
      <c r="JQ31" s="217"/>
      <c r="JR31" s="217"/>
      <c r="JS31" s="217"/>
      <c r="JT31" s="217"/>
      <c r="JU31" s="217"/>
      <c r="JV31" s="217"/>
      <c r="JW31" s="217"/>
      <c r="JX31" s="217"/>
      <c r="JY31" s="217"/>
      <c r="JZ31" s="217"/>
      <c r="KA31" s="217"/>
      <c r="KB31" s="217"/>
      <c r="KC31" s="217"/>
      <c r="KD31" s="217"/>
      <c r="KE31" s="217"/>
      <c r="KF31" s="217"/>
      <c r="KG31" s="217"/>
      <c r="KH31" s="217"/>
      <c r="KI31" s="217"/>
      <c r="KJ31" s="217"/>
      <c r="KK31" s="217"/>
      <c r="KL31" s="217"/>
      <c r="KM31" s="217"/>
      <c r="KN31" s="217"/>
      <c r="KO31" s="217"/>
      <c r="KP31" s="217"/>
      <c r="KQ31" s="217"/>
      <c r="KR31" s="217"/>
      <c r="KS31" s="217"/>
      <c r="KT31" s="217"/>
      <c r="KU31" s="217"/>
      <c r="KV31" s="217"/>
      <c r="KW31" s="217"/>
      <c r="KX31" s="217"/>
      <c r="KY31" s="217"/>
      <c r="KZ31" s="217"/>
      <c r="LA31" s="217"/>
      <c r="LB31" s="217"/>
      <c r="LC31" s="217"/>
      <c r="LD31" s="217"/>
      <c r="LE31" s="217"/>
      <c r="LF31" s="217"/>
      <c r="LG31" s="217"/>
      <c r="LH31" s="217"/>
      <c r="LI31" s="217"/>
      <c r="LJ31" s="217"/>
      <c r="LK31" s="217"/>
      <c r="LL31" s="217"/>
      <c r="LM31" s="217"/>
      <c r="LN31" s="217"/>
      <c r="LO31" s="217"/>
      <c r="LP31" s="217"/>
      <c r="LQ31" s="217"/>
      <c r="LR31" s="217"/>
      <c r="LS31" s="217"/>
      <c r="LT31" s="217"/>
      <c r="LU31" s="217"/>
      <c r="LV31" s="217"/>
      <c r="LW31" s="217"/>
      <c r="LX31" s="217"/>
      <c r="LY31" s="217"/>
      <c r="LZ31" s="217"/>
      <c r="MA31" s="217"/>
      <c r="MB31" s="217"/>
      <c r="MC31" s="217"/>
      <c r="MD31" s="217"/>
      <c r="ME31" s="217"/>
      <c r="MF31" s="217"/>
      <c r="MG31" s="217"/>
      <c r="MH31" s="217"/>
      <c r="MI31" s="217"/>
      <c r="MJ31" s="217"/>
      <c r="MK31" s="217"/>
      <c r="ML31" s="217"/>
      <c r="MM31" s="217"/>
      <c r="MN31" s="217"/>
      <c r="MO31" s="217"/>
      <c r="MP31" s="217"/>
      <c r="MQ31" s="217"/>
      <c r="MR31" s="217"/>
      <c r="MS31" s="217"/>
      <c r="MT31" s="217"/>
      <c r="MU31" s="217"/>
      <c r="MV31" s="217"/>
      <c r="MW31" s="217"/>
      <c r="MX31" s="217"/>
      <c r="MY31" s="217"/>
      <c r="MZ31" s="217"/>
      <c r="NA31" s="217"/>
      <c r="NB31" s="217"/>
      <c r="NC31" s="217"/>
      <c r="ND31" s="217"/>
      <c r="NE31" s="217"/>
      <c r="NF31" s="217"/>
      <c r="NG31" s="217"/>
      <c r="NH31" s="217"/>
      <c r="NI31" s="217"/>
      <c r="NJ31" s="217"/>
      <c r="NK31" s="217"/>
      <c r="NL31" s="217"/>
      <c r="NM31" s="217"/>
      <c r="NN31" s="217"/>
      <c r="NO31" s="217"/>
      <c r="NP31" s="217"/>
      <c r="NQ31" s="217"/>
      <c r="NR31" s="217"/>
      <c r="NS31" s="217"/>
      <c r="NT31" s="217"/>
      <c r="NU31" s="217"/>
      <c r="NV31" s="217"/>
      <c r="NW31" s="217"/>
      <c r="NX31" s="217"/>
      <c r="NY31" s="217"/>
      <c r="NZ31" s="217"/>
      <c r="OA31" s="217"/>
      <c r="OB31" s="217"/>
      <c r="OC31" s="217"/>
      <c r="OD31" s="217"/>
      <c r="OE31" s="217"/>
      <c r="OF31" s="217"/>
      <c r="OG31" s="217"/>
      <c r="OH31" s="217"/>
      <c r="OI31" s="217"/>
      <c r="OJ31" s="217"/>
      <c r="OK31" s="217"/>
      <c r="OL31" s="217"/>
      <c r="OM31" s="217"/>
      <c r="ON31" s="217"/>
      <c r="OO31" s="217"/>
      <c r="OP31" s="217"/>
      <c r="OQ31" s="217"/>
      <c r="OR31" s="217"/>
      <c r="OS31" s="217"/>
      <c r="OT31" s="217"/>
      <c r="OU31" s="217"/>
      <c r="OV31" s="217"/>
      <c r="OW31" s="217"/>
      <c r="OX31" s="217"/>
      <c r="OY31" s="217"/>
      <c r="OZ31" s="217"/>
      <c r="PA31" s="217"/>
      <c r="PB31" s="217"/>
      <c r="PC31" s="217"/>
      <c r="PD31" s="217"/>
      <c r="PE31" s="217"/>
      <c r="PF31" s="217"/>
      <c r="PG31" s="217"/>
      <c r="PH31" s="217"/>
      <c r="PI31" s="217"/>
      <c r="PJ31" s="217"/>
      <c r="PK31" s="217"/>
      <c r="PL31" s="217"/>
      <c r="PM31" s="217"/>
      <c r="PN31" s="217"/>
      <c r="PO31" s="217"/>
      <c r="PP31" s="217"/>
      <c r="PQ31" s="217"/>
      <c r="PR31" s="217"/>
      <c r="PS31" s="217"/>
      <c r="PT31" s="217"/>
      <c r="PU31" s="217"/>
      <c r="PV31" s="217"/>
      <c r="PW31" s="217"/>
      <c r="PX31" s="217"/>
      <c r="PY31" s="217"/>
      <c r="PZ31" s="217"/>
      <c r="QA31" s="217"/>
      <c r="QB31" s="217"/>
      <c r="QC31" s="217"/>
      <c r="QD31" s="217"/>
      <c r="QE31" s="217"/>
      <c r="QF31" s="217"/>
      <c r="QG31" s="217"/>
      <c r="QH31" s="217"/>
      <c r="QI31" s="217"/>
      <c r="QJ31" s="217"/>
      <c r="QK31" s="217"/>
      <c r="QL31" s="217"/>
      <c r="QM31" s="217"/>
      <c r="QN31" s="217"/>
      <c r="QO31" s="217"/>
      <c r="QP31" s="217"/>
      <c r="QQ31" s="217"/>
      <c r="QR31" s="217"/>
      <c r="QS31" s="217"/>
      <c r="QT31" s="217"/>
      <c r="QU31" s="217"/>
      <c r="QV31" s="217"/>
      <c r="QW31" s="217"/>
      <c r="QX31" s="217"/>
      <c r="QY31" s="217"/>
      <c r="QZ31" s="217"/>
      <c r="RA31" s="217"/>
      <c r="RB31" s="217"/>
      <c r="RC31" s="217"/>
      <c r="RD31" s="217"/>
      <c r="RE31" s="217"/>
      <c r="RF31" s="217"/>
      <c r="RG31" s="217"/>
      <c r="RH31" s="217"/>
      <c r="RI31" s="217"/>
      <c r="RJ31" s="217"/>
      <c r="RK31" s="217"/>
      <c r="RL31" s="217"/>
      <c r="RM31" s="217"/>
      <c r="RN31" s="217"/>
      <c r="RO31" s="217"/>
      <c r="RP31" s="217"/>
      <c r="RQ31" s="217"/>
      <c r="RR31" s="217"/>
      <c r="RS31" s="217"/>
      <c r="RT31" s="217"/>
      <c r="RU31" s="217"/>
      <c r="RV31" s="217"/>
      <c r="RW31" s="217"/>
      <c r="RX31" s="217"/>
      <c r="RY31" s="217"/>
      <c r="RZ31" s="217"/>
      <c r="SA31" s="217"/>
      <c r="SB31" s="217"/>
      <c r="SC31" s="217"/>
      <c r="SD31" s="217"/>
      <c r="SE31" s="217"/>
      <c r="SF31" s="217"/>
      <c r="SG31" s="217"/>
      <c r="SH31" s="217"/>
      <c r="SI31" s="217"/>
      <c r="SJ31" s="217"/>
      <c r="SK31" s="217"/>
      <c r="SL31" s="217"/>
      <c r="SM31" s="217"/>
      <c r="SN31" s="217"/>
      <c r="SO31" s="217"/>
      <c r="SP31" s="217"/>
      <c r="SQ31" s="217"/>
      <c r="SR31" s="217"/>
      <c r="SS31" s="217"/>
      <c r="ST31" s="217"/>
      <c r="SU31" s="217"/>
      <c r="SV31" s="217"/>
      <c r="SW31" s="217"/>
      <c r="SX31" s="217"/>
      <c r="SY31" s="217"/>
      <c r="SZ31" s="217"/>
      <c r="TA31" s="217"/>
      <c r="TB31" s="217"/>
      <c r="TC31" s="217"/>
      <c r="TD31" s="217"/>
      <c r="TE31" s="217"/>
      <c r="TF31" s="217"/>
      <c r="TG31" s="217"/>
      <c r="TH31" s="217"/>
      <c r="TI31" s="217"/>
      <c r="TJ31" s="217"/>
      <c r="TK31" s="217"/>
      <c r="TL31" s="217"/>
      <c r="TM31" s="217"/>
      <c r="TN31" s="217"/>
      <c r="TO31" s="217"/>
      <c r="TP31" s="217"/>
      <c r="TQ31" s="217"/>
      <c r="TR31" s="217"/>
      <c r="TS31" s="217"/>
      <c r="TT31" s="217"/>
      <c r="TU31" s="217"/>
      <c r="TV31" s="217"/>
      <c r="TW31" s="217"/>
      <c r="TX31" s="217"/>
      <c r="TY31" s="217"/>
      <c r="TZ31" s="217"/>
      <c r="UA31" s="217"/>
      <c r="UB31" s="217"/>
      <c r="UC31" s="217"/>
      <c r="UD31" s="217"/>
      <c r="UE31" s="217"/>
      <c r="UF31" s="217"/>
      <c r="UG31" s="217"/>
      <c r="UH31" s="217"/>
      <c r="UI31" s="217"/>
      <c r="UJ31" s="217"/>
      <c r="UK31" s="217"/>
      <c r="UL31" s="217"/>
      <c r="UM31" s="217"/>
      <c r="UN31" s="217"/>
      <c r="UO31" s="217"/>
      <c r="UP31" s="217"/>
      <c r="UQ31" s="217"/>
      <c r="UR31" s="217"/>
      <c r="US31" s="217"/>
      <c r="UT31" s="217"/>
      <c r="UU31" s="217"/>
      <c r="UV31" s="217"/>
      <c r="UW31" s="217"/>
      <c r="UX31" s="217"/>
      <c r="UY31" s="217"/>
      <c r="UZ31" s="217"/>
      <c r="VA31" s="217"/>
      <c r="VB31" s="217"/>
      <c r="VC31" s="217"/>
      <c r="VD31" s="217"/>
      <c r="VE31" s="217"/>
      <c r="VF31" s="217"/>
      <c r="VG31" s="217"/>
      <c r="VH31" s="217"/>
      <c r="VI31" s="217"/>
      <c r="VJ31" s="217"/>
      <c r="VK31" s="217"/>
      <c r="VL31" s="217"/>
      <c r="VM31" s="217"/>
      <c r="VN31" s="217"/>
      <c r="VO31" s="217"/>
      <c r="VP31" s="217"/>
      <c r="VQ31" s="217"/>
      <c r="VR31" s="217"/>
      <c r="VS31" s="217"/>
      <c r="VT31" s="217"/>
      <c r="VU31" s="217"/>
      <c r="VV31" s="217"/>
      <c r="VW31" s="217"/>
      <c r="VX31" s="217"/>
      <c r="VY31" s="217"/>
      <c r="VZ31" s="217"/>
      <c r="WA31" s="217"/>
      <c r="WB31" s="217"/>
      <c r="WC31" s="217"/>
      <c r="WD31" s="217"/>
      <c r="WE31" s="217"/>
      <c r="WF31" s="217"/>
      <c r="WG31" s="217"/>
      <c r="WH31" s="217"/>
      <c r="WI31" s="217"/>
      <c r="WJ31" s="217"/>
      <c r="WK31" s="217"/>
      <c r="WL31" s="217"/>
      <c r="WM31" s="217"/>
      <c r="WN31" s="217"/>
      <c r="WO31" s="217"/>
      <c r="WP31" s="217"/>
      <c r="WQ31" s="217"/>
      <c r="WR31" s="217"/>
      <c r="WS31" s="217"/>
      <c r="WT31" s="217"/>
      <c r="WU31" s="217"/>
      <c r="WV31" s="217"/>
      <c r="WW31" s="217"/>
      <c r="WX31" s="217"/>
      <c r="WY31" s="217"/>
      <c r="WZ31" s="217"/>
      <c r="XA31" s="217"/>
      <c r="XB31" s="217"/>
      <c r="XC31" s="217"/>
      <c r="XD31" s="217"/>
      <c r="XE31" s="217"/>
      <c r="XF31" s="217"/>
      <c r="XG31" s="217"/>
      <c r="XH31" s="217"/>
      <c r="XI31" s="217"/>
      <c r="XJ31" s="217"/>
      <c r="XK31" s="217"/>
      <c r="XL31" s="217"/>
      <c r="XM31" s="217"/>
      <c r="XN31" s="217"/>
      <c r="XO31" s="217"/>
      <c r="XP31" s="217"/>
      <c r="XQ31" s="217"/>
      <c r="XR31" s="217"/>
      <c r="XS31" s="217"/>
      <c r="XT31" s="217"/>
      <c r="XU31" s="217"/>
      <c r="XV31" s="217"/>
      <c r="XW31" s="217"/>
      <c r="XX31" s="217"/>
      <c r="XY31" s="217"/>
      <c r="XZ31" s="217"/>
      <c r="YA31" s="217"/>
      <c r="YB31" s="217"/>
      <c r="YC31" s="217"/>
      <c r="YD31" s="217"/>
      <c r="YE31" s="217"/>
      <c r="YF31" s="217"/>
      <c r="YG31" s="217"/>
      <c r="YH31" s="217"/>
      <c r="YI31" s="217"/>
      <c r="YJ31" s="217"/>
      <c r="YK31" s="217"/>
      <c r="YL31" s="217"/>
      <c r="YM31" s="217"/>
      <c r="YN31" s="217"/>
      <c r="YO31" s="217"/>
      <c r="YP31" s="217"/>
      <c r="YQ31" s="217"/>
      <c r="YR31" s="217"/>
      <c r="YS31" s="217"/>
      <c r="YT31" s="217"/>
      <c r="YU31" s="217"/>
      <c r="YV31" s="217"/>
      <c r="YW31" s="217"/>
      <c r="YX31" s="217"/>
      <c r="YY31" s="217"/>
      <c r="YZ31" s="217"/>
      <c r="ZA31" s="217"/>
      <c r="ZB31" s="217"/>
      <c r="ZC31" s="217"/>
      <c r="ZD31" s="217"/>
      <c r="ZE31" s="217"/>
      <c r="ZF31" s="217"/>
      <c r="ZG31" s="217"/>
      <c r="ZH31" s="217"/>
      <c r="ZI31" s="217"/>
      <c r="ZJ31" s="217"/>
      <c r="ZK31" s="217"/>
      <c r="ZL31" s="217"/>
      <c r="ZM31" s="217"/>
      <c r="ZN31" s="217"/>
      <c r="ZO31" s="217"/>
      <c r="ZP31" s="217"/>
      <c r="ZQ31" s="217"/>
      <c r="ZR31" s="217"/>
      <c r="ZS31" s="217"/>
      <c r="ZT31" s="217"/>
      <c r="ZU31" s="217"/>
      <c r="ZV31" s="217"/>
      <c r="ZW31" s="217"/>
      <c r="ZX31" s="217"/>
      <c r="ZY31" s="217"/>
      <c r="ZZ31" s="217"/>
      <c r="AAA31" s="217"/>
      <c r="AAB31" s="217"/>
      <c r="AAC31" s="217"/>
      <c r="AAD31" s="217"/>
      <c r="AAE31" s="217"/>
      <c r="AAF31" s="217"/>
      <c r="AAG31" s="217"/>
      <c r="AAH31" s="217"/>
      <c r="AAI31" s="217"/>
      <c r="AAJ31" s="217"/>
      <c r="AAK31" s="217"/>
      <c r="AAL31" s="217"/>
      <c r="AAM31" s="217"/>
      <c r="AAN31" s="217"/>
      <c r="AAO31" s="217"/>
      <c r="AAP31" s="217"/>
      <c r="AAQ31" s="217"/>
      <c r="AAR31" s="217"/>
      <c r="AAS31" s="217"/>
      <c r="AAT31" s="217"/>
      <c r="AAU31" s="217"/>
      <c r="AAV31" s="217"/>
      <c r="AAW31" s="217"/>
      <c r="AAX31" s="217"/>
      <c r="AAY31" s="217"/>
      <c r="AAZ31" s="217"/>
      <c r="ABA31" s="217"/>
      <c r="ABB31" s="217"/>
      <c r="ABC31" s="217"/>
      <c r="ABD31" s="217"/>
      <c r="ABE31" s="217"/>
      <c r="ABF31" s="217"/>
      <c r="ABG31" s="217"/>
      <c r="ABH31" s="217"/>
      <c r="ABI31" s="217"/>
      <c r="ABJ31" s="217"/>
      <c r="ABK31" s="217"/>
      <c r="ABL31" s="217"/>
      <c r="ABM31" s="217"/>
      <c r="ABN31" s="217"/>
      <c r="ABO31" s="217"/>
      <c r="ABP31" s="217"/>
      <c r="ABQ31" s="217"/>
      <c r="ABR31" s="217"/>
      <c r="ABS31" s="217"/>
      <c r="ABT31" s="217"/>
      <c r="ABU31" s="217"/>
      <c r="ABV31" s="217"/>
      <c r="ABW31" s="217"/>
      <c r="ABX31" s="217"/>
      <c r="ABY31" s="217"/>
      <c r="ABZ31" s="217"/>
      <c r="ACA31" s="217"/>
      <c r="ACB31" s="217"/>
      <c r="ACC31" s="217"/>
      <c r="ACD31" s="217"/>
      <c r="ACE31" s="217"/>
      <c r="ACF31" s="217"/>
      <c r="ACG31" s="217"/>
      <c r="ACH31" s="217"/>
      <c r="ACI31" s="217"/>
      <c r="ACJ31" s="217"/>
      <c r="ACK31" s="217"/>
      <c r="ACL31" s="217"/>
      <c r="ACM31" s="217"/>
      <c r="ACN31" s="217"/>
      <c r="ACO31" s="217"/>
      <c r="ACP31" s="217"/>
      <c r="ACQ31" s="217"/>
      <c r="ACR31" s="217"/>
      <c r="ACS31" s="217"/>
      <c r="ACT31" s="217"/>
      <c r="ACU31" s="217"/>
      <c r="ACV31" s="217"/>
      <c r="ACW31" s="217"/>
      <c r="ACX31" s="217"/>
      <c r="ACY31" s="217"/>
      <c r="ACZ31" s="217"/>
      <c r="ADA31" s="217"/>
      <c r="ADB31" s="217"/>
      <c r="ADC31" s="217"/>
      <c r="ADD31" s="217"/>
      <c r="ADE31" s="217"/>
      <c r="ADF31" s="217"/>
      <c r="ADG31" s="217"/>
      <c r="ADH31" s="217"/>
      <c r="ADI31" s="217"/>
      <c r="ADJ31" s="217"/>
      <c r="ADK31" s="217"/>
      <c r="ADL31" s="217"/>
      <c r="ADM31" s="217"/>
      <c r="ADN31" s="217"/>
      <c r="ADO31" s="217"/>
      <c r="ADP31" s="217"/>
      <c r="ADQ31" s="217"/>
      <c r="ADR31" s="217"/>
      <c r="ADS31" s="217"/>
      <c r="ADT31" s="217"/>
      <c r="ADU31" s="217"/>
      <c r="ADV31" s="217"/>
      <c r="ADW31" s="217"/>
      <c r="ADX31" s="217"/>
      <c r="ADY31" s="217"/>
      <c r="ADZ31" s="217"/>
      <c r="AEA31" s="217"/>
      <c r="AEB31" s="217"/>
      <c r="AEC31" s="217"/>
      <c r="AED31" s="217"/>
      <c r="AEE31" s="217"/>
      <c r="AEF31" s="217"/>
      <c r="AEG31" s="217"/>
      <c r="AEH31" s="217"/>
      <c r="AEI31" s="217"/>
      <c r="AEJ31" s="217"/>
      <c r="AEK31" s="217"/>
      <c r="AEL31" s="217"/>
      <c r="AEM31" s="217"/>
      <c r="AEN31" s="217"/>
      <c r="AEO31" s="217"/>
      <c r="AEP31" s="217"/>
      <c r="AEQ31" s="217"/>
      <c r="AER31" s="217"/>
      <c r="AES31" s="217"/>
      <c r="AET31" s="217"/>
      <c r="AEU31" s="217"/>
      <c r="AEV31" s="217"/>
      <c r="AEW31" s="217"/>
      <c r="AEX31" s="217"/>
      <c r="AEY31" s="217"/>
      <c r="AEZ31" s="217"/>
      <c r="AFA31" s="217"/>
      <c r="AFB31" s="217"/>
      <c r="AFC31" s="217"/>
      <c r="AFD31" s="217"/>
      <c r="AFE31" s="217"/>
      <c r="AFF31" s="217"/>
      <c r="AFG31" s="217"/>
      <c r="AFH31" s="217"/>
      <c r="AFI31" s="217"/>
      <c r="AFJ31" s="217"/>
      <c r="AFK31" s="217"/>
      <c r="AFL31" s="217"/>
      <c r="AFM31" s="217"/>
      <c r="AFN31" s="217"/>
      <c r="AFO31" s="217"/>
      <c r="AFP31" s="217"/>
      <c r="AFQ31" s="217"/>
      <c r="AFR31" s="217"/>
      <c r="AFS31" s="217"/>
      <c r="AFT31" s="217"/>
      <c r="AFU31" s="217"/>
      <c r="AFV31" s="217"/>
      <c r="AFW31" s="217"/>
      <c r="AFX31" s="217"/>
      <c r="AFY31" s="217"/>
      <c r="AFZ31" s="217"/>
      <c r="AGA31" s="217"/>
      <c r="AGB31" s="217"/>
      <c r="AGC31" s="217"/>
      <c r="AGD31" s="217"/>
      <c r="AGE31" s="217"/>
      <c r="AGF31" s="217"/>
      <c r="AGG31" s="217"/>
      <c r="AGH31" s="217"/>
      <c r="AGI31" s="217"/>
      <c r="AGJ31" s="217"/>
      <c r="AGK31" s="217"/>
      <c r="AGL31" s="217"/>
      <c r="AGM31" s="217"/>
      <c r="AGN31" s="217"/>
      <c r="AGO31" s="217"/>
      <c r="AGP31" s="217"/>
      <c r="AGQ31" s="217"/>
      <c r="AGR31" s="217"/>
      <c r="AGS31" s="217"/>
      <c r="AGT31" s="217"/>
      <c r="AGU31" s="217"/>
      <c r="AGV31" s="217"/>
      <c r="AGW31" s="217"/>
      <c r="AGX31" s="217"/>
      <c r="AGY31" s="217"/>
      <c r="AGZ31" s="217"/>
      <c r="AHA31" s="217"/>
      <c r="AHB31" s="217"/>
      <c r="AHC31" s="217"/>
      <c r="AHD31" s="217"/>
      <c r="AHE31" s="217"/>
      <c r="AHF31" s="217"/>
      <c r="AHG31" s="217"/>
      <c r="AHH31" s="217"/>
      <c r="AHI31" s="217"/>
      <c r="AHJ31" s="217"/>
      <c r="AHK31" s="217"/>
      <c r="AHL31" s="217"/>
      <c r="AHM31" s="217"/>
      <c r="AHN31" s="217"/>
      <c r="AHO31" s="217"/>
      <c r="AHP31" s="217"/>
      <c r="AHQ31" s="217"/>
      <c r="AHR31" s="217"/>
      <c r="AHS31" s="217"/>
      <c r="AHT31" s="217"/>
      <c r="AHU31" s="217"/>
      <c r="AHV31" s="217"/>
      <c r="AHW31" s="217"/>
      <c r="AHX31" s="217"/>
      <c r="AHY31" s="217"/>
      <c r="AHZ31" s="217"/>
      <c r="AIA31" s="217"/>
      <c r="AIB31" s="217"/>
      <c r="AIC31" s="217"/>
      <c r="AID31" s="217"/>
      <c r="AIE31" s="217"/>
      <c r="AIF31" s="217"/>
      <c r="AIG31" s="217"/>
      <c r="AIH31" s="217"/>
      <c r="AII31" s="217"/>
      <c r="AIJ31" s="217"/>
      <c r="AIK31" s="217"/>
      <c r="AIL31" s="217"/>
      <c r="AIM31" s="217"/>
      <c r="AIN31" s="217"/>
      <c r="AIO31" s="217"/>
      <c r="AIP31" s="217"/>
      <c r="AIQ31" s="217"/>
      <c r="AIR31" s="217"/>
      <c r="AIS31" s="217"/>
      <c r="AIT31" s="217"/>
      <c r="AIU31" s="217"/>
      <c r="AIV31" s="217"/>
      <c r="AIW31" s="217"/>
      <c r="AIX31" s="217"/>
      <c r="AIY31" s="217"/>
      <c r="AIZ31" s="217"/>
      <c r="AJA31" s="217"/>
      <c r="AJB31" s="217"/>
      <c r="AJC31" s="217"/>
      <c r="AJD31" s="217"/>
      <c r="AJE31" s="217"/>
      <c r="AJF31" s="217"/>
      <c r="AJG31" s="217"/>
      <c r="AJH31" s="217"/>
      <c r="AJI31" s="217"/>
      <c r="AJJ31" s="217"/>
      <c r="AJK31" s="217"/>
      <c r="AJL31" s="217"/>
      <c r="AJM31" s="217"/>
      <c r="AJN31" s="217"/>
      <c r="AJO31" s="217"/>
      <c r="AJP31" s="217"/>
      <c r="AJQ31" s="217"/>
      <c r="AJR31" s="217"/>
      <c r="AJS31" s="217"/>
      <c r="AJT31" s="217"/>
      <c r="AJU31" s="217"/>
      <c r="AJV31" s="217"/>
      <c r="AJW31" s="217"/>
      <c r="AJX31" s="217"/>
      <c r="AJY31" s="217"/>
      <c r="AJZ31" s="217"/>
      <c r="AKA31" s="217"/>
      <c r="AKB31" s="217"/>
      <c r="AKC31" s="217"/>
      <c r="AKD31" s="217"/>
      <c r="AKE31" s="217"/>
      <c r="AKF31" s="217"/>
      <c r="AKG31" s="217"/>
      <c r="AKH31" s="217"/>
      <c r="AKI31" s="217"/>
      <c r="AKJ31" s="217"/>
      <c r="AKK31" s="217"/>
      <c r="AKL31" s="217"/>
      <c r="AKM31" s="217"/>
      <c r="AKN31" s="217"/>
      <c r="AKO31" s="217"/>
      <c r="AKP31" s="217"/>
      <c r="AKQ31" s="217"/>
      <c r="AKR31" s="217"/>
      <c r="AKS31" s="217"/>
      <c r="AKT31" s="217"/>
      <c r="AKU31" s="217"/>
      <c r="AKV31" s="217"/>
      <c r="AKW31" s="217"/>
      <c r="AKX31" s="217"/>
      <c r="AKY31" s="217"/>
      <c r="AKZ31" s="217"/>
      <c r="ALA31" s="217"/>
      <c r="ALB31" s="217"/>
      <c r="ALC31" s="217"/>
      <c r="ALD31" s="217"/>
      <c r="ALE31" s="217"/>
      <c r="ALF31" s="217"/>
      <c r="ALG31" s="217"/>
      <c r="ALH31" s="217"/>
      <c r="ALI31" s="217"/>
      <c r="ALJ31" s="217"/>
      <c r="ALK31" s="217"/>
      <c r="ALL31" s="217"/>
      <c r="ALM31" s="217"/>
      <c r="ALN31" s="217"/>
      <c r="ALO31" s="217"/>
      <c r="ALP31" s="217"/>
      <c r="ALQ31" s="217"/>
      <c r="ALR31" s="217"/>
      <c r="ALS31" s="217"/>
      <c r="ALT31" s="217"/>
      <c r="ALU31" s="217"/>
      <c r="ALV31" s="217"/>
      <c r="ALW31" s="217"/>
      <c r="ALX31" s="217"/>
      <c r="ALY31" s="217"/>
      <c r="ALZ31" s="217"/>
      <c r="AMA31" s="217"/>
      <c r="AMB31" s="217"/>
      <c r="AMC31" s="217"/>
      <c r="AMD31" s="217"/>
      <c r="AME31" s="217"/>
      <c r="AMF31" s="217"/>
      <c r="AMG31" s="217"/>
      <c r="AMH31" s="217"/>
      <c r="AMI31" s="217"/>
      <c r="AMJ31" s="217"/>
      <c r="AMK31" s="217"/>
      <c r="AML31" s="217"/>
      <c r="AMM31" s="217"/>
    </row>
    <row r="32" spans="1:1027" s="637" customFormat="1" ht="15" customHeight="1" outlineLevel="1">
      <c r="A32" s="656">
        <v>19</v>
      </c>
      <c r="B32" s="667"/>
      <c r="C32" s="667"/>
      <c r="D32" s="599"/>
      <c r="E32" s="599"/>
      <c r="F32" s="599"/>
      <c r="G32" s="174"/>
      <c r="H32" s="174"/>
      <c r="I32" s="660">
        <f t="shared" si="15"/>
        <v>0</v>
      </c>
      <c r="J32" s="661">
        <f t="shared" si="16"/>
        <v>0</v>
      </c>
      <c r="K32" s="577">
        <f t="shared" si="17"/>
        <v>0</v>
      </c>
      <c r="L32" s="578"/>
      <c r="M32" s="528">
        <f t="shared" si="18"/>
        <v>0</v>
      </c>
      <c r="N32" s="578"/>
      <c r="O32" s="528">
        <f t="shared" si="19"/>
        <v>0</v>
      </c>
      <c r="P32" s="578"/>
      <c r="Q32" s="528">
        <f t="shared" si="20"/>
        <v>0</v>
      </c>
      <c r="R32" s="578"/>
      <c r="S32" s="629">
        <f t="shared" si="21"/>
        <v>0</v>
      </c>
      <c r="T32" s="528">
        <f t="shared" si="22"/>
        <v>0</v>
      </c>
      <c r="U32" s="528">
        <f t="shared" si="23"/>
        <v>0</v>
      </c>
      <c r="V32" s="217"/>
      <c r="W32" s="217"/>
      <c r="X32" s="217"/>
      <c r="Y32" s="217"/>
      <c r="Z32" s="217"/>
      <c r="AA32" s="217"/>
      <c r="AB32" s="217"/>
      <c r="AC32" s="217"/>
      <c r="AD32" s="217"/>
      <c r="AE32" s="217"/>
      <c r="AF32" s="217"/>
      <c r="AG32" s="217"/>
      <c r="AH32" s="217"/>
      <c r="AI32" s="217"/>
      <c r="AJ32" s="217"/>
      <c r="AK32" s="217"/>
      <c r="AL32" s="217"/>
      <c r="AM32" s="217"/>
      <c r="AN32" s="217"/>
      <c r="AO32" s="217"/>
      <c r="AP32" s="217"/>
      <c r="AQ32" s="217"/>
      <c r="AR32" s="217"/>
      <c r="AS32" s="217"/>
      <c r="AT32" s="217"/>
      <c r="AU32" s="217"/>
      <c r="AV32" s="217"/>
      <c r="AW32" s="217"/>
      <c r="AX32" s="217"/>
      <c r="AY32" s="217"/>
      <c r="AZ32" s="217"/>
      <c r="BA32" s="217"/>
      <c r="BB32" s="217"/>
      <c r="BC32" s="217"/>
      <c r="BD32" s="217"/>
      <c r="BE32" s="217"/>
      <c r="BF32" s="217"/>
      <c r="BG32" s="217"/>
      <c r="BH32" s="217"/>
      <c r="BI32" s="217"/>
      <c r="BJ32" s="217"/>
      <c r="BK32" s="217"/>
      <c r="BL32" s="217"/>
      <c r="BM32" s="217"/>
      <c r="BN32" s="217"/>
      <c r="BO32" s="217"/>
      <c r="BP32" s="217"/>
      <c r="BQ32" s="217"/>
      <c r="BR32" s="217"/>
      <c r="BS32" s="217"/>
      <c r="BT32" s="217"/>
      <c r="BU32" s="217"/>
      <c r="BV32" s="217"/>
      <c r="BW32" s="217"/>
      <c r="BX32" s="217"/>
      <c r="BY32" s="217"/>
      <c r="BZ32" s="217"/>
      <c r="CA32" s="217"/>
      <c r="CB32" s="217"/>
      <c r="CC32" s="217"/>
      <c r="CD32" s="217"/>
      <c r="CE32" s="217"/>
      <c r="CF32" s="217"/>
      <c r="CG32" s="217"/>
      <c r="CH32" s="217"/>
      <c r="CI32" s="217"/>
      <c r="CJ32" s="217"/>
      <c r="CK32" s="217"/>
      <c r="CL32" s="217"/>
      <c r="CM32" s="217"/>
      <c r="CN32" s="217"/>
      <c r="CO32" s="217"/>
      <c r="CP32" s="217"/>
      <c r="CQ32" s="217"/>
      <c r="CR32" s="217"/>
      <c r="CS32" s="217"/>
      <c r="CT32" s="217"/>
      <c r="CU32" s="217"/>
      <c r="CV32" s="217"/>
      <c r="CW32" s="217"/>
      <c r="CX32" s="217"/>
      <c r="CY32" s="217"/>
      <c r="CZ32" s="217"/>
      <c r="DA32" s="217"/>
      <c r="DB32" s="217"/>
      <c r="DC32" s="217"/>
      <c r="DD32" s="217"/>
      <c r="DE32" s="217"/>
      <c r="DF32" s="217"/>
      <c r="DG32" s="217"/>
      <c r="DH32" s="217"/>
      <c r="DI32" s="217"/>
      <c r="DJ32" s="217"/>
      <c r="DK32" s="217"/>
      <c r="DL32" s="217"/>
      <c r="DM32" s="217"/>
      <c r="DN32" s="217"/>
      <c r="DO32" s="217"/>
      <c r="DP32" s="217"/>
      <c r="DQ32" s="217"/>
      <c r="DR32" s="217"/>
      <c r="DS32" s="217"/>
      <c r="DT32" s="217"/>
      <c r="DU32" s="217"/>
      <c r="DV32" s="217"/>
      <c r="DW32" s="217"/>
      <c r="DX32" s="217"/>
      <c r="DY32" s="217"/>
      <c r="DZ32" s="217"/>
      <c r="EA32" s="217"/>
      <c r="EB32" s="217"/>
      <c r="EC32" s="217"/>
      <c r="ED32" s="217"/>
      <c r="EE32" s="217"/>
      <c r="EF32" s="217"/>
      <c r="EG32" s="217"/>
      <c r="EH32" s="217"/>
      <c r="EI32" s="217"/>
      <c r="EJ32" s="217"/>
      <c r="EK32" s="217"/>
      <c r="EL32" s="217"/>
      <c r="EM32" s="217"/>
      <c r="EN32" s="217"/>
      <c r="EO32" s="217"/>
      <c r="EP32" s="217"/>
      <c r="EQ32" s="217"/>
      <c r="ER32" s="217"/>
      <c r="ES32" s="217"/>
      <c r="ET32" s="217"/>
      <c r="EU32" s="217"/>
      <c r="EV32" s="217"/>
      <c r="EW32" s="217"/>
      <c r="EX32" s="217"/>
      <c r="EY32" s="217"/>
      <c r="EZ32" s="217"/>
      <c r="FA32" s="217"/>
      <c r="FB32" s="217"/>
      <c r="FC32" s="217"/>
      <c r="FD32" s="217"/>
      <c r="FE32" s="217"/>
      <c r="FF32" s="217"/>
      <c r="FG32" s="217"/>
      <c r="FH32" s="217"/>
      <c r="FI32" s="217"/>
      <c r="FJ32" s="217"/>
      <c r="FK32" s="217"/>
      <c r="FL32" s="217"/>
      <c r="FM32" s="217"/>
      <c r="FN32" s="217"/>
      <c r="FO32" s="217"/>
      <c r="FP32" s="217"/>
      <c r="FQ32" s="217"/>
      <c r="FR32" s="217"/>
      <c r="FS32" s="217"/>
      <c r="FT32" s="217"/>
      <c r="FU32" s="217"/>
      <c r="FV32" s="217"/>
      <c r="FW32" s="217"/>
      <c r="FX32" s="217"/>
      <c r="FY32" s="217"/>
      <c r="FZ32" s="217"/>
      <c r="GA32" s="217"/>
      <c r="GB32" s="217"/>
      <c r="GC32" s="217"/>
      <c r="GD32" s="217"/>
      <c r="GE32" s="217"/>
      <c r="GF32" s="217"/>
      <c r="GG32" s="217"/>
      <c r="GH32" s="217"/>
      <c r="GI32" s="217"/>
      <c r="GJ32" s="217"/>
      <c r="GK32" s="217"/>
      <c r="GL32" s="217"/>
      <c r="GM32" s="217"/>
      <c r="GN32" s="217"/>
      <c r="GO32" s="217"/>
      <c r="GP32" s="217"/>
      <c r="GQ32" s="217"/>
      <c r="GR32" s="217"/>
      <c r="GS32" s="217"/>
      <c r="GT32" s="217"/>
      <c r="GU32" s="217"/>
      <c r="GV32" s="217"/>
      <c r="GW32" s="217"/>
      <c r="GX32" s="217"/>
      <c r="GY32" s="217"/>
      <c r="GZ32" s="217"/>
      <c r="HA32" s="217"/>
      <c r="HB32" s="217"/>
      <c r="HC32" s="217"/>
      <c r="HD32" s="217"/>
      <c r="HE32" s="217"/>
      <c r="HF32" s="217"/>
      <c r="HG32" s="217"/>
      <c r="HH32" s="217"/>
      <c r="HI32" s="217"/>
      <c r="HJ32" s="217"/>
      <c r="HK32" s="217"/>
      <c r="HL32" s="217"/>
      <c r="HM32" s="217"/>
      <c r="HN32" s="217"/>
      <c r="HO32" s="217"/>
      <c r="HP32" s="217"/>
      <c r="HQ32" s="217"/>
      <c r="HR32" s="217"/>
      <c r="HS32" s="217"/>
      <c r="HT32" s="217"/>
      <c r="HU32" s="217"/>
      <c r="HV32" s="217"/>
      <c r="HW32" s="217"/>
      <c r="HX32" s="217"/>
      <c r="HY32" s="217"/>
      <c r="HZ32" s="217"/>
      <c r="IA32" s="217"/>
      <c r="IB32" s="217"/>
      <c r="IC32" s="217"/>
      <c r="ID32" s="217"/>
      <c r="IE32" s="217"/>
      <c r="IF32" s="217"/>
      <c r="IG32" s="217"/>
      <c r="IH32" s="217"/>
      <c r="II32" s="217"/>
      <c r="IJ32" s="217"/>
      <c r="IK32" s="217"/>
      <c r="IL32" s="217"/>
      <c r="IM32" s="217"/>
      <c r="IN32" s="217"/>
      <c r="IO32" s="217"/>
      <c r="IP32" s="217"/>
      <c r="IQ32" s="217"/>
      <c r="IR32" s="217"/>
      <c r="IS32" s="217"/>
      <c r="IT32" s="217"/>
      <c r="IU32" s="217"/>
      <c r="IV32" s="217"/>
      <c r="IW32" s="217"/>
      <c r="IX32" s="217"/>
      <c r="IY32" s="217"/>
      <c r="IZ32" s="217"/>
      <c r="JA32" s="217"/>
      <c r="JB32" s="217"/>
      <c r="JC32" s="217"/>
      <c r="JD32" s="217"/>
      <c r="JE32" s="217"/>
      <c r="JF32" s="217"/>
      <c r="JG32" s="217"/>
      <c r="JH32" s="217"/>
      <c r="JI32" s="217"/>
      <c r="JJ32" s="217"/>
      <c r="JK32" s="217"/>
      <c r="JL32" s="217"/>
      <c r="JM32" s="217"/>
      <c r="JN32" s="217"/>
      <c r="JO32" s="217"/>
      <c r="JP32" s="217"/>
      <c r="JQ32" s="217"/>
      <c r="JR32" s="217"/>
      <c r="JS32" s="217"/>
      <c r="JT32" s="217"/>
      <c r="JU32" s="217"/>
      <c r="JV32" s="217"/>
      <c r="JW32" s="217"/>
      <c r="JX32" s="217"/>
      <c r="JY32" s="217"/>
      <c r="JZ32" s="217"/>
      <c r="KA32" s="217"/>
      <c r="KB32" s="217"/>
      <c r="KC32" s="217"/>
      <c r="KD32" s="217"/>
      <c r="KE32" s="217"/>
      <c r="KF32" s="217"/>
      <c r="KG32" s="217"/>
      <c r="KH32" s="217"/>
      <c r="KI32" s="217"/>
      <c r="KJ32" s="217"/>
      <c r="KK32" s="217"/>
      <c r="KL32" s="217"/>
      <c r="KM32" s="217"/>
      <c r="KN32" s="217"/>
      <c r="KO32" s="217"/>
      <c r="KP32" s="217"/>
      <c r="KQ32" s="217"/>
      <c r="KR32" s="217"/>
      <c r="KS32" s="217"/>
      <c r="KT32" s="217"/>
      <c r="KU32" s="217"/>
      <c r="KV32" s="217"/>
      <c r="KW32" s="217"/>
      <c r="KX32" s="217"/>
      <c r="KY32" s="217"/>
      <c r="KZ32" s="217"/>
      <c r="LA32" s="217"/>
      <c r="LB32" s="217"/>
      <c r="LC32" s="217"/>
      <c r="LD32" s="217"/>
      <c r="LE32" s="217"/>
      <c r="LF32" s="217"/>
      <c r="LG32" s="217"/>
      <c r="LH32" s="217"/>
      <c r="LI32" s="217"/>
      <c r="LJ32" s="217"/>
      <c r="LK32" s="217"/>
      <c r="LL32" s="217"/>
      <c r="LM32" s="217"/>
      <c r="LN32" s="217"/>
      <c r="LO32" s="217"/>
      <c r="LP32" s="217"/>
      <c r="LQ32" s="217"/>
      <c r="LR32" s="217"/>
      <c r="LS32" s="217"/>
      <c r="LT32" s="217"/>
      <c r="LU32" s="217"/>
      <c r="LV32" s="217"/>
      <c r="LW32" s="217"/>
      <c r="LX32" s="217"/>
      <c r="LY32" s="217"/>
      <c r="LZ32" s="217"/>
      <c r="MA32" s="217"/>
      <c r="MB32" s="217"/>
      <c r="MC32" s="217"/>
      <c r="MD32" s="217"/>
      <c r="ME32" s="217"/>
      <c r="MF32" s="217"/>
      <c r="MG32" s="217"/>
      <c r="MH32" s="217"/>
      <c r="MI32" s="217"/>
      <c r="MJ32" s="217"/>
      <c r="MK32" s="217"/>
      <c r="ML32" s="217"/>
      <c r="MM32" s="217"/>
      <c r="MN32" s="217"/>
      <c r="MO32" s="217"/>
      <c r="MP32" s="217"/>
      <c r="MQ32" s="217"/>
      <c r="MR32" s="217"/>
      <c r="MS32" s="217"/>
      <c r="MT32" s="217"/>
      <c r="MU32" s="217"/>
      <c r="MV32" s="217"/>
      <c r="MW32" s="217"/>
      <c r="MX32" s="217"/>
      <c r="MY32" s="217"/>
      <c r="MZ32" s="217"/>
      <c r="NA32" s="217"/>
      <c r="NB32" s="217"/>
      <c r="NC32" s="217"/>
      <c r="ND32" s="217"/>
      <c r="NE32" s="217"/>
      <c r="NF32" s="217"/>
      <c r="NG32" s="217"/>
      <c r="NH32" s="217"/>
      <c r="NI32" s="217"/>
      <c r="NJ32" s="217"/>
      <c r="NK32" s="217"/>
      <c r="NL32" s="217"/>
      <c r="NM32" s="217"/>
      <c r="NN32" s="217"/>
      <c r="NO32" s="217"/>
      <c r="NP32" s="217"/>
      <c r="NQ32" s="217"/>
      <c r="NR32" s="217"/>
      <c r="NS32" s="217"/>
      <c r="NT32" s="217"/>
      <c r="NU32" s="217"/>
      <c r="NV32" s="217"/>
      <c r="NW32" s="217"/>
      <c r="NX32" s="217"/>
      <c r="NY32" s="217"/>
      <c r="NZ32" s="217"/>
      <c r="OA32" s="217"/>
      <c r="OB32" s="217"/>
      <c r="OC32" s="217"/>
      <c r="OD32" s="217"/>
      <c r="OE32" s="217"/>
      <c r="OF32" s="217"/>
      <c r="OG32" s="217"/>
      <c r="OH32" s="217"/>
      <c r="OI32" s="217"/>
      <c r="OJ32" s="217"/>
      <c r="OK32" s="217"/>
      <c r="OL32" s="217"/>
      <c r="OM32" s="217"/>
      <c r="ON32" s="217"/>
      <c r="OO32" s="217"/>
      <c r="OP32" s="217"/>
      <c r="OQ32" s="217"/>
      <c r="OR32" s="217"/>
      <c r="OS32" s="217"/>
      <c r="OT32" s="217"/>
      <c r="OU32" s="217"/>
      <c r="OV32" s="217"/>
      <c r="OW32" s="217"/>
      <c r="OX32" s="217"/>
      <c r="OY32" s="217"/>
      <c r="OZ32" s="217"/>
      <c r="PA32" s="217"/>
      <c r="PB32" s="217"/>
      <c r="PC32" s="217"/>
      <c r="PD32" s="217"/>
      <c r="PE32" s="217"/>
      <c r="PF32" s="217"/>
      <c r="PG32" s="217"/>
      <c r="PH32" s="217"/>
      <c r="PI32" s="217"/>
      <c r="PJ32" s="217"/>
      <c r="PK32" s="217"/>
      <c r="PL32" s="217"/>
      <c r="PM32" s="217"/>
      <c r="PN32" s="217"/>
      <c r="PO32" s="217"/>
      <c r="PP32" s="217"/>
      <c r="PQ32" s="217"/>
      <c r="PR32" s="217"/>
      <c r="PS32" s="217"/>
      <c r="PT32" s="217"/>
      <c r="PU32" s="217"/>
      <c r="PV32" s="217"/>
      <c r="PW32" s="217"/>
      <c r="PX32" s="217"/>
      <c r="PY32" s="217"/>
      <c r="PZ32" s="217"/>
      <c r="QA32" s="217"/>
      <c r="QB32" s="217"/>
      <c r="QC32" s="217"/>
      <c r="QD32" s="217"/>
      <c r="QE32" s="217"/>
      <c r="QF32" s="217"/>
      <c r="QG32" s="217"/>
      <c r="QH32" s="217"/>
      <c r="QI32" s="217"/>
      <c r="QJ32" s="217"/>
      <c r="QK32" s="217"/>
      <c r="QL32" s="217"/>
      <c r="QM32" s="217"/>
      <c r="QN32" s="217"/>
      <c r="QO32" s="217"/>
      <c r="QP32" s="217"/>
      <c r="QQ32" s="217"/>
      <c r="QR32" s="217"/>
      <c r="QS32" s="217"/>
      <c r="QT32" s="217"/>
      <c r="QU32" s="217"/>
      <c r="QV32" s="217"/>
      <c r="QW32" s="217"/>
      <c r="QX32" s="217"/>
      <c r="QY32" s="217"/>
      <c r="QZ32" s="217"/>
      <c r="RA32" s="217"/>
      <c r="RB32" s="217"/>
      <c r="RC32" s="217"/>
      <c r="RD32" s="217"/>
      <c r="RE32" s="217"/>
      <c r="RF32" s="217"/>
      <c r="RG32" s="217"/>
      <c r="RH32" s="217"/>
      <c r="RI32" s="217"/>
      <c r="RJ32" s="217"/>
      <c r="RK32" s="217"/>
      <c r="RL32" s="217"/>
      <c r="RM32" s="217"/>
      <c r="RN32" s="217"/>
      <c r="RO32" s="217"/>
      <c r="RP32" s="217"/>
      <c r="RQ32" s="217"/>
      <c r="RR32" s="217"/>
      <c r="RS32" s="217"/>
      <c r="RT32" s="217"/>
      <c r="RU32" s="217"/>
      <c r="RV32" s="217"/>
      <c r="RW32" s="217"/>
      <c r="RX32" s="217"/>
      <c r="RY32" s="217"/>
      <c r="RZ32" s="217"/>
      <c r="SA32" s="217"/>
      <c r="SB32" s="217"/>
      <c r="SC32" s="217"/>
      <c r="SD32" s="217"/>
      <c r="SE32" s="217"/>
      <c r="SF32" s="217"/>
      <c r="SG32" s="217"/>
      <c r="SH32" s="217"/>
      <c r="SI32" s="217"/>
      <c r="SJ32" s="217"/>
      <c r="SK32" s="217"/>
      <c r="SL32" s="217"/>
      <c r="SM32" s="217"/>
      <c r="SN32" s="217"/>
      <c r="SO32" s="217"/>
      <c r="SP32" s="217"/>
      <c r="SQ32" s="217"/>
      <c r="SR32" s="217"/>
      <c r="SS32" s="217"/>
      <c r="ST32" s="217"/>
      <c r="SU32" s="217"/>
      <c r="SV32" s="217"/>
      <c r="SW32" s="217"/>
      <c r="SX32" s="217"/>
      <c r="SY32" s="217"/>
      <c r="SZ32" s="217"/>
      <c r="TA32" s="217"/>
      <c r="TB32" s="217"/>
      <c r="TC32" s="217"/>
      <c r="TD32" s="217"/>
      <c r="TE32" s="217"/>
      <c r="TF32" s="217"/>
      <c r="TG32" s="217"/>
      <c r="TH32" s="217"/>
      <c r="TI32" s="217"/>
      <c r="TJ32" s="217"/>
      <c r="TK32" s="217"/>
      <c r="TL32" s="217"/>
      <c r="TM32" s="217"/>
      <c r="TN32" s="217"/>
      <c r="TO32" s="217"/>
      <c r="TP32" s="217"/>
      <c r="TQ32" s="217"/>
      <c r="TR32" s="217"/>
      <c r="TS32" s="217"/>
      <c r="TT32" s="217"/>
      <c r="TU32" s="217"/>
      <c r="TV32" s="217"/>
      <c r="TW32" s="217"/>
      <c r="TX32" s="217"/>
      <c r="TY32" s="217"/>
      <c r="TZ32" s="217"/>
      <c r="UA32" s="217"/>
      <c r="UB32" s="217"/>
      <c r="UC32" s="217"/>
      <c r="UD32" s="217"/>
      <c r="UE32" s="217"/>
      <c r="UF32" s="217"/>
      <c r="UG32" s="217"/>
      <c r="UH32" s="217"/>
      <c r="UI32" s="217"/>
      <c r="UJ32" s="217"/>
      <c r="UK32" s="217"/>
      <c r="UL32" s="217"/>
      <c r="UM32" s="217"/>
      <c r="UN32" s="217"/>
      <c r="UO32" s="217"/>
      <c r="UP32" s="217"/>
      <c r="UQ32" s="217"/>
      <c r="UR32" s="217"/>
      <c r="US32" s="217"/>
      <c r="UT32" s="217"/>
      <c r="UU32" s="217"/>
      <c r="UV32" s="217"/>
      <c r="UW32" s="217"/>
      <c r="UX32" s="217"/>
      <c r="UY32" s="217"/>
      <c r="UZ32" s="217"/>
      <c r="VA32" s="217"/>
      <c r="VB32" s="217"/>
      <c r="VC32" s="217"/>
      <c r="VD32" s="217"/>
      <c r="VE32" s="217"/>
      <c r="VF32" s="217"/>
      <c r="VG32" s="217"/>
      <c r="VH32" s="217"/>
      <c r="VI32" s="217"/>
      <c r="VJ32" s="217"/>
      <c r="VK32" s="217"/>
      <c r="VL32" s="217"/>
      <c r="VM32" s="217"/>
      <c r="VN32" s="217"/>
      <c r="VO32" s="217"/>
      <c r="VP32" s="217"/>
      <c r="VQ32" s="217"/>
      <c r="VR32" s="217"/>
      <c r="VS32" s="217"/>
      <c r="VT32" s="217"/>
      <c r="VU32" s="217"/>
      <c r="VV32" s="217"/>
      <c r="VW32" s="217"/>
      <c r="VX32" s="217"/>
      <c r="VY32" s="217"/>
      <c r="VZ32" s="217"/>
      <c r="WA32" s="217"/>
      <c r="WB32" s="217"/>
      <c r="WC32" s="217"/>
      <c r="WD32" s="217"/>
      <c r="WE32" s="217"/>
      <c r="WF32" s="217"/>
      <c r="WG32" s="217"/>
      <c r="WH32" s="217"/>
      <c r="WI32" s="217"/>
      <c r="WJ32" s="217"/>
      <c r="WK32" s="217"/>
      <c r="WL32" s="217"/>
      <c r="WM32" s="217"/>
      <c r="WN32" s="217"/>
      <c r="WO32" s="217"/>
      <c r="WP32" s="217"/>
      <c r="WQ32" s="217"/>
      <c r="WR32" s="217"/>
      <c r="WS32" s="217"/>
      <c r="WT32" s="217"/>
      <c r="WU32" s="217"/>
      <c r="WV32" s="217"/>
      <c r="WW32" s="217"/>
      <c r="WX32" s="217"/>
      <c r="WY32" s="217"/>
      <c r="WZ32" s="217"/>
      <c r="XA32" s="217"/>
      <c r="XB32" s="217"/>
      <c r="XC32" s="217"/>
      <c r="XD32" s="217"/>
      <c r="XE32" s="217"/>
      <c r="XF32" s="217"/>
      <c r="XG32" s="217"/>
      <c r="XH32" s="217"/>
      <c r="XI32" s="217"/>
      <c r="XJ32" s="217"/>
      <c r="XK32" s="217"/>
      <c r="XL32" s="217"/>
      <c r="XM32" s="217"/>
      <c r="XN32" s="217"/>
      <c r="XO32" s="217"/>
      <c r="XP32" s="217"/>
      <c r="XQ32" s="217"/>
      <c r="XR32" s="217"/>
      <c r="XS32" s="217"/>
      <c r="XT32" s="217"/>
      <c r="XU32" s="217"/>
      <c r="XV32" s="217"/>
      <c r="XW32" s="217"/>
      <c r="XX32" s="217"/>
      <c r="XY32" s="217"/>
      <c r="XZ32" s="217"/>
      <c r="YA32" s="217"/>
      <c r="YB32" s="217"/>
      <c r="YC32" s="217"/>
      <c r="YD32" s="217"/>
      <c r="YE32" s="217"/>
      <c r="YF32" s="217"/>
      <c r="YG32" s="217"/>
      <c r="YH32" s="217"/>
      <c r="YI32" s="217"/>
      <c r="YJ32" s="217"/>
      <c r="YK32" s="217"/>
      <c r="YL32" s="217"/>
      <c r="YM32" s="217"/>
      <c r="YN32" s="217"/>
      <c r="YO32" s="217"/>
      <c r="YP32" s="217"/>
      <c r="YQ32" s="217"/>
      <c r="YR32" s="217"/>
      <c r="YS32" s="217"/>
      <c r="YT32" s="217"/>
      <c r="YU32" s="217"/>
      <c r="YV32" s="217"/>
      <c r="YW32" s="217"/>
      <c r="YX32" s="217"/>
      <c r="YY32" s="217"/>
      <c r="YZ32" s="217"/>
      <c r="ZA32" s="217"/>
      <c r="ZB32" s="217"/>
      <c r="ZC32" s="217"/>
      <c r="ZD32" s="217"/>
      <c r="ZE32" s="217"/>
      <c r="ZF32" s="217"/>
      <c r="ZG32" s="217"/>
      <c r="ZH32" s="217"/>
      <c r="ZI32" s="217"/>
      <c r="ZJ32" s="217"/>
      <c r="ZK32" s="217"/>
      <c r="ZL32" s="217"/>
      <c r="ZM32" s="217"/>
      <c r="ZN32" s="217"/>
      <c r="ZO32" s="217"/>
      <c r="ZP32" s="217"/>
      <c r="ZQ32" s="217"/>
      <c r="ZR32" s="217"/>
      <c r="ZS32" s="217"/>
      <c r="ZT32" s="217"/>
      <c r="ZU32" s="217"/>
      <c r="ZV32" s="217"/>
      <c r="ZW32" s="217"/>
      <c r="ZX32" s="217"/>
      <c r="ZY32" s="217"/>
      <c r="ZZ32" s="217"/>
      <c r="AAA32" s="217"/>
      <c r="AAB32" s="217"/>
      <c r="AAC32" s="217"/>
      <c r="AAD32" s="217"/>
      <c r="AAE32" s="217"/>
      <c r="AAF32" s="217"/>
      <c r="AAG32" s="217"/>
      <c r="AAH32" s="217"/>
      <c r="AAI32" s="217"/>
      <c r="AAJ32" s="217"/>
      <c r="AAK32" s="217"/>
      <c r="AAL32" s="217"/>
      <c r="AAM32" s="217"/>
      <c r="AAN32" s="217"/>
      <c r="AAO32" s="217"/>
      <c r="AAP32" s="217"/>
      <c r="AAQ32" s="217"/>
      <c r="AAR32" s="217"/>
      <c r="AAS32" s="217"/>
      <c r="AAT32" s="217"/>
      <c r="AAU32" s="217"/>
      <c r="AAV32" s="217"/>
      <c r="AAW32" s="217"/>
      <c r="AAX32" s="217"/>
      <c r="AAY32" s="217"/>
      <c r="AAZ32" s="217"/>
      <c r="ABA32" s="217"/>
      <c r="ABB32" s="217"/>
      <c r="ABC32" s="217"/>
      <c r="ABD32" s="217"/>
      <c r="ABE32" s="217"/>
      <c r="ABF32" s="217"/>
      <c r="ABG32" s="217"/>
      <c r="ABH32" s="217"/>
      <c r="ABI32" s="217"/>
      <c r="ABJ32" s="217"/>
      <c r="ABK32" s="217"/>
      <c r="ABL32" s="217"/>
      <c r="ABM32" s="217"/>
      <c r="ABN32" s="217"/>
      <c r="ABO32" s="217"/>
      <c r="ABP32" s="217"/>
      <c r="ABQ32" s="217"/>
      <c r="ABR32" s="217"/>
      <c r="ABS32" s="217"/>
      <c r="ABT32" s="217"/>
      <c r="ABU32" s="217"/>
      <c r="ABV32" s="217"/>
      <c r="ABW32" s="217"/>
      <c r="ABX32" s="217"/>
      <c r="ABY32" s="217"/>
      <c r="ABZ32" s="217"/>
      <c r="ACA32" s="217"/>
      <c r="ACB32" s="217"/>
      <c r="ACC32" s="217"/>
      <c r="ACD32" s="217"/>
      <c r="ACE32" s="217"/>
      <c r="ACF32" s="217"/>
      <c r="ACG32" s="217"/>
      <c r="ACH32" s="217"/>
      <c r="ACI32" s="217"/>
      <c r="ACJ32" s="217"/>
      <c r="ACK32" s="217"/>
      <c r="ACL32" s="217"/>
      <c r="ACM32" s="217"/>
      <c r="ACN32" s="217"/>
      <c r="ACO32" s="217"/>
      <c r="ACP32" s="217"/>
      <c r="ACQ32" s="217"/>
      <c r="ACR32" s="217"/>
      <c r="ACS32" s="217"/>
      <c r="ACT32" s="217"/>
      <c r="ACU32" s="217"/>
      <c r="ACV32" s="217"/>
      <c r="ACW32" s="217"/>
      <c r="ACX32" s="217"/>
      <c r="ACY32" s="217"/>
      <c r="ACZ32" s="217"/>
      <c r="ADA32" s="217"/>
      <c r="ADB32" s="217"/>
      <c r="ADC32" s="217"/>
      <c r="ADD32" s="217"/>
      <c r="ADE32" s="217"/>
      <c r="ADF32" s="217"/>
      <c r="ADG32" s="217"/>
      <c r="ADH32" s="217"/>
      <c r="ADI32" s="217"/>
      <c r="ADJ32" s="217"/>
      <c r="ADK32" s="217"/>
      <c r="ADL32" s="217"/>
      <c r="ADM32" s="217"/>
      <c r="ADN32" s="217"/>
      <c r="ADO32" s="217"/>
      <c r="ADP32" s="217"/>
      <c r="ADQ32" s="217"/>
      <c r="ADR32" s="217"/>
      <c r="ADS32" s="217"/>
      <c r="ADT32" s="217"/>
      <c r="ADU32" s="217"/>
      <c r="ADV32" s="217"/>
      <c r="ADW32" s="217"/>
      <c r="ADX32" s="217"/>
      <c r="ADY32" s="217"/>
      <c r="ADZ32" s="217"/>
      <c r="AEA32" s="217"/>
      <c r="AEB32" s="217"/>
      <c r="AEC32" s="217"/>
      <c r="AED32" s="217"/>
      <c r="AEE32" s="217"/>
      <c r="AEF32" s="217"/>
      <c r="AEG32" s="217"/>
      <c r="AEH32" s="217"/>
      <c r="AEI32" s="217"/>
      <c r="AEJ32" s="217"/>
      <c r="AEK32" s="217"/>
      <c r="AEL32" s="217"/>
      <c r="AEM32" s="217"/>
      <c r="AEN32" s="217"/>
      <c r="AEO32" s="217"/>
      <c r="AEP32" s="217"/>
      <c r="AEQ32" s="217"/>
      <c r="AER32" s="217"/>
      <c r="AES32" s="217"/>
      <c r="AET32" s="217"/>
      <c r="AEU32" s="217"/>
      <c r="AEV32" s="217"/>
      <c r="AEW32" s="217"/>
      <c r="AEX32" s="217"/>
      <c r="AEY32" s="217"/>
      <c r="AEZ32" s="217"/>
      <c r="AFA32" s="217"/>
      <c r="AFB32" s="217"/>
      <c r="AFC32" s="217"/>
      <c r="AFD32" s="217"/>
      <c r="AFE32" s="217"/>
      <c r="AFF32" s="217"/>
      <c r="AFG32" s="217"/>
      <c r="AFH32" s="217"/>
      <c r="AFI32" s="217"/>
      <c r="AFJ32" s="217"/>
      <c r="AFK32" s="217"/>
      <c r="AFL32" s="217"/>
      <c r="AFM32" s="217"/>
      <c r="AFN32" s="217"/>
      <c r="AFO32" s="217"/>
      <c r="AFP32" s="217"/>
      <c r="AFQ32" s="217"/>
      <c r="AFR32" s="217"/>
      <c r="AFS32" s="217"/>
      <c r="AFT32" s="217"/>
      <c r="AFU32" s="217"/>
      <c r="AFV32" s="217"/>
      <c r="AFW32" s="217"/>
      <c r="AFX32" s="217"/>
      <c r="AFY32" s="217"/>
      <c r="AFZ32" s="217"/>
      <c r="AGA32" s="217"/>
      <c r="AGB32" s="217"/>
      <c r="AGC32" s="217"/>
      <c r="AGD32" s="217"/>
      <c r="AGE32" s="217"/>
      <c r="AGF32" s="217"/>
      <c r="AGG32" s="217"/>
      <c r="AGH32" s="217"/>
      <c r="AGI32" s="217"/>
      <c r="AGJ32" s="217"/>
      <c r="AGK32" s="217"/>
      <c r="AGL32" s="217"/>
      <c r="AGM32" s="217"/>
      <c r="AGN32" s="217"/>
      <c r="AGO32" s="217"/>
      <c r="AGP32" s="217"/>
      <c r="AGQ32" s="217"/>
      <c r="AGR32" s="217"/>
      <c r="AGS32" s="217"/>
      <c r="AGT32" s="217"/>
      <c r="AGU32" s="217"/>
      <c r="AGV32" s="217"/>
      <c r="AGW32" s="217"/>
      <c r="AGX32" s="217"/>
      <c r="AGY32" s="217"/>
      <c r="AGZ32" s="217"/>
      <c r="AHA32" s="217"/>
      <c r="AHB32" s="217"/>
      <c r="AHC32" s="217"/>
      <c r="AHD32" s="217"/>
      <c r="AHE32" s="217"/>
      <c r="AHF32" s="217"/>
      <c r="AHG32" s="217"/>
      <c r="AHH32" s="217"/>
      <c r="AHI32" s="217"/>
      <c r="AHJ32" s="217"/>
      <c r="AHK32" s="217"/>
      <c r="AHL32" s="217"/>
      <c r="AHM32" s="217"/>
      <c r="AHN32" s="217"/>
      <c r="AHO32" s="217"/>
      <c r="AHP32" s="217"/>
      <c r="AHQ32" s="217"/>
      <c r="AHR32" s="217"/>
      <c r="AHS32" s="217"/>
      <c r="AHT32" s="217"/>
      <c r="AHU32" s="217"/>
      <c r="AHV32" s="217"/>
      <c r="AHW32" s="217"/>
      <c r="AHX32" s="217"/>
      <c r="AHY32" s="217"/>
      <c r="AHZ32" s="217"/>
      <c r="AIA32" s="217"/>
      <c r="AIB32" s="217"/>
      <c r="AIC32" s="217"/>
      <c r="AID32" s="217"/>
      <c r="AIE32" s="217"/>
      <c r="AIF32" s="217"/>
      <c r="AIG32" s="217"/>
      <c r="AIH32" s="217"/>
      <c r="AII32" s="217"/>
      <c r="AIJ32" s="217"/>
      <c r="AIK32" s="217"/>
      <c r="AIL32" s="217"/>
      <c r="AIM32" s="217"/>
      <c r="AIN32" s="217"/>
      <c r="AIO32" s="217"/>
      <c r="AIP32" s="217"/>
      <c r="AIQ32" s="217"/>
      <c r="AIR32" s="217"/>
      <c r="AIS32" s="217"/>
      <c r="AIT32" s="217"/>
      <c r="AIU32" s="217"/>
      <c r="AIV32" s="217"/>
      <c r="AIW32" s="217"/>
      <c r="AIX32" s="217"/>
      <c r="AIY32" s="217"/>
      <c r="AIZ32" s="217"/>
      <c r="AJA32" s="217"/>
      <c r="AJB32" s="217"/>
      <c r="AJC32" s="217"/>
      <c r="AJD32" s="217"/>
      <c r="AJE32" s="217"/>
      <c r="AJF32" s="217"/>
      <c r="AJG32" s="217"/>
      <c r="AJH32" s="217"/>
      <c r="AJI32" s="217"/>
      <c r="AJJ32" s="217"/>
      <c r="AJK32" s="217"/>
      <c r="AJL32" s="217"/>
      <c r="AJM32" s="217"/>
      <c r="AJN32" s="217"/>
      <c r="AJO32" s="217"/>
      <c r="AJP32" s="217"/>
      <c r="AJQ32" s="217"/>
      <c r="AJR32" s="217"/>
      <c r="AJS32" s="217"/>
      <c r="AJT32" s="217"/>
      <c r="AJU32" s="217"/>
      <c r="AJV32" s="217"/>
      <c r="AJW32" s="217"/>
      <c r="AJX32" s="217"/>
      <c r="AJY32" s="217"/>
      <c r="AJZ32" s="217"/>
      <c r="AKA32" s="217"/>
      <c r="AKB32" s="217"/>
      <c r="AKC32" s="217"/>
      <c r="AKD32" s="217"/>
      <c r="AKE32" s="217"/>
      <c r="AKF32" s="217"/>
      <c r="AKG32" s="217"/>
      <c r="AKH32" s="217"/>
      <c r="AKI32" s="217"/>
      <c r="AKJ32" s="217"/>
      <c r="AKK32" s="217"/>
      <c r="AKL32" s="217"/>
      <c r="AKM32" s="217"/>
      <c r="AKN32" s="217"/>
      <c r="AKO32" s="217"/>
      <c r="AKP32" s="217"/>
      <c r="AKQ32" s="217"/>
      <c r="AKR32" s="217"/>
      <c r="AKS32" s="217"/>
      <c r="AKT32" s="217"/>
      <c r="AKU32" s="217"/>
      <c r="AKV32" s="217"/>
      <c r="AKW32" s="217"/>
      <c r="AKX32" s="217"/>
      <c r="AKY32" s="217"/>
      <c r="AKZ32" s="217"/>
      <c r="ALA32" s="217"/>
      <c r="ALB32" s="217"/>
      <c r="ALC32" s="217"/>
      <c r="ALD32" s="217"/>
      <c r="ALE32" s="217"/>
      <c r="ALF32" s="217"/>
      <c r="ALG32" s="217"/>
      <c r="ALH32" s="217"/>
      <c r="ALI32" s="217"/>
      <c r="ALJ32" s="217"/>
      <c r="ALK32" s="217"/>
      <c r="ALL32" s="217"/>
      <c r="ALM32" s="217"/>
      <c r="ALN32" s="217"/>
      <c r="ALO32" s="217"/>
      <c r="ALP32" s="217"/>
      <c r="ALQ32" s="217"/>
      <c r="ALR32" s="217"/>
      <c r="ALS32" s="217"/>
      <c r="ALT32" s="217"/>
      <c r="ALU32" s="217"/>
      <c r="ALV32" s="217"/>
      <c r="ALW32" s="217"/>
      <c r="ALX32" s="217"/>
      <c r="ALY32" s="217"/>
      <c r="ALZ32" s="217"/>
      <c r="AMA32" s="217"/>
      <c r="AMB32" s="217"/>
      <c r="AMC32" s="217"/>
      <c r="AMD32" s="217"/>
      <c r="AME32" s="217"/>
      <c r="AMF32" s="217"/>
      <c r="AMG32" s="217"/>
      <c r="AMH32" s="217"/>
      <c r="AMI32" s="217"/>
      <c r="AMJ32" s="217"/>
      <c r="AMK32" s="217"/>
      <c r="AML32" s="217"/>
      <c r="AMM32" s="217"/>
    </row>
    <row r="33" spans="1:1027" s="637" customFormat="1" ht="15" customHeight="1" outlineLevel="1">
      <c r="A33" s="656">
        <v>20</v>
      </c>
      <c r="B33" s="667"/>
      <c r="C33" s="667"/>
      <c r="D33" s="599"/>
      <c r="E33" s="599"/>
      <c r="F33" s="599"/>
      <c r="G33" s="174"/>
      <c r="H33" s="174"/>
      <c r="I33" s="660">
        <f t="shared" si="15"/>
        <v>0</v>
      </c>
      <c r="J33" s="661">
        <f t="shared" si="16"/>
        <v>0</v>
      </c>
      <c r="K33" s="577">
        <f t="shared" si="17"/>
        <v>0</v>
      </c>
      <c r="L33" s="578"/>
      <c r="M33" s="528">
        <f t="shared" si="18"/>
        <v>0</v>
      </c>
      <c r="N33" s="578"/>
      <c r="O33" s="528">
        <f t="shared" si="19"/>
        <v>0</v>
      </c>
      <c r="P33" s="578"/>
      <c r="Q33" s="528">
        <f t="shared" si="20"/>
        <v>0</v>
      </c>
      <c r="R33" s="578"/>
      <c r="S33" s="629">
        <f t="shared" si="21"/>
        <v>0</v>
      </c>
      <c r="T33" s="528">
        <f t="shared" si="22"/>
        <v>0</v>
      </c>
      <c r="U33" s="528">
        <f t="shared" si="23"/>
        <v>0</v>
      </c>
      <c r="V33" s="217"/>
      <c r="W33" s="217"/>
      <c r="X33" s="217"/>
      <c r="Y33" s="217"/>
      <c r="Z33" s="217"/>
      <c r="AA33" s="217"/>
      <c r="AB33" s="217"/>
      <c r="AC33" s="217"/>
      <c r="AD33" s="217"/>
      <c r="AE33" s="217"/>
      <c r="AF33" s="217"/>
      <c r="AG33" s="217"/>
      <c r="AH33" s="217"/>
      <c r="AI33" s="217"/>
      <c r="AJ33" s="217"/>
      <c r="AK33" s="217"/>
      <c r="AL33" s="217"/>
      <c r="AM33" s="217"/>
      <c r="AN33" s="217"/>
      <c r="AO33" s="217"/>
      <c r="AP33" s="217"/>
      <c r="AQ33" s="217"/>
      <c r="AR33" s="217"/>
      <c r="AS33" s="217"/>
      <c r="AT33" s="217"/>
      <c r="AU33" s="217"/>
      <c r="AV33" s="217"/>
      <c r="AW33" s="217"/>
      <c r="AX33" s="217"/>
      <c r="AY33" s="217"/>
      <c r="AZ33" s="217"/>
      <c r="BA33" s="217"/>
      <c r="BB33" s="217"/>
      <c r="BC33" s="217"/>
      <c r="BD33" s="217"/>
      <c r="BE33" s="217"/>
      <c r="BF33" s="217"/>
      <c r="BG33" s="217"/>
      <c r="BH33" s="217"/>
      <c r="BI33" s="217"/>
      <c r="BJ33" s="217"/>
      <c r="BK33" s="217"/>
      <c r="BL33" s="217"/>
      <c r="BM33" s="217"/>
      <c r="BN33" s="217"/>
      <c r="BO33" s="217"/>
      <c r="BP33" s="217"/>
      <c r="BQ33" s="217"/>
      <c r="BR33" s="217"/>
      <c r="BS33" s="217"/>
      <c r="BT33" s="217"/>
      <c r="BU33" s="217"/>
      <c r="BV33" s="217"/>
      <c r="BW33" s="217"/>
      <c r="BX33" s="217"/>
      <c r="BY33" s="217"/>
      <c r="BZ33" s="217"/>
      <c r="CA33" s="217"/>
      <c r="CB33" s="217"/>
      <c r="CC33" s="217"/>
      <c r="CD33" s="217"/>
      <c r="CE33" s="217"/>
      <c r="CF33" s="217"/>
      <c r="CG33" s="217"/>
      <c r="CH33" s="217"/>
      <c r="CI33" s="217"/>
      <c r="CJ33" s="217"/>
      <c r="CK33" s="217"/>
      <c r="CL33" s="217"/>
      <c r="CM33" s="217"/>
      <c r="CN33" s="217"/>
      <c r="CO33" s="217"/>
      <c r="CP33" s="217"/>
      <c r="CQ33" s="217"/>
      <c r="CR33" s="217"/>
      <c r="CS33" s="217"/>
      <c r="CT33" s="217"/>
      <c r="CU33" s="217"/>
      <c r="CV33" s="217"/>
      <c r="CW33" s="217"/>
      <c r="CX33" s="217"/>
      <c r="CY33" s="217"/>
      <c r="CZ33" s="217"/>
      <c r="DA33" s="217"/>
      <c r="DB33" s="217"/>
      <c r="DC33" s="217"/>
      <c r="DD33" s="217"/>
      <c r="DE33" s="217"/>
      <c r="DF33" s="217"/>
      <c r="DG33" s="217"/>
      <c r="DH33" s="217"/>
      <c r="DI33" s="217"/>
      <c r="DJ33" s="217"/>
      <c r="DK33" s="217"/>
      <c r="DL33" s="217"/>
      <c r="DM33" s="217"/>
      <c r="DN33" s="217"/>
      <c r="DO33" s="217"/>
      <c r="DP33" s="217"/>
      <c r="DQ33" s="217"/>
      <c r="DR33" s="217"/>
      <c r="DS33" s="217"/>
      <c r="DT33" s="217"/>
      <c r="DU33" s="217"/>
      <c r="DV33" s="217"/>
      <c r="DW33" s="217"/>
      <c r="DX33" s="217"/>
      <c r="DY33" s="217"/>
      <c r="DZ33" s="217"/>
      <c r="EA33" s="217"/>
      <c r="EB33" s="217"/>
      <c r="EC33" s="217"/>
      <c r="ED33" s="217"/>
      <c r="EE33" s="217"/>
      <c r="EF33" s="217"/>
      <c r="EG33" s="217"/>
      <c r="EH33" s="217"/>
      <c r="EI33" s="217"/>
      <c r="EJ33" s="217"/>
      <c r="EK33" s="217"/>
      <c r="EL33" s="217"/>
      <c r="EM33" s="217"/>
      <c r="EN33" s="217"/>
      <c r="EO33" s="217"/>
      <c r="EP33" s="217"/>
      <c r="EQ33" s="217"/>
      <c r="ER33" s="217"/>
      <c r="ES33" s="217"/>
      <c r="ET33" s="217"/>
      <c r="EU33" s="217"/>
      <c r="EV33" s="217"/>
      <c r="EW33" s="217"/>
      <c r="EX33" s="217"/>
      <c r="EY33" s="217"/>
      <c r="EZ33" s="217"/>
      <c r="FA33" s="217"/>
      <c r="FB33" s="217"/>
      <c r="FC33" s="217"/>
      <c r="FD33" s="217"/>
      <c r="FE33" s="217"/>
      <c r="FF33" s="217"/>
      <c r="FG33" s="217"/>
      <c r="FH33" s="217"/>
      <c r="FI33" s="217"/>
      <c r="FJ33" s="217"/>
      <c r="FK33" s="217"/>
      <c r="FL33" s="217"/>
      <c r="FM33" s="217"/>
      <c r="FN33" s="217"/>
      <c r="FO33" s="217"/>
      <c r="FP33" s="217"/>
      <c r="FQ33" s="217"/>
      <c r="FR33" s="217"/>
      <c r="FS33" s="217"/>
      <c r="FT33" s="217"/>
      <c r="FU33" s="217"/>
      <c r="FV33" s="217"/>
      <c r="FW33" s="217"/>
      <c r="FX33" s="217"/>
      <c r="FY33" s="217"/>
      <c r="FZ33" s="217"/>
      <c r="GA33" s="217"/>
      <c r="GB33" s="217"/>
      <c r="GC33" s="217"/>
      <c r="GD33" s="217"/>
      <c r="GE33" s="217"/>
      <c r="GF33" s="217"/>
      <c r="GG33" s="217"/>
      <c r="GH33" s="217"/>
      <c r="GI33" s="217"/>
      <c r="GJ33" s="217"/>
      <c r="GK33" s="217"/>
      <c r="GL33" s="217"/>
      <c r="GM33" s="217"/>
      <c r="GN33" s="217"/>
      <c r="GO33" s="217"/>
      <c r="GP33" s="217"/>
      <c r="GQ33" s="217"/>
      <c r="GR33" s="217"/>
      <c r="GS33" s="217"/>
      <c r="GT33" s="217"/>
      <c r="GU33" s="217"/>
      <c r="GV33" s="217"/>
      <c r="GW33" s="217"/>
      <c r="GX33" s="217"/>
      <c r="GY33" s="217"/>
      <c r="GZ33" s="217"/>
      <c r="HA33" s="217"/>
      <c r="HB33" s="217"/>
      <c r="HC33" s="217"/>
      <c r="HD33" s="217"/>
      <c r="HE33" s="217"/>
      <c r="HF33" s="217"/>
      <c r="HG33" s="217"/>
      <c r="HH33" s="217"/>
      <c r="HI33" s="217"/>
      <c r="HJ33" s="217"/>
      <c r="HK33" s="217"/>
      <c r="HL33" s="217"/>
      <c r="HM33" s="217"/>
      <c r="HN33" s="217"/>
      <c r="HO33" s="217"/>
      <c r="HP33" s="217"/>
      <c r="HQ33" s="217"/>
      <c r="HR33" s="217"/>
      <c r="HS33" s="217"/>
      <c r="HT33" s="217"/>
      <c r="HU33" s="217"/>
      <c r="HV33" s="217"/>
      <c r="HW33" s="217"/>
      <c r="HX33" s="217"/>
      <c r="HY33" s="217"/>
      <c r="HZ33" s="217"/>
      <c r="IA33" s="217"/>
      <c r="IB33" s="217"/>
      <c r="IC33" s="217"/>
      <c r="ID33" s="217"/>
      <c r="IE33" s="217"/>
      <c r="IF33" s="217"/>
      <c r="IG33" s="217"/>
      <c r="IH33" s="217"/>
      <c r="II33" s="217"/>
      <c r="IJ33" s="217"/>
      <c r="IK33" s="217"/>
      <c r="IL33" s="217"/>
      <c r="IM33" s="217"/>
      <c r="IN33" s="217"/>
      <c r="IO33" s="217"/>
      <c r="IP33" s="217"/>
      <c r="IQ33" s="217"/>
      <c r="IR33" s="217"/>
      <c r="IS33" s="217"/>
      <c r="IT33" s="217"/>
      <c r="IU33" s="217"/>
      <c r="IV33" s="217"/>
      <c r="IW33" s="217"/>
      <c r="IX33" s="217"/>
      <c r="IY33" s="217"/>
      <c r="IZ33" s="217"/>
      <c r="JA33" s="217"/>
      <c r="JB33" s="217"/>
      <c r="JC33" s="217"/>
      <c r="JD33" s="217"/>
      <c r="JE33" s="217"/>
      <c r="JF33" s="217"/>
      <c r="JG33" s="217"/>
      <c r="JH33" s="217"/>
      <c r="JI33" s="217"/>
      <c r="JJ33" s="217"/>
      <c r="JK33" s="217"/>
      <c r="JL33" s="217"/>
      <c r="JM33" s="217"/>
      <c r="JN33" s="217"/>
      <c r="JO33" s="217"/>
      <c r="JP33" s="217"/>
      <c r="JQ33" s="217"/>
      <c r="JR33" s="217"/>
      <c r="JS33" s="217"/>
      <c r="JT33" s="217"/>
      <c r="JU33" s="217"/>
      <c r="JV33" s="217"/>
      <c r="JW33" s="217"/>
      <c r="JX33" s="217"/>
      <c r="JY33" s="217"/>
      <c r="JZ33" s="217"/>
      <c r="KA33" s="217"/>
      <c r="KB33" s="217"/>
      <c r="KC33" s="217"/>
      <c r="KD33" s="217"/>
      <c r="KE33" s="217"/>
      <c r="KF33" s="217"/>
      <c r="KG33" s="217"/>
      <c r="KH33" s="217"/>
      <c r="KI33" s="217"/>
      <c r="KJ33" s="217"/>
      <c r="KK33" s="217"/>
      <c r="KL33" s="217"/>
      <c r="KM33" s="217"/>
      <c r="KN33" s="217"/>
      <c r="KO33" s="217"/>
      <c r="KP33" s="217"/>
      <c r="KQ33" s="217"/>
      <c r="KR33" s="217"/>
      <c r="KS33" s="217"/>
      <c r="KT33" s="217"/>
      <c r="KU33" s="217"/>
      <c r="KV33" s="217"/>
      <c r="KW33" s="217"/>
      <c r="KX33" s="217"/>
      <c r="KY33" s="217"/>
      <c r="KZ33" s="217"/>
      <c r="LA33" s="217"/>
      <c r="LB33" s="217"/>
      <c r="LC33" s="217"/>
      <c r="LD33" s="217"/>
      <c r="LE33" s="217"/>
      <c r="LF33" s="217"/>
      <c r="LG33" s="217"/>
      <c r="LH33" s="217"/>
      <c r="LI33" s="217"/>
      <c r="LJ33" s="217"/>
      <c r="LK33" s="217"/>
      <c r="LL33" s="217"/>
      <c r="LM33" s="217"/>
      <c r="LN33" s="217"/>
      <c r="LO33" s="217"/>
      <c r="LP33" s="217"/>
      <c r="LQ33" s="217"/>
      <c r="LR33" s="217"/>
      <c r="LS33" s="217"/>
      <c r="LT33" s="217"/>
      <c r="LU33" s="217"/>
      <c r="LV33" s="217"/>
      <c r="LW33" s="217"/>
      <c r="LX33" s="217"/>
      <c r="LY33" s="217"/>
      <c r="LZ33" s="217"/>
      <c r="MA33" s="217"/>
      <c r="MB33" s="217"/>
      <c r="MC33" s="217"/>
      <c r="MD33" s="217"/>
      <c r="ME33" s="217"/>
      <c r="MF33" s="217"/>
      <c r="MG33" s="217"/>
      <c r="MH33" s="217"/>
      <c r="MI33" s="217"/>
      <c r="MJ33" s="217"/>
      <c r="MK33" s="217"/>
      <c r="ML33" s="217"/>
      <c r="MM33" s="217"/>
      <c r="MN33" s="217"/>
      <c r="MO33" s="217"/>
      <c r="MP33" s="217"/>
      <c r="MQ33" s="217"/>
      <c r="MR33" s="217"/>
      <c r="MS33" s="217"/>
      <c r="MT33" s="217"/>
      <c r="MU33" s="217"/>
      <c r="MV33" s="217"/>
      <c r="MW33" s="217"/>
      <c r="MX33" s="217"/>
      <c r="MY33" s="217"/>
      <c r="MZ33" s="217"/>
      <c r="NA33" s="217"/>
      <c r="NB33" s="217"/>
      <c r="NC33" s="217"/>
      <c r="ND33" s="217"/>
      <c r="NE33" s="217"/>
      <c r="NF33" s="217"/>
      <c r="NG33" s="217"/>
      <c r="NH33" s="217"/>
      <c r="NI33" s="217"/>
      <c r="NJ33" s="217"/>
      <c r="NK33" s="217"/>
      <c r="NL33" s="217"/>
      <c r="NM33" s="217"/>
      <c r="NN33" s="217"/>
      <c r="NO33" s="217"/>
      <c r="NP33" s="217"/>
      <c r="NQ33" s="217"/>
      <c r="NR33" s="217"/>
      <c r="NS33" s="217"/>
      <c r="NT33" s="217"/>
      <c r="NU33" s="217"/>
      <c r="NV33" s="217"/>
      <c r="NW33" s="217"/>
      <c r="NX33" s="217"/>
      <c r="NY33" s="217"/>
      <c r="NZ33" s="217"/>
      <c r="OA33" s="217"/>
      <c r="OB33" s="217"/>
      <c r="OC33" s="217"/>
      <c r="OD33" s="217"/>
      <c r="OE33" s="217"/>
      <c r="OF33" s="217"/>
      <c r="OG33" s="217"/>
      <c r="OH33" s="217"/>
      <c r="OI33" s="217"/>
      <c r="OJ33" s="217"/>
      <c r="OK33" s="217"/>
      <c r="OL33" s="217"/>
      <c r="OM33" s="217"/>
      <c r="ON33" s="217"/>
      <c r="OO33" s="217"/>
      <c r="OP33" s="217"/>
      <c r="OQ33" s="217"/>
      <c r="OR33" s="217"/>
      <c r="OS33" s="217"/>
      <c r="OT33" s="217"/>
      <c r="OU33" s="217"/>
      <c r="OV33" s="217"/>
      <c r="OW33" s="217"/>
      <c r="OX33" s="217"/>
      <c r="OY33" s="217"/>
      <c r="OZ33" s="217"/>
      <c r="PA33" s="217"/>
      <c r="PB33" s="217"/>
      <c r="PC33" s="217"/>
      <c r="PD33" s="217"/>
      <c r="PE33" s="217"/>
      <c r="PF33" s="217"/>
      <c r="PG33" s="217"/>
      <c r="PH33" s="217"/>
      <c r="PI33" s="217"/>
      <c r="PJ33" s="217"/>
      <c r="PK33" s="217"/>
      <c r="PL33" s="217"/>
      <c r="PM33" s="217"/>
      <c r="PN33" s="217"/>
      <c r="PO33" s="217"/>
      <c r="PP33" s="217"/>
      <c r="PQ33" s="217"/>
      <c r="PR33" s="217"/>
      <c r="PS33" s="217"/>
      <c r="PT33" s="217"/>
      <c r="PU33" s="217"/>
      <c r="PV33" s="217"/>
      <c r="PW33" s="217"/>
      <c r="PX33" s="217"/>
      <c r="PY33" s="217"/>
      <c r="PZ33" s="217"/>
      <c r="QA33" s="217"/>
      <c r="QB33" s="217"/>
      <c r="QC33" s="217"/>
      <c r="QD33" s="217"/>
      <c r="QE33" s="217"/>
      <c r="QF33" s="217"/>
      <c r="QG33" s="217"/>
      <c r="QH33" s="217"/>
      <c r="QI33" s="217"/>
      <c r="QJ33" s="217"/>
      <c r="QK33" s="217"/>
      <c r="QL33" s="217"/>
      <c r="QM33" s="217"/>
      <c r="QN33" s="217"/>
      <c r="QO33" s="217"/>
      <c r="QP33" s="217"/>
      <c r="QQ33" s="217"/>
      <c r="QR33" s="217"/>
      <c r="QS33" s="217"/>
      <c r="QT33" s="217"/>
      <c r="QU33" s="217"/>
      <c r="QV33" s="217"/>
      <c r="QW33" s="217"/>
      <c r="QX33" s="217"/>
      <c r="QY33" s="217"/>
      <c r="QZ33" s="217"/>
      <c r="RA33" s="217"/>
      <c r="RB33" s="217"/>
      <c r="RC33" s="217"/>
      <c r="RD33" s="217"/>
      <c r="RE33" s="217"/>
      <c r="RF33" s="217"/>
      <c r="RG33" s="217"/>
      <c r="RH33" s="217"/>
      <c r="RI33" s="217"/>
      <c r="RJ33" s="217"/>
      <c r="RK33" s="217"/>
      <c r="RL33" s="217"/>
      <c r="RM33" s="217"/>
      <c r="RN33" s="217"/>
      <c r="RO33" s="217"/>
      <c r="RP33" s="217"/>
      <c r="RQ33" s="217"/>
      <c r="RR33" s="217"/>
      <c r="RS33" s="217"/>
      <c r="RT33" s="217"/>
      <c r="RU33" s="217"/>
      <c r="RV33" s="217"/>
      <c r="RW33" s="217"/>
      <c r="RX33" s="217"/>
      <c r="RY33" s="217"/>
      <c r="RZ33" s="217"/>
      <c r="SA33" s="217"/>
      <c r="SB33" s="217"/>
      <c r="SC33" s="217"/>
      <c r="SD33" s="217"/>
      <c r="SE33" s="217"/>
      <c r="SF33" s="217"/>
      <c r="SG33" s="217"/>
      <c r="SH33" s="217"/>
      <c r="SI33" s="217"/>
      <c r="SJ33" s="217"/>
      <c r="SK33" s="217"/>
      <c r="SL33" s="217"/>
      <c r="SM33" s="217"/>
      <c r="SN33" s="217"/>
      <c r="SO33" s="217"/>
      <c r="SP33" s="217"/>
      <c r="SQ33" s="217"/>
      <c r="SR33" s="217"/>
      <c r="SS33" s="217"/>
      <c r="ST33" s="217"/>
      <c r="SU33" s="217"/>
      <c r="SV33" s="217"/>
      <c r="SW33" s="217"/>
      <c r="SX33" s="217"/>
      <c r="SY33" s="217"/>
      <c r="SZ33" s="217"/>
      <c r="TA33" s="217"/>
      <c r="TB33" s="217"/>
      <c r="TC33" s="217"/>
      <c r="TD33" s="217"/>
      <c r="TE33" s="217"/>
      <c r="TF33" s="217"/>
      <c r="TG33" s="217"/>
      <c r="TH33" s="217"/>
      <c r="TI33" s="217"/>
      <c r="TJ33" s="217"/>
      <c r="TK33" s="217"/>
      <c r="TL33" s="217"/>
      <c r="TM33" s="217"/>
      <c r="TN33" s="217"/>
      <c r="TO33" s="217"/>
      <c r="TP33" s="217"/>
      <c r="TQ33" s="217"/>
      <c r="TR33" s="217"/>
      <c r="TS33" s="217"/>
      <c r="TT33" s="217"/>
      <c r="TU33" s="217"/>
      <c r="TV33" s="217"/>
      <c r="TW33" s="217"/>
      <c r="TX33" s="217"/>
      <c r="TY33" s="217"/>
      <c r="TZ33" s="217"/>
      <c r="UA33" s="217"/>
      <c r="UB33" s="217"/>
      <c r="UC33" s="217"/>
      <c r="UD33" s="217"/>
      <c r="UE33" s="217"/>
      <c r="UF33" s="217"/>
      <c r="UG33" s="217"/>
      <c r="UH33" s="217"/>
      <c r="UI33" s="217"/>
      <c r="UJ33" s="217"/>
      <c r="UK33" s="217"/>
      <c r="UL33" s="217"/>
      <c r="UM33" s="217"/>
      <c r="UN33" s="217"/>
      <c r="UO33" s="217"/>
      <c r="UP33" s="217"/>
      <c r="UQ33" s="217"/>
      <c r="UR33" s="217"/>
      <c r="US33" s="217"/>
      <c r="UT33" s="217"/>
      <c r="UU33" s="217"/>
      <c r="UV33" s="217"/>
      <c r="UW33" s="217"/>
      <c r="UX33" s="217"/>
      <c r="UY33" s="217"/>
      <c r="UZ33" s="217"/>
      <c r="VA33" s="217"/>
      <c r="VB33" s="217"/>
      <c r="VC33" s="217"/>
      <c r="VD33" s="217"/>
      <c r="VE33" s="217"/>
      <c r="VF33" s="217"/>
      <c r="VG33" s="217"/>
      <c r="VH33" s="217"/>
      <c r="VI33" s="217"/>
      <c r="VJ33" s="217"/>
      <c r="VK33" s="217"/>
      <c r="VL33" s="217"/>
      <c r="VM33" s="217"/>
      <c r="VN33" s="217"/>
      <c r="VO33" s="217"/>
      <c r="VP33" s="217"/>
      <c r="VQ33" s="217"/>
      <c r="VR33" s="217"/>
      <c r="VS33" s="217"/>
      <c r="VT33" s="217"/>
      <c r="VU33" s="217"/>
      <c r="VV33" s="217"/>
      <c r="VW33" s="217"/>
      <c r="VX33" s="217"/>
      <c r="VY33" s="217"/>
      <c r="VZ33" s="217"/>
      <c r="WA33" s="217"/>
      <c r="WB33" s="217"/>
      <c r="WC33" s="217"/>
      <c r="WD33" s="217"/>
      <c r="WE33" s="217"/>
      <c r="WF33" s="217"/>
      <c r="WG33" s="217"/>
      <c r="WH33" s="217"/>
      <c r="WI33" s="217"/>
      <c r="WJ33" s="217"/>
      <c r="WK33" s="217"/>
      <c r="WL33" s="217"/>
      <c r="WM33" s="217"/>
      <c r="WN33" s="217"/>
      <c r="WO33" s="217"/>
      <c r="WP33" s="217"/>
      <c r="WQ33" s="217"/>
      <c r="WR33" s="217"/>
      <c r="WS33" s="217"/>
      <c r="WT33" s="217"/>
      <c r="WU33" s="217"/>
      <c r="WV33" s="217"/>
      <c r="WW33" s="217"/>
      <c r="WX33" s="217"/>
      <c r="WY33" s="217"/>
      <c r="WZ33" s="217"/>
      <c r="XA33" s="217"/>
      <c r="XB33" s="217"/>
      <c r="XC33" s="217"/>
      <c r="XD33" s="217"/>
      <c r="XE33" s="217"/>
      <c r="XF33" s="217"/>
      <c r="XG33" s="217"/>
      <c r="XH33" s="217"/>
      <c r="XI33" s="217"/>
      <c r="XJ33" s="217"/>
      <c r="XK33" s="217"/>
      <c r="XL33" s="217"/>
      <c r="XM33" s="217"/>
      <c r="XN33" s="217"/>
      <c r="XO33" s="217"/>
      <c r="XP33" s="217"/>
      <c r="XQ33" s="217"/>
      <c r="XR33" s="217"/>
      <c r="XS33" s="217"/>
      <c r="XT33" s="217"/>
      <c r="XU33" s="217"/>
      <c r="XV33" s="217"/>
      <c r="XW33" s="217"/>
      <c r="XX33" s="217"/>
      <c r="XY33" s="217"/>
      <c r="XZ33" s="217"/>
      <c r="YA33" s="217"/>
      <c r="YB33" s="217"/>
      <c r="YC33" s="217"/>
      <c r="YD33" s="217"/>
      <c r="YE33" s="217"/>
      <c r="YF33" s="217"/>
      <c r="YG33" s="217"/>
      <c r="YH33" s="217"/>
      <c r="YI33" s="217"/>
      <c r="YJ33" s="217"/>
      <c r="YK33" s="217"/>
      <c r="YL33" s="217"/>
      <c r="YM33" s="217"/>
      <c r="YN33" s="217"/>
      <c r="YO33" s="217"/>
      <c r="YP33" s="217"/>
      <c r="YQ33" s="217"/>
      <c r="YR33" s="217"/>
      <c r="YS33" s="217"/>
      <c r="YT33" s="217"/>
      <c r="YU33" s="217"/>
      <c r="YV33" s="217"/>
      <c r="YW33" s="217"/>
      <c r="YX33" s="217"/>
      <c r="YY33" s="217"/>
      <c r="YZ33" s="217"/>
      <c r="ZA33" s="217"/>
      <c r="ZB33" s="217"/>
      <c r="ZC33" s="217"/>
      <c r="ZD33" s="217"/>
      <c r="ZE33" s="217"/>
      <c r="ZF33" s="217"/>
      <c r="ZG33" s="217"/>
      <c r="ZH33" s="217"/>
      <c r="ZI33" s="217"/>
      <c r="ZJ33" s="217"/>
      <c r="ZK33" s="217"/>
      <c r="ZL33" s="217"/>
      <c r="ZM33" s="217"/>
      <c r="ZN33" s="217"/>
      <c r="ZO33" s="217"/>
      <c r="ZP33" s="217"/>
      <c r="ZQ33" s="217"/>
      <c r="ZR33" s="217"/>
      <c r="ZS33" s="217"/>
      <c r="ZT33" s="217"/>
      <c r="ZU33" s="217"/>
      <c r="ZV33" s="217"/>
      <c r="ZW33" s="217"/>
      <c r="ZX33" s="217"/>
      <c r="ZY33" s="217"/>
      <c r="ZZ33" s="217"/>
      <c r="AAA33" s="217"/>
      <c r="AAB33" s="217"/>
      <c r="AAC33" s="217"/>
      <c r="AAD33" s="217"/>
      <c r="AAE33" s="217"/>
      <c r="AAF33" s="217"/>
      <c r="AAG33" s="217"/>
      <c r="AAH33" s="217"/>
      <c r="AAI33" s="217"/>
      <c r="AAJ33" s="217"/>
      <c r="AAK33" s="217"/>
      <c r="AAL33" s="217"/>
      <c r="AAM33" s="217"/>
      <c r="AAN33" s="217"/>
      <c r="AAO33" s="217"/>
      <c r="AAP33" s="217"/>
      <c r="AAQ33" s="217"/>
      <c r="AAR33" s="217"/>
      <c r="AAS33" s="217"/>
      <c r="AAT33" s="217"/>
      <c r="AAU33" s="217"/>
      <c r="AAV33" s="217"/>
      <c r="AAW33" s="217"/>
      <c r="AAX33" s="217"/>
      <c r="AAY33" s="217"/>
      <c r="AAZ33" s="217"/>
      <c r="ABA33" s="217"/>
      <c r="ABB33" s="217"/>
      <c r="ABC33" s="217"/>
      <c r="ABD33" s="217"/>
      <c r="ABE33" s="217"/>
      <c r="ABF33" s="217"/>
      <c r="ABG33" s="217"/>
      <c r="ABH33" s="217"/>
      <c r="ABI33" s="217"/>
      <c r="ABJ33" s="217"/>
      <c r="ABK33" s="217"/>
      <c r="ABL33" s="217"/>
      <c r="ABM33" s="217"/>
      <c r="ABN33" s="217"/>
      <c r="ABO33" s="217"/>
      <c r="ABP33" s="217"/>
      <c r="ABQ33" s="217"/>
      <c r="ABR33" s="217"/>
      <c r="ABS33" s="217"/>
      <c r="ABT33" s="217"/>
      <c r="ABU33" s="217"/>
      <c r="ABV33" s="217"/>
      <c r="ABW33" s="217"/>
      <c r="ABX33" s="217"/>
      <c r="ABY33" s="217"/>
      <c r="ABZ33" s="217"/>
      <c r="ACA33" s="217"/>
      <c r="ACB33" s="217"/>
      <c r="ACC33" s="217"/>
      <c r="ACD33" s="217"/>
      <c r="ACE33" s="217"/>
      <c r="ACF33" s="217"/>
      <c r="ACG33" s="217"/>
      <c r="ACH33" s="217"/>
      <c r="ACI33" s="217"/>
      <c r="ACJ33" s="217"/>
      <c r="ACK33" s="217"/>
      <c r="ACL33" s="217"/>
      <c r="ACM33" s="217"/>
      <c r="ACN33" s="217"/>
      <c r="ACO33" s="217"/>
      <c r="ACP33" s="217"/>
      <c r="ACQ33" s="217"/>
      <c r="ACR33" s="217"/>
      <c r="ACS33" s="217"/>
      <c r="ACT33" s="217"/>
      <c r="ACU33" s="217"/>
      <c r="ACV33" s="217"/>
      <c r="ACW33" s="217"/>
      <c r="ACX33" s="217"/>
      <c r="ACY33" s="217"/>
      <c r="ACZ33" s="217"/>
      <c r="ADA33" s="217"/>
      <c r="ADB33" s="217"/>
      <c r="ADC33" s="217"/>
      <c r="ADD33" s="217"/>
      <c r="ADE33" s="217"/>
      <c r="ADF33" s="217"/>
      <c r="ADG33" s="217"/>
      <c r="ADH33" s="217"/>
      <c r="ADI33" s="217"/>
      <c r="ADJ33" s="217"/>
      <c r="ADK33" s="217"/>
      <c r="ADL33" s="217"/>
      <c r="ADM33" s="217"/>
      <c r="ADN33" s="217"/>
      <c r="ADO33" s="217"/>
      <c r="ADP33" s="217"/>
      <c r="ADQ33" s="217"/>
      <c r="ADR33" s="217"/>
      <c r="ADS33" s="217"/>
      <c r="ADT33" s="217"/>
      <c r="ADU33" s="217"/>
      <c r="ADV33" s="217"/>
      <c r="ADW33" s="217"/>
      <c r="ADX33" s="217"/>
      <c r="ADY33" s="217"/>
      <c r="ADZ33" s="217"/>
      <c r="AEA33" s="217"/>
      <c r="AEB33" s="217"/>
      <c r="AEC33" s="217"/>
      <c r="AED33" s="217"/>
      <c r="AEE33" s="217"/>
      <c r="AEF33" s="217"/>
      <c r="AEG33" s="217"/>
      <c r="AEH33" s="217"/>
      <c r="AEI33" s="217"/>
      <c r="AEJ33" s="217"/>
      <c r="AEK33" s="217"/>
      <c r="AEL33" s="217"/>
      <c r="AEM33" s="217"/>
      <c r="AEN33" s="217"/>
      <c r="AEO33" s="217"/>
      <c r="AEP33" s="217"/>
      <c r="AEQ33" s="217"/>
      <c r="AER33" s="217"/>
      <c r="AES33" s="217"/>
      <c r="AET33" s="217"/>
      <c r="AEU33" s="217"/>
      <c r="AEV33" s="217"/>
      <c r="AEW33" s="217"/>
      <c r="AEX33" s="217"/>
      <c r="AEY33" s="217"/>
      <c r="AEZ33" s="217"/>
      <c r="AFA33" s="217"/>
      <c r="AFB33" s="217"/>
      <c r="AFC33" s="217"/>
      <c r="AFD33" s="217"/>
      <c r="AFE33" s="217"/>
      <c r="AFF33" s="217"/>
      <c r="AFG33" s="217"/>
      <c r="AFH33" s="217"/>
      <c r="AFI33" s="217"/>
      <c r="AFJ33" s="217"/>
      <c r="AFK33" s="217"/>
      <c r="AFL33" s="217"/>
      <c r="AFM33" s="217"/>
      <c r="AFN33" s="217"/>
      <c r="AFO33" s="217"/>
      <c r="AFP33" s="217"/>
      <c r="AFQ33" s="217"/>
      <c r="AFR33" s="217"/>
      <c r="AFS33" s="217"/>
      <c r="AFT33" s="217"/>
      <c r="AFU33" s="217"/>
      <c r="AFV33" s="217"/>
      <c r="AFW33" s="217"/>
      <c r="AFX33" s="217"/>
      <c r="AFY33" s="217"/>
      <c r="AFZ33" s="217"/>
      <c r="AGA33" s="217"/>
      <c r="AGB33" s="217"/>
      <c r="AGC33" s="217"/>
      <c r="AGD33" s="217"/>
      <c r="AGE33" s="217"/>
      <c r="AGF33" s="217"/>
      <c r="AGG33" s="217"/>
      <c r="AGH33" s="217"/>
      <c r="AGI33" s="217"/>
      <c r="AGJ33" s="217"/>
      <c r="AGK33" s="217"/>
      <c r="AGL33" s="217"/>
      <c r="AGM33" s="217"/>
      <c r="AGN33" s="217"/>
      <c r="AGO33" s="217"/>
      <c r="AGP33" s="217"/>
      <c r="AGQ33" s="217"/>
      <c r="AGR33" s="217"/>
      <c r="AGS33" s="217"/>
      <c r="AGT33" s="217"/>
      <c r="AGU33" s="217"/>
      <c r="AGV33" s="217"/>
      <c r="AGW33" s="217"/>
      <c r="AGX33" s="217"/>
      <c r="AGY33" s="217"/>
      <c r="AGZ33" s="217"/>
      <c r="AHA33" s="217"/>
      <c r="AHB33" s="217"/>
      <c r="AHC33" s="217"/>
      <c r="AHD33" s="217"/>
      <c r="AHE33" s="217"/>
      <c r="AHF33" s="217"/>
      <c r="AHG33" s="217"/>
      <c r="AHH33" s="217"/>
      <c r="AHI33" s="217"/>
      <c r="AHJ33" s="217"/>
      <c r="AHK33" s="217"/>
      <c r="AHL33" s="217"/>
      <c r="AHM33" s="217"/>
      <c r="AHN33" s="217"/>
      <c r="AHO33" s="217"/>
      <c r="AHP33" s="217"/>
      <c r="AHQ33" s="217"/>
      <c r="AHR33" s="217"/>
      <c r="AHS33" s="217"/>
      <c r="AHT33" s="217"/>
      <c r="AHU33" s="217"/>
      <c r="AHV33" s="217"/>
      <c r="AHW33" s="217"/>
      <c r="AHX33" s="217"/>
      <c r="AHY33" s="217"/>
      <c r="AHZ33" s="217"/>
      <c r="AIA33" s="217"/>
      <c r="AIB33" s="217"/>
      <c r="AIC33" s="217"/>
      <c r="AID33" s="217"/>
      <c r="AIE33" s="217"/>
      <c r="AIF33" s="217"/>
      <c r="AIG33" s="217"/>
      <c r="AIH33" s="217"/>
      <c r="AII33" s="217"/>
      <c r="AIJ33" s="217"/>
      <c r="AIK33" s="217"/>
      <c r="AIL33" s="217"/>
      <c r="AIM33" s="217"/>
      <c r="AIN33" s="217"/>
      <c r="AIO33" s="217"/>
      <c r="AIP33" s="217"/>
      <c r="AIQ33" s="217"/>
      <c r="AIR33" s="217"/>
      <c r="AIS33" s="217"/>
      <c r="AIT33" s="217"/>
      <c r="AIU33" s="217"/>
      <c r="AIV33" s="217"/>
      <c r="AIW33" s="217"/>
      <c r="AIX33" s="217"/>
      <c r="AIY33" s="217"/>
      <c r="AIZ33" s="217"/>
      <c r="AJA33" s="217"/>
      <c r="AJB33" s="217"/>
      <c r="AJC33" s="217"/>
      <c r="AJD33" s="217"/>
      <c r="AJE33" s="217"/>
      <c r="AJF33" s="217"/>
      <c r="AJG33" s="217"/>
      <c r="AJH33" s="217"/>
      <c r="AJI33" s="217"/>
      <c r="AJJ33" s="217"/>
      <c r="AJK33" s="217"/>
      <c r="AJL33" s="217"/>
      <c r="AJM33" s="217"/>
      <c r="AJN33" s="217"/>
      <c r="AJO33" s="217"/>
      <c r="AJP33" s="217"/>
      <c r="AJQ33" s="217"/>
      <c r="AJR33" s="217"/>
      <c r="AJS33" s="217"/>
      <c r="AJT33" s="217"/>
      <c r="AJU33" s="217"/>
      <c r="AJV33" s="217"/>
      <c r="AJW33" s="217"/>
      <c r="AJX33" s="217"/>
      <c r="AJY33" s="217"/>
      <c r="AJZ33" s="217"/>
      <c r="AKA33" s="217"/>
      <c r="AKB33" s="217"/>
      <c r="AKC33" s="217"/>
      <c r="AKD33" s="217"/>
      <c r="AKE33" s="217"/>
      <c r="AKF33" s="217"/>
      <c r="AKG33" s="217"/>
      <c r="AKH33" s="217"/>
      <c r="AKI33" s="217"/>
      <c r="AKJ33" s="217"/>
      <c r="AKK33" s="217"/>
      <c r="AKL33" s="217"/>
      <c r="AKM33" s="217"/>
      <c r="AKN33" s="217"/>
      <c r="AKO33" s="217"/>
      <c r="AKP33" s="217"/>
      <c r="AKQ33" s="217"/>
      <c r="AKR33" s="217"/>
      <c r="AKS33" s="217"/>
      <c r="AKT33" s="217"/>
      <c r="AKU33" s="217"/>
      <c r="AKV33" s="217"/>
      <c r="AKW33" s="217"/>
      <c r="AKX33" s="217"/>
      <c r="AKY33" s="217"/>
      <c r="AKZ33" s="217"/>
      <c r="ALA33" s="217"/>
      <c r="ALB33" s="217"/>
      <c r="ALC33" s="217"/>
      <c r="ALD33" s="217"/>
      <c r="ALE33" s="217"/>
      <c r="ALF33" s="217"/>
      <c r="ALG33" s="217"/>
      <c r="ALH33" s="217"/>
      <c r="ALI33" s="217"/>
      <c r="ALJ33" s="217"/>
      <c r="ALK33" s="217"/>
      <c r="ALL33" s="217"/>
      <c r="ALM33" s="217"/>
      <c r="ALN33" s="217"/>
      <c r="ALO33" s="217"/>
      <c r="ALP33" s="217"/>
      <c r="ALQ33" s="217"/>
      <c r="ALR33" s="217"/>
      <c r="ALS33" s="217"/>
      <c r="ALT33" s="217"/>
      <c r="ALU33" s="217"/>
      <c r="ALV33" s="217"/>
      <c r="ALW33" s="217"/>
      <c r="ALX33" s="217"/>
      <c r="ALY33" s="217"/>
      <c r="ALZ33" s="217"/>
      <c r="AMA33" s="217"/>
      <c r="AMB33" s="217"/>
      <c r="AMC33" s="217"/>
      <c r="AMD33" s="217"/>
      <c r="AME33" s="217"/>
      <c r="AMF33" s="217"/>
      <c r="AMG33" s="217"/>
      <c r="AMH33" s="217"/>
      <c r="AMI33" s="217"/>
      <c r="AMJ33" s="217"/>
      <c r="AMK33" s="217"/>
      <c r="AML33" s="217"/>
      <c r="AMM33" s="217"/>
    </row>
    <row r="34" spans="1:1027" s="390" customFormat="1" ht="15" customHeight="1">
      <c r="A34" s="664"/>
      <c r="B34" s="668" t="s">
        <v>672</v>
      </c>
      <c r="C34" s="668"/>
      <c r="D34" s="669" t="s">
        <v>150</v>
      </c>
      <c r="E34" s="669"/>
      <c r="F34" s="669" t="s">
        <v>150</v>
      </c>
      <c r="G34" s="469">
        <f>SUM(G35:G44)</f>
        <v>0</v>
      </c>
      <c r="H34" s="469">
        <f>SUM(H35:H44)</f>
        <v>0</v>
      </c>
      <c r="I34" s="666">
        <f>SUM(I35:I44)</f>
        <v>0</v>
      </c>
      <c r="J34" s="652">
        <f>AVERAGE(J35:J44)</f>
        <v>0</v>
      </c>
      <c r="K34" s="651">
        <f>SUM(K35:K44)</f>
        <v>0</v>
      </c>
      <c r="L34" s="816" t="e">
        <f>AVERAGE(L35:L44)</f>
        <v>#DIV/0!</v>
      </c>
      <c r="M34" s="653">
        <f>SUM(M35:M44)</f>
        <v>0</v>
      </c>
      <c r="N34" s="816" t="e">
        <f>AVERAGE(N35:N44)</f>
        <v>#DIV/0!</v>
      </c>
      <c r="O34" s="653">
        <f>SUM(O35:O44)</f>
        <v>0</v>
      </c>
      <c r="P34" s="816" t="e">
        <f>AVERAGE(P35:P44)</f>
        <v>#DIV/0!</v>
      </c>
      <c r="Q34" s="653">
        <f>SUM(Q35:Q44)</f>
        <v>0</v>
      </c>
      <c r="R34" s="816" t="e">
        <f>AVERAGE(R35:R44)</f>
        <v>#DIV/0!</v>
      </c>
      <c r="S34" s="655">
        <f>SUM(S35:S44)</f>
        <v>0</v>
      </c>
      <c r="T34" s="653">
        <f>SUM(T35:T44)</f>
        <v>0</v>
      </c>
      <c r="U34" s="653">
        <f>SUM(U35:U44)</f>
        <v>0</v>
      </c>
      <c r="V34" s="471"/>
      <c r="W34" s="471"/>
      <c r="X34" s="471"/>
      <c r="Y34" s="471"/>
      <c r="Z34" s="471"/>
      <c r="AA34" s="471"/>
      <c r="AB34" s="471"/>
      <c r="AC34" s="471"/>
      <c r="AD34" s="471"/>
      <c r="AE34" s="471"/>
      <c r="AF34" s="471"/>
      <c r="AG34" s="471"/>
      <c r="AH34" s="471"/>
      <c r="AI34" s="471"/>
      <c r="AJ34" s="471"/>
      <c r="AK34" s="471"/>
      <c r="AL34" s="471"/>
      <c r="AM34" s="471"/>
      <c r="AN34" s="471"/>
      <c r="AO34" s="471"/>
      <c r="AP34" s="471"/>
      <c r="AQ34" s="471"/>
      <c r="AR34" s="471"/>
      <c r="AS34" s="471"/>
      <c r="AT34" s="471"/>
      <c r="AU34" s="471"/>
      <c r="AV34" s="471"/>
      <c r="AW34" s="471"/>
      <c r="AX34" s="471"/>
      <c r="AY34" s="471"/>
      <c r="AZ34" s="471"/>
      <c r="BA34" s="471"/>
      <c r="BB34" s="471"/>
      <c r="BC34" s="471"/>
      <c r="BD34" s="471"/>
      <c r="BE34" s="471"/>
      <c r="BF34" s="471"/>
      <c r="BG34" s="471"/>
      <c r="BH34" s="471"/>
      <c r="BI34" s="471"/>
      <c r="BJ34" s="471"/>
      <c r="BK34" s="471"/>
      <c r="BL34" s="471"/>
      <c r="BM34" s="471"/>
      <c r="BN34" s="471"/>
      <c r="BO34" s="471"/>
      <c r="BP34" s="471"/>
      <c r="BQ34" s="471"/>
      <c r="BR34" s="471"/>
      <c r="BS34" s="471"/>
      <c r="BT34" s="471"/>
      <c r="BU34" s="471"/>
      <c r="BV34" s="471"/>
      <c r="BW34" s="471"/>
      <c r="BX34" s="471"/>
      <c r="BY34" s="471"/>
      <c r="BZ34" s="471"/>
      <c r="CA34" s="471"/>
      <c r="CB34" s="471"/>
      <c r="CC34" s="471"/>
      <c r="CD34" s="471"/>
      <c r="CE34" s="471"/>
      <c r="CF34" s="471"/>
      <c r="CG34" s="471"/>
      <c r="CH34" s="471"/>
      <c r="CI34" s="471"/>
      <c r="CJ34" s="471"/>
      <c r="CK34" s="471"/>
      <c r="CL34" s="471"/>
      <c r="CM34" s="471"/>
      <c r="CN34" s="471"/>
      <c r="CO34" s="471"/>
      <c r="CP34" s="471"/>
      <c r="CQ34" s="471"/>
      <c r="CR34" s="471"/>
      <c r="CS34" s="471"/>
      <c r="CT34" s="471"/>
      <c r="CU34" s="471"/>
      <c r="CV34" s="471"/>
      <c r="CW34" s="471"/>
      <c r="CX34" s="471"/>
      <c r="CY34" s="471"/>
      <c r="CZ34" s="471"/>
      <c r="DA34" s="471"/>
      <c r="DB34" s="471"/>
      <c r="DC34" s="471"/>
      <c r="DD34" s="471"/>
      <c r="DE34" s="471"/>
      <c r="DF34" s="471"/>
      <c r="DG34" s="471"/>
      <c r="DH34" s="471"/>
      <c r="DI34" s="471"/>
      <c r="DJ34" s="471"/>
      <c r="DK34" s="471"/>
      <c r="DL34" s="471"/>
      <c r="DM34" s="471"/>
      <c r="DN34" s="471"/>
      <c r="DO34" s="471"/>
      <c r="DP34" s="471"/>
      <c r="DQ34" s="471"/>
      <c r="DR34" s="471"/>
      <c r="DS34" s="471"/>
      <c r="DT34" s="471"/>
      <c r="DU34" s="471"/>
      <c r="DV34" s="471"/>
      <c r="DW34" s="471"/>
      <c r="DX34" s="471"/>
      <c r="DY34" s="471"/>
      <c r="DZ34" s="471"/>
      <c r="EA34" s="471"/>
      <c r="EB34" s="471"/>
      <c r="EC34" s="471"/>
      <c r="ED34" s="471"/>
      <c r="EE34" s="471"/>
      <c r="EF34" s="471"/>
      <c r="EG34" s="471"/>
      <c r="EH34" s="471"/>
      <c r="EI34" s="471"/>
      <c r="EJ34" s="471"/>
      <c r="EK34" s="471"/>
      <c r="EL34" s="471"/>
      <c r="EM34" s="471"/>
      <c r="EN34" s="471"/>
      <c r="EO34" s="471"/>
      <c r="EP34" s="471"/>
      <c r="EQ34" s="471"/>
      <c r="ER34" s="471"/>
      <c r="ES34" s="471"/>
      <c r="ET34" s="471"/>
      <c r="EU34" s="471"/>
      <c r="EV34" s="471"/>
      <c r="EW34" s="471"/>
      <c r="EX34" s="471"/>
      <c r="EY34" s="471"/>
      <c r="EZ34" s="471"/>
      <c r="FA34" s="471"/>
      <c r="FB34" s="471"/>
      <c r="FC34" s="471"/>
      <c r="FD34" s="471"/>
      <c r="FE34" s="471"/>
      <c r="FF34" s="471"/>
      <c r="FG34" s="471"/>
      <c r="FH34" s="471"/>
      <c r="FI34" s="471"/>
      <c r="FJ34" s="471"/>
      <c r="FK34" s="471"/>
      <c r="FL34" s="471"/>
      <c r="FM34" s="471"/>
      <c r="FN34" s="471"/>
      <c r="FO34" s="471"/>
      <c r="FP34" s="471"/>
      <c r="FQ34" s="471"/>
      <c r="FR34" s="471"/>
      <c r="FS34" s="471"/>
      <c r="FT34" s="471"/>
      <c r="FU34" s="471"/>
      <c r="FV34" s="471"/>
      <c r="FW34" s="471"/>
      <c r="FX34" s="471"/>
      <c r="FY34" s="471"/>
      <c r="FZ34" s="471"/>
      <c r="GA34" s="471"/>
      <c r="GB34" s="471"/>
      <c r="GC34" s="471"/>
      <c r="GD34" s="471"/>
      <c r="GE34" s="471"/>
      <c r="GF34" s="471"/>
      <c r="GG34" s="471"/>
      <c r="GH34" s="471"/>
      <c r="GI34" s="471"/>
      <c r="GJ34" s="471"/>
      <c r="GK34" s="471"/>
      <c r="GL34" s="471"/>
      <c r="GM34" s="471"/>
      <c r="GN34" s="471"/>
      <c r="GO34" s="471"/>
      <c r="GP34" s="471"/>
      <c r="GQ34" s="471"/>
      <c r="GR34" s="471"/>
      <c r="GS34" s="471"/>
      <c r="GT34" s="471"/>
      <c r="GU34" s="471"/>
      <c r="GV34" s="471"/>
      <c r="GW34" s="471"/>
      <c r="GX34" s="471"/>
      <c r="GY34" s="471"/>
      <c r="GZ34" s="471"/>
      <c r="HA34" s="471"/>
      <c r="HB34" s="471"/>
      <c r="HC34" s="471"/>
      <c r="HD34" s="471"/>
      <c r="HE34" s="471"/>
      <c r="HF34" s="471"/>
      <c r="HG34" s="471"/>
      <c r="HH34" s="471"/>
      <c r="HI34" s="471"/>
      <c r="HJ34" s="471"/>
      <c r="HK34" s="471"/>
      <c r="HL34" s="471"/>
      <c r="HM34" s="471"/>
      <c r="HN34" s="471"/>
      <c r="HO34" s="471"/>
      <c r="HP34" s="471"/>
      <c r="HQ34" s="471"/>
      <c r="HR34" s="471"/>
      <c r="HS34" s="471"/>
      <c r="HT34" s="471"/>
      <c r="HU34" s="471"/>
      <c r="HV34" s="471"/>
      <c r="HW34" s="471"/>
      <c r="HX34" s="471"/>
      <c r="HY34" s="471"/>
      <c r="HZ34" s="471"/>
      <c r="IA34" s="471"/>
      <c r="IB34" s="471"/>
      <c r="IC34" s="471"/>
      <c r="ID34" s="471"/>
      <c r="IE34" s="471"/>
      <c r="IF34" s="471"/>
      <c r="IG34" s="471"/>
      <c r="IH34" s="471"/>
      <c r="II34" s="471"/>
      <c r="IJ34" s="471"/>
      <c r="IK34" s="471"/>
      <c r="IL34" s="471"/>
      <c r="IM34" s="471"/>
      <c r="IN34" s="471"/>
      <c r="IO34" s="471"/>
      <c r="IP34" s="471"/>
      <c r="IQ34" s="471"/>
      <c r="IR34" s="471"/>
      <c r="IS34" s="471"/>
      <c r="IT34" s="471"/>
      <c r="IU34" s="471"/>
      <c r="IV34" s="471"/>
      <c r="IW34" s="471"/>
      <c r="IX34" s="471"/>
      <c r="IY34" s="471"/>
      <c r="IZ34" s="471"/>
      <c r="JA34" s="471"/>
      <c r="JB34" s="471"/>
      <c r="JC34" s="471"/>
      <c r="JD34" s="471"/>
      <c r="JE34" s="471"/>
      <c r="JF34" s="471"/>
      <c r="JG34" s="471"/>
      <c r="JH34" s="471"/>
      <c r="JI34" s="471"/>
      <c r="JJ34" s="471"/>
      <c r="JK34" s="471"/>
      <c r="JL34" s="471"/>
      <c r="JM34" s="471"/>
      <c r="JN34" s="471"/>
      <c r="JO34" s="471"/>
      <c r="JP34" s="471"/>
      <c r="JQ34" s="471"/>
      <c r="JR34" s="471"/>
      <c r="JS34" s="471"/>
      <c r="JT34" s="471"/>
      <c r="JU34" s="471"/>
      <c r="JV34" s="471"/>
      <c r="JW34" s="471"/>
      <c r="JX34" s="471"/>
      <c r="JY34" s="471"/>
      <c r="JZ34" s="471"/>
      <c r="KA34" s="471"/>
      <c r="KB34" s="471"/>
      <c r="KC34" s="471"/>
      <c r="KD34" s="471"/>
      <c r="KE34" s="471"/>
      <c r="KF34" s="471"/>
      <c r="KG34" s="471"/>
      <c r="KH34" s="471"/>
      <c r="KI34" s="471"/>
      <c r="KJ34" s="471"/>
      <c r="KK34" s="471"/>
      <c r="KL34" s="471"/>
      <c r="KM34" s="471"/>
      <c r="KN34" s="471"/>
      <c r="KO34" s="471"/>
      <c r="KP34" s="471"/>
      <c r="KQ34" s="471"/>
      <c r="KR34" s="471"/>
      <c r="KS34" s="471"/>
      <c r="KT34" s="471"/>
      <c r="KU34" s="471"/>
      <c r="KV34" s="471"/>
      <c r="KW34" s="471"/>
      <c r="KX34" s="471"/>
      <c r="KY34" s="471"/>
      <c r="KZ34" s="471"/>
      <c r="LA34" s="471"/>
      <c r="LB34" s="471"/>
      <c r="LC34" s="471"/>
      <c r="LD34" s="471"/>
      <c r="LE34" s="471"/>
      <c r="LF34" s="471"/>
      <c r="LG34" s="471"/>
      <c r="LH34" s="471"/>
      <c r="LI34" s="471"/>
      <c r="LJ34" s="471"/>
      <c r="LK34" s="471"/>
      <c r="LL34" s="471"/>
      <c r="LM34" s="471"/>
      <c r="LN34" s="471"/>
      <c r="LO34" s="471"/>
      <c r="LP34" s="471"/>
      <c r="LQ34" s="471"/>
      <c r="LR34" s="471"/>
      <c r="LS34" s="471"/>
      <c r="LT34" s="471"/>
      <c r="LU34" s="471"/>
      <c r="LV34" s="471"/>
      <c r="LW34" s="471"/>
      <c r="LX34" s="471"/>
      <c r="LY34" s="471"/>
      <c r="LZ34" s="471"/>
      <c r="MA34" s="471"/>
      <c r="MB34" s="471"/>
      <c r="MC34" s="471"/>
      <c r="MD34" s="471"/>
      <c r="ME34" s="471"/>
      <c r="MF34" s="471"/>
      <c r="MG34" s="471"/>
      <c r="MH34" s="471"/>
      <c r="MI34" s="471"/>
      <c r="MJ34" s="471"/>
      <c r="MK34" s="471"/>
      <c r="ML34" s="471"/>
      <c r="MM34" s="471"/>
      <c r="MN34" s="471"/>
      <c r="MO34" s="471"/>
      <c r="MP34" s="471"/>
      <c r="MQ34" s="471"/>
      <c r="MR34" s="471"/>
      <c r="MS34" s="471"/>
      <c r="MT34" s="471"/>
      <c r="MU34" s="471"/>
      <c r="MV34" s="471"/>
      <c r="MW34" s="471"/>
      <c r="MX34" s="471"/>
      <c r="MY34" s="471"/>
      <c r="MZ34" s="471"/>
      <c r="NA34" s="471"/>
      <c r="NB34" s="471"/>
      <c r="NC34" s="471"/>
      <c r="ND34" s="471"/>
      <c r="NE34" s="471"/>
      <c r="NF34" s="471"/>
      <c r="NG34" s="471"/>
      <c r="NH34" s="471"/>
      <c r="NI34" s="471"/>
      <c r="NJ34" s="471"/>
      <c r="NK34" s="471"/>
      <c r="NL34" s="471"/>
      <c r="NM34" s="471"/>
      <c r="NN34" s="471"/>
      <c r="NO34" s="471"/>
      <c r="NP34" s="471"/>
      <c r="NQ34" s="471"/>
      <c r="NR34" s="471"/>
      <c r="NS34" s="471"/>
      <c r="NT34" s="471"/>
      <c r="NU34" s="471"/>
      <c r="NV34" s="471"/>
      <c r="NW34" s="471"/>
      <c r="NX34" s="471"/>
      <c r="NY34" s="471"/>
      <c r="NZ34" s="471"/>
      <c r="OA34" s="471"/>
      <c r="OB34" s="471"/>
      <c r="OC34" s="471"/>
      <c r="OD34" s="471"/>
      <c r="OE34" s="471"/>
      <c r="OF34" s="471"/>
      <c r="OG34" s="471"/>
      <c r="OH34" s="471"/>
      <c r="OI34" s="471"/>
      <c r="OJ34" s="471"/>
      <c r="OK34" s="471"/>
      <c r="OL34" s="471"/>
      <c r="OM34" s="471"/>
      <c r="ON34" s="471"/>
      <c r="OO34" s="471"/>
      <c r="OP34" s="471"/>
      <c r="OQ34" s="471"/>
      <c r="OR34" s="471"/>
      <c r="OS34" s="471"/>
      <c r="OT34" s="471"/>
      <c r="OU34" s="471"/>
      <c r="OV34" s="471"/>
      <c r="OW34" s="471"/>
      <c r="OX34" s="471"/>
      <c r="OY34" s="471"/>
      <c r="OZ34" s="471"/>
      <c r="PA34" s="471"/>
      <c r="PB34" s="471"/>
      <c r="PC34" s="471"/>
      <c r="PD34" s="471"/>
      <c r="PE34" s="471"/>
      <c r="PF34" s="471"/>
      <c r="PG34" s="471"/>
      <c r="PH34" s="471"/>
      <c r="PI34" s="471"/>
      <c r="PJ34" s="471"/>
      <c r="PK34" s="471"/>
      <c r="PL34" s="471"/>
      <c r="PM34" s="471"/>
      <c r="PN34" s="471"/>
      <c r="PO34" s="471"/>
      <c r="PP34" s="471"/>
      <c r="PQ34" s="471"/>
      <c r="PR34" s="471"/>
      <c r="PS34" s="471"/>
      <c r="PT34" s="471"/>
      <c r="PU34" s="471"/>
      <c r="PV34" s="471"/>
      <c r="PW34" s="471"/>
      <c r="PX34" s="471"/>
      <c r="PY34" s="471"/>
      <c r="PZ34" s="471"/>
      <c r="QA34" s="471"/>
      <c r="QB34" s="471"/>
      <c r="QC34" s="471"/>
      <c r="QD34" s="471"/>
      <c r="QE34" s="471"/>
      <c r="QF34" s="471"/>
      <c r="QG34" s="471"/>
      <c r="QH34" s="471"/>
      <c r="QI34" s="471"/>
      <c r="QJ34" s="471"/>
      <c r="QK34" s="471"/>
      <c r="QL34" s="471"/>
      <c r="QM34" s="471"/>
      <c r="QN34" s="471"/>
      <c r="QO34" s="471"/>
      <c r="QP34" s="471"/>
      <c r="QQ34" s="471"/>
      <c r="QR34" s="471"/>
      <c r="QS34" s="471"/>
      <c r="QT34" s="471"/>
      <c r="QU34" s="471"/>
      <c r="QV34" s="471"/>
      <c r="QW34" s="471"/>
      <c r="QX34" s="471"/>
      <c r="QY34" s="471"/>
      <c r="QZ34" s="471"/>
      <c r="RA34" s="471"/>
      <c r="RB34" s="471"/>
      <c r="RC34" s="471"/>
      <c r="RD34" s="471"/>
      <c r="RE34" s="471"/>
      <c r="RF34" s="471"/>
      <c r="RG34" s="471"/>
      <c r="RH34" s="471"/>
      <c r="RI34" s="471"/>
      <c r="RJ34" s="471"/>
      <c r="RK34" s="471"/>
      <c r="RL34" s="471"/>
      <c r="RM34" s="471"/>
      <c r="RN34" s="471"/>
      <c r="RO34" s="471"/>
      <c r="RP34" s="471"/>
      <c r="RQ34" s="471"/>
      <c r="RR34" s="471"/>
      <c r="RS34" s="471"/>
      <c r="RT34" s="471"/>
      <c r="RU34" s="471"/>
      <c r="RV34" s="471"/>
      <c r="RW34" s="471"/>
      <c r="RX34" s="471"/>
      <c r="RY34" s="471"/>
      <c r="RZ34" s="471"/>
      <c r="SA34" s="471"/>
      <c r="SB34" s="471"/>
      <c r="SC34" s="471"/>
      <c r="SD34" s="471"/>
      <c r="SE34" s="471"/>
      <c r="SF34" s="471"/>
      <c r="SG34" s="471"/>
      <c r="SH34" s="471"/>
      <c r="SI34" s="471"/>
      <c r="SJ34" s="471"/>
      <c r="SK34" s="471"/>
      <c r="SL34" s="471"/>
      <c r="SM34" s="471"/>
      <c r="SN34" s="471"/>
      <c r="SO34" s="471"/>
      <c r="SP34" s="471"/>
      <c r="SQ34" s="471"/>
      <c r="SR34" s="471"/>
      <c r="SS34" s="471"/>
      <c r="ST34" s="471"/>
      <c r="SU34" s="471"/>
      <c r="SV34" s="471"/>
      <c r="SW34" s="471"/>
      <c r="SX34" s="471"/>
      <c r="SY34" s="471"/>
      <c r="SZ34" s="471"/>
      <c r="TA34" s="471"/>
      <c r="TB34" s="471"/>
      <c r="TC34" s="471"/>
      <c r="TD34" s="471"/>
      <c r="TE34" s="471"/>
      <c r="TF34" s="471"/>
      <c r="TG34" s="471"/>
      <c r="TH34" s="471"/>
      <c r="TI34" s="471"/>
      <c r="TJ34" s="471"/>
      <c r="TK34" s="471"/>
      <c r="TL34" s="471"/>
      <c r="TM34" s="471"/>
      <c r="TN34" s="471"/>
      <c r="TO34" s="471"/>
      <c r="TP34" s="471"/>
      <c r="TQ34" s="471"/>
      <c r="TR34" s="471"/>
      <c r="TS34" s="471"/>
      <c r="TT34" s="471"/>
      <c r="TU34" s="471"/>
      <c r="TV34" s="471"/>
      <c r="TW34" s="471"/>
      <c r="TX34" s="471"/>
      <c r="TY34" s="471"/>
      <c r="TZ34" s="471"/>
      <c r="UA34" s="471"/>
      <c r="UB34" s="471"/>
      <c r="UC34" s="471"/>
      <c r="UD34" s="471"/>
      <c r="UE34" s="471"/>
      <c r="UF34" s="471"/>
      <c r="UG34" s="471"/>
      <c r="UH34" s="471"/>
      <c r="UI34" s="471"/>
      <c r="UJ34" s="471"/>
      <c r="UK34" s="471"/>
      <c r="UL34" s="471"/>
      <c r="UM34" s="471"/>
      <c r="UN34" s="471"/>
      <c r="UO34" s="471"/>
      <c r="UP34" s="471"/>
      <c r="UQ34" s="471"/>
      <c r="UR34" s="471"/>
      <c r="US34" s="471"/>
      <c r="UT34" s="471"/>
      <c r="UU34" s="471"/>
      <c r="UV34" s="471"/>
      <c r="UW34" s="471"/>
      <c r="UX34" s="471"/>
      <c r="UY34" s="471"/>
      <c r="UZ34" s="471"/>
      <c r="VA34" s="471"/>
      <c r="VB34" s="471"/>
      <c r="VC34" s="471"/>
      <c r="VD34" s="471"/>
      <c r="VE34" s="471"/>
      <c r="VF34" s="471"/>
      <c r="VG34" s="471"/>
      <c r="VH34" s="471"/>
      <c r="VI34" s="471"/>
      <c r="VJ34" s="471"/>
      <c r="VK34" s="471"/>
      <c r="VL34" s="471"/>
      <c r="VM34" s="471"/>
      <c r="VN34" s="471"/>
      <c r="VO34" s="471"/>
      <c r="VP34" s="471"/>
      <c r="VQ34" s="471"/>
      <c r="VR34" s="471"/>
      <c r="VS34" s="471"/>
      <c r="VT34" s="471"/>
      <c r="VU34" s="471"/>
      <c r="VV34" s="471"/>
      <c r="VW34" s="471"/>
      <c r="VX34" s="471"/>
      <c r="VY34" s="471"/>
      <c r="VZ34" s="471"/>
      <c r="WA34" s="471"/>
      <c r="WB34" s="471"/>
      <c r="WC34" s="471"/>
      <c r="WD34" s="471"/>
      <c r="WE34" s="471"/>
      <c r="WF34" s="471"/>
      <c r="WG34" s="471"/>
      <c r="WH34" s="471"/>
      <c r="WI34" s="471"/>
      <c r="WJ34" s="471"/>
      <c r="WK34" s="471"/>
      <c r="WL34" s="471"/>
      <c r="WM34" s="471"/>
      <c r="WN34" s="471"/>
      <c r="WO34" s="471"/>
      <c r="WP34" s="471"/>
      <c r="WQ34" s="471"/>
      <c r="WR34" s="471"/>
      <c r="WS34" s="471"/>
      <c r="WT34" s="471"/>
      <c r="WU34" s="471"/>
      <c r="WV34" s="471"/>
      <c r="WW34" s="471"/>
      <c r="WX34" s="471"/>
      <c r="WY34" s="471"/>
      <c r="WZ34" s="471"/>
      <c r="XA34" s="471"/>
      <c r="XB34" s="471"/>
      <c r="XC34" s="471"/>
      <c r="XD34" s="471"/>
      <c r="XE34" s="471"/>
      <c r="XF34" s="471"/>
      <c r="XG34" s="471"/>
      <c r="XH34" s="471"/>
      <c r="XI34" s="471"/>
      <c r="XJ34" s="471"/>
      <c r="XK34" s="471"/>
      <c r="XL34" s="471"/>
      <c r="XM34" s="471"/>
      <c r="XN34" s="471"/>
      <c r="XO34" s="471"/>
      <c r="XP34" s="471"/>
      <c r="XQ34" s="471"/>
      <c r="XR34" s="471"/>
      <c r="XS34" s="471"/>
      <c r="XT34" s="471"/>
      <c r="XU34" s="471"/>
      <c r="XV34" s="471"/>
      <c r="XW34" s="471"/>
      <c r="XX34" s="471"/>
      <c r="XY34" s="471"/>
      <c r="XZ34" s="471"/>
      <c r="YA34" s="471"/>
      <c r="YB34" s="471"/>
      <c r="YC34" s="471"/>
      <c r="YD34" s="471"/>
      <c r="YE34" s="471"/>
      <c r="YF34" s="471"/>
      <c r="YG34" s="471"/>
      <c r="YH34" s="471"/>
      <c r="YI34" s="471"/>
      <c r="YJ34" s="471"/>
      <c r="YK34" s="471"/>
      <c r="YL34" s="471"/>
      <c r="YM34" s="471"/>
      <c r="YN34" s="471"/>
      <c r="YO34" s="471"/>
      <c r="YP34" s="471"/>
      <c r="YQ34" s="471"/>
      <c r="YR34" s="471"/>
      <c r="YS34" s="471"/>
      <c r="YT34" s="471"/>
      <c r="YU34" s="471"/>
      <c r="YV34" s="471"/>
      <c r="YW34" s="471"/>
      <c r="YX34" s="471"/>
      <c r="YY34" s="471"/>
      <c r="YZ34" s="471"/>
      <c r="ZA34" s="471"/>
      <c r="ZB34" s="471"/>
      <c r="ZC34" s="471"/>
      <c r="ZD34" s="471"/>
      <c r="ZE34" s="471"/>
      <c r="ZF34" s="471"/>
      <c r="ZG34" s="471"/>
      <c r="ZH34" s="471"/>
      <c r="ZI34" s="471"/>
      <c r="ZJ34" s="471"/>
      <c r="ZK34" s="471"/>
      <c r="ZL34" s="471"/>
      <c r="ZM34" s="471"/>
      <c r="ZN34" s="471"/>
      <c r="ZO34" s="471"/>
      <c r="ZP34" s="471"/>
      <c r="ZQ34" s="471"/>
      <c r="ZR34" s="471"/>
      <c r="ZS34" s="471"/>
      <c r="ZT34" s="471"/>
      <c r="ZU34" s="471"/>
      <c r="ZV34" s="471"/>
      <c r="ZW34" s="471"/>
      <c r="ZX34" s="471"/>
      <c r="ZY34" s="471"/>
      <c r="ZZ34" s="471"/>
      <c r="AAA34" s="471"/>
      <c r="AAB34" s="471"/>
      <c r="AAC34" s="471"/>
      <c r="AAD34" s="471"/>
      <c r="AAE34" s="471"/>
      <c r="AAF34" s="471"/>
      <c r="AAG34" s="471"/>
      <c r="AAH34" s="471"/>
      <c r="AAI34" s="471"/>
      <c r="AAJ34" s="471"/>
      <c r="AAK34" s="471"/>
      <c r="AAL34" s="471"/>
      <c r="AAM34" s="471"/>
      <c r="AAN34" s="471"/>
      <c r="AAO34" s="471"/>
      <c r="AAP34" s="471"/>
      <c r="AAQ34" s="471"/>
      <c r="AAR34" s="471"/>
      <c r="AAS34" s="471"/>
      <c r="AAT34" s="471"/>
      <c r="AAU34" s="471"/>
      <c r="AAV34" s="471"/>
      <c r="AAW34" s="471"/>
      <c r="AAX34" s="471"/>
      <c r="AAY34" s="471"/>
      <c r="AAZ34" s="471"/>
      <c r="ABA34" s="471"/>
      <c r="ABB34" s="471"/>
      <c r="ABC34" s="471"/>
      <c r="ABD34" s="471"/>
      <c r="ABE34" s="471"/>
      <c r="ABF34" s="471"/>
      <c r="ABG34" s="471"/>
      <c r="ABH34" s="471"/>
      <c r="ABI34" s="471"/>
      <c r="ABJ34" s="471"/>
      <c r="ABK34" s="471"/>
      <c r="ABL34" s="471"/>
      <c r="ABM34" s="471"/>
      <c r="ABN34" s="471"/>
      <c r="ABO34" s="471"/>
      <c r="ABP34" s="471"/>
      <c r="ABQ34" s="471"/>
      <c r="ABR34" s="471"/>
      <c r="ABS34" s="471"/>
      <c r="ABT34" s="471"/>
      <c r="ABU34" s="471"/>
      <c r="ABV34" s="471"/>
      <c r="ABW34" s="471"/>
      <c r="ABX34" s="471"/>
      <c r="ABY34" s="471"/>
      <c r="ABZ34" s="471"/>
      <c r="ACA34" s="471"/>
      <c r="ACB34" s="471"/>
      <c r="ACC34" s="471"/>
      <c r="ACD34" s="471"/>
      <c r="ACE34" s="471"/>
      <c r="ACF34" s="471"/>
      <c r="ACG34" s="471"/>
      <c r="ACH34" s="471"/>
      <c r="ACI34" s="471"/>
      <c r="ACJ34" s="471"/>
      <c r="ACK34" s="471"/>
      <c r="ACL34" s="471"/>
      <c r="ACM34" s="471"/>
      <c r="ACN34" s="471"/>
      <c r="ACO34" s="471"/>
      <c r="ACP34" s="471"/>
      <c r="ACQ34" s="471"/>
      <c r="ACR34" s="471"/>
      <c r="ACS34" s="471"/>
      <c r="ACT34" s="471"/>
      <c r="ACU34" s="471"/>
      <c r="ACV34" s="471"/>
      <c r="ACW34" s="471"/>
      <c r="ACX34" s="471"/>
      <c r="ACY34" s="471"/>
      <c r="ACZ34" s="471"/>
      <c r="ADA34" s="471"/>
      <c r="ADB34" s="471"/>
      <c r="ADC34" s="471"/>
      <c r="ADD34" s="471"/>
      <c r="ADE34" s="471"/>
      <c r="ADF34" s="471"/>
      <c r="ADG34" s="471"/>
      <c r="ADH34" s="471"/>
      <c r="ADI34" s="471"/>
      <c r="ADJ34" s="471"/>
      <c r="ADK34" s="471"/>
      <c r="ADL34" s="471"/>
      <c r="ADM34" s="471"/>
      <c r="ADN34" s="471"/>
      <c r="ADO34" s="471"/>
      <c r="ADP34" s="471"/>
      <c r="ADQ34" s="471"/>
      <c r="ADR34" s="471"/>
      <c r="ADS34" s="471"/>
      <c r="ADT34" s="471"/>
      <c r="ADU34" s="471"/>
      <c r="ADV34" s="471"/>
      <c r="ADW34" s="471"/>
      <c r="ADX34" s="471"/>
      <c r="ADY34" s="471"/>
      <c r="ADZ34" s="471"/>
      <c r="AEA34" s="471"/>
      <c r="AEB34" s="471"/>
      <c r="AEC34" s="471"/>
      <c r="AED34" s="471"/>
      <c r="AEE34" s="471"/>
      <c r="AEF34" s="471"/>
      <c r="AEG34" s="471"/>
      <c r="AEH34" s="471"/>
      <c r="AEI34" s="471"/>
      <c r="AEJ34" s="471"/>
      <c r="AEK34" s="471"/>
      <c r="AEL34" s="471"/>
      <c r="AEM34" s="471"/>
      <c r="AEN34" s="471"/>
      <c r="AEO34" s="471"/>
      <c r="AEP34" s="471"/>
      <c r="AEQ34" s="471"/>
      <c r="AER34" s="471"/>
      <c r="AES34" s="471"/>
      <c r="AET34" s="471"/>
      <c r="AEU34" s="471"/>
      <c r="AEV34" s="471"/>
      <c r="AEW34" s="471"/>
      <c r="AEX34" s="471"/>
      <c r="AEY34" s="471"/>
      <c r="AEZ34" s="471"/>
      <c r="AFA34" s="471"/>
      <c r="AFB34" s="471"/>
      <c r="AFC34" s="471"/>
      <c r="AFD34" s="471"/>
      <c r="AFE34" s="471"/>
      <c r="AFF34" s="471"/>
      <c r="AFG34" s="471"/>
      <c r="AFH34" s="471"/>
      <c r="AFI34" s="471"/>
      <c r="AFJ34" s="471"/>
      <c r="AFK34" s="471"/>
      <c r="AFL34" s="471"/>
      <c r="AFM34" s="471"/>
      <c r="AFN34" s="471"/>
      <c r="AFO34" s="471"/>
      <c r="AFP34" s="471"/>
      <c r="AFQ34" s="471"/>
      <c r="AFR34" s="471"/>
      <c r="AFS34" s="471"/>
      <c r="AFT34" s="471"/>
      <c r="AFU34" s="471"/>
      <c r="AFV34" s="471"/>
      <c r="AFW34" s="471"/>
      <c r="AFX34" s="471"/>
      <c r="AFY34" s="471"/>
      <c r="AFZ34" s="471"/>
      <c r="AGA34" s="471"/>
      <c r="AGB34" s="471"/>
      <c r="AGC34" s="471"/>
      <c r="AGD34" s="471"/>
      <c r="AGE34" s="471"/>
      <c r="AGF34" s="471"/>
      <c r="AGG34" s="471"/>
      <c r="AGH34" s="471"/>
      <c r="AGI34" s="471"/>
      <c r="AGJ34" s="471"/>
      <c r="AGK34" s="471"/>
      <c r="AGL34" s="471"/>
      <c r="AGM34" s="471"/>
      <c r="AGN34" s="471"/>
      <c r="AGO34" s="471"/>
      <c r="AGP34" s="471"/>
      <c r="AGQ34" s="471"/>
      <c r="AGR34" s="471"/>
      <c r="AGS34" s="471"/>
      <c r="AGT34" s="471"/>
      <c r="AGU34" s="471"/>
      <c r="AGV34" s="471"/>
      <c r="AGW34" s="471"/>
      <c r="AGX34" s="471"/>
      <c r="AGY34" s="471"/>
      <c r="AGZ34" s="471"/>
      <c r="AHA34" s="471"/>
      <c r="AHB34" s="471"/>
      <c r="AHC34" s="471"/>
      <c r="AHD34" s="471"/>
      <c r="AHE34" s="471"/>
      <c r="AHF34" s="471"/>
      <c r="AHG34" s="471"/>
      <c r="AHH34" s="471"/>
      <c r="AHI34" s="471"/>
      <c r="AHJ34" s="471"/>
      <c r="AHK34" s="471"/>
      <c r="AHL34" s="471"/>
      <c r="AHM34" s="471"/>
      <c r="AHN34" s="471"/>
      <c r="AHO34" s="471"/>
      <c r="AHP34" s="471"/>
      <c r="AHQ34" s="471"/>
      <c r="AHR34" s="471"/>
      <c r="AHS34" s="471"/>
      <c r="AHT34" s="471"/>
      <c r="AHU34" s="471"/>
      <c r="AHV34" s="471"/>
      <c r="AHW34" s="471"/>
      <c r="AHX34" s="471"/>
      <c r="AHY34" s="471"/>
      <c r="AHZ34" s="471"/>
      <c r="AIA34" s="471"/>
      <c r="AIB34" s="471"/>
      <c r="AIC34" s="471"/>
      <c r="AID34" s="471"/>
      <c r="AIE34" s="471"/>
      <c r="AIF34" s="471"/>
      <c r="AIG34" s="471"/>
      <c r="AIH34" s="471"/>
      <c r="AII34" s="471"/>
      <c r="AIJ34" s="471"/>
      <c r="AIK34" s="471"/>
      <c r="AIL34" s="471"/>
      <c r="AIM34" s="471"/>
      <c r="AIN34" s="471"/>
      <c r="AIO34" s="471"/>
      <c r="AIP34" s="471"/>
      <c r="AIQ34" s="471"/>
      <c r="AIR34" s="471"/>
      <c r="AIS34" s="471"/>
      <c r="AIT34" s="471"/>
      <c r="AIU34" s="471"/>
      <c r="AIV34" s="471"/>
      <c r="AIW34" s="471"/>
      <c r="AIX34" s="471"/>
      <c r="AIY34" s="471"/>
      <c r="AIZ34" s="471"/>
      <c r="AJA34" s="471"/>
      <c r="AJB34" s="471"/>
      <c r="AJC34" s="471"/>
      <c r="AJD34" s="471"/>
      <c r="AJE34" s="471"/>
      <c r="AJF34" s="471"/>
      <c r="AJG34" s="471"/>
      <c r="AJH34" s="471"/>
      <c r="AJI34" s="471"/>
      <c r="AJJ34" s="471"/>
      <c r="AJK34" s="471"/>
      <c r="AJL34" s="471"/>
      <c r="AJM34" s="471"/>
      <c r="AJN34" s="471"/>
      <c r="AJO34" s="471"/>
      <c r="AJP34" s="471"/>
      <c r="AJQ34" s="471"/>
      <c r="AJR34" s="471"/>
      <c r="AJS34" s="471"/>
      <c r="AJT34" s="471"/>
      <c r="AJU34" s="471"/>
      <c r="AJV34" s="471"/>
      <c r="AJW34" s="471"/>
      <c r="AJX34" s="471"/>
      <c r="AJY34" s="471"/>
      <c r="AJZ34" s="471"/>
      <c r="AKA34" s="471"/>
      <c r="AKB34" s="471"/>
      <c r="AKC34" s="471"/>
      <c r="AKD34" s="471"/>
      <c r="AKE34" s="471"/>
      <c r="AKF34" s="471"/>
      <c r="AKG34" s="471"/>
      <c r="AKH34" s="471"/>
      <c r="AKI34" s="471"/>
      <c r="AKJ34" s="471"/>
      <c r="AKK34" s="471"/>
      <c r="AKL34" s="471"/>
      <c r="AKM34" s="471"/>
      <c r="AKN34" s="471"/>
      <c r="AKO34" s="471"/>
      <c r="AKP34" s="471"/>
      <c r="AKQ34" s="471"/>
      <c r="AKR34" s="471"/>
      <c r="AKS34" s="471"/>
      <c r="AKT34" s="471"/>
      <c r="AKU34" s="471"/>
      <c r="AKV34" s="471"/>
      <c r="AKW34" s="471"/>
      <c r="AKX34" s="471"/>
      <c r="AKY34" s="471"/>
      <c r="AKZ34" s="471"/>
      <c r="ALA34" s="471"/>
      <c r="ALB34" s="471"/>
      <c r="ALC34" s="471"/>
      <c r="ALD34" s="471"/>
      <c r="ALE34" s="471"/>
      <c r="ALF34" s="471"/>
      <c r="ALG34" s="471"/>
      <c r="ALH34" s="471"/>
      <c r="ALI34" s="471"/>
      <c r="ALJ34" s="471"/>
      <c r="ALK34" s="471"/>
      <c r="ALL34" s="471"/>
      <c r="ALM34" s="471"/>
      <c r="ALN34" s="471"/>
      <c r="ALO34" s="471"/>
      <c r="ALP34" s="471"/>
      <c r="ALQ34" s="471"/>
      <c r="ALR34" s="471"/>
      <c r="ALS34" s="471"/>
      <c r="ALT34" s="471"/>
      <c r="ALU34" s="471"/>
      <c r="ALV34" s="471"/>
      <c r="ALW34" s="471"/>
      <c r="ALX34" s="471"/>
      <c r="ALY34" s="471"/>
      <c r="ALZ34" s="471"/>
      <c r="AMA34" s="471"/>
      <c r="AMB34" s="471"/>
      <c r="AMC34" s="471"/>
      <c r="AMD34" s="471"/>
      <c r="AME34" s="471"/>
      <c r="AMF34" s="471"/>
      <c r="AMG34" s="471"/>
      <c r="AMH34" s="471"/>
      <c r="AMI34" s="471"/>
      <c r="AMJ34" s="471"/>
      <c r="AMK34" s="471"/>
      <c r="AML34" s="471"/>
      <c r="AMM34" s="471"/>
    </row>
    <row r="35" spans="1:1027" s="637" customFormat="1" ht="15" customHeight="1">
      <c r="A35" s="656">
        <v>1</v>
      </c>
      <c r="B35" s="667"/>
      <c r="C35" s="667"/>
      <c r="D35" s="599"/>
      <c r="E35" s="174"/>
      <c r="F35" s="658"/>
      <c r="G35" s="174"/>
      <c r="H35" s="659"/>
      <c r="I35" s="660">
        <f t="shared" si="11"/>
        <v>0</v>
      </c>
      <c r="J35" s="661">
        <f t="shared" si="12"/>
        <v>0</v>
      </c>
      <c r="K35" s="577">
        <f t="shared" si="1"/>
        <v>0</v>
      </c>
      <c r="L35" s="578"/>
      <c r="M35" s="528">
        <f t="shared" si="2"/>
        <v>0</v>
      </c>
      <c r="N35" s="578"/>
      <c r="O35" s="528">
        <f t="shared" si="3"/>
        <v>0</v>
      </c>
      <c r="P35" s="578"/>
      <c r="Q35" s="528">
        <f t="shared" si="4"/>
        <v>0</v>
      </c>
      <c r="R35" s="578"/>
      <c r="S35" s="629">
        <f t="shared" si="5"/>
        <v>0</v>
      </c>
      <c r="T35" s="528">
        <f t="shared" si="13"/>
        <v>0</v>
      </c>
      <c r="U35" s="528">
        <f t="shared" si="14"/>
        <v>0</v>
      </c>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7"/>
      <c r="AY35" s="217"/>
      <c r="AZ35" s="217"/>
      <c r="BA35" s="217"/>
      <c r="BB35" s="217"/>
      <c r="BC35" s="217"/>
      <c r="BD35" s="217"/>
      <c r="BE35" s="217"/>
      <c r="BF35" s="217"/>
      <c r="BG35" s="217"/>
      <c r="BH35" s="217"/>
      <c r="BI35" s="217"/>
      <c r="BJ35" s="217"/>
      <c r="BK35" s="217"/>
      <c r="BL35" s="217"/>
      <c r="BM35" s="217"/>
      <c r="BN35" s="217"/>
      <c r="BO35" s="217"/>
      <c r="BP35" s="217"/>
      <c r="BQ35" s="217"/>
      <c r="BR35" s="217"/>
      <c r="BS35" s="217"/>
      <c r="BT35" s="217"/>
      <c r="BU35" s="217"/>
      <c r="BV35" s="217"/>
      <c r="BW35" s="217"/>
      <c r="BX35" s="217"/>
      <c r="BY35" s="217"/>
      <c r="BZ35" s="217"/>
      <c r="CA35" s="217"/>
      <c r="CB35" s="217"/>
      <c r="CC35" s="217"/>
      <c r="CD35" s="217"/>
      <c r="CE35" s="217"/>
      <c r="CF35" s="217"/>
      <c r="CG35" s="217"/>
      <c r="CH35" s="217"/>
      <c r="CI35" s="217"/>
      <c r="CJ35" s="217"/>
      <c r="CK35" s="217"/>
      <c r="CL35" s="217"/>
      <c r="CM35" s="217"/>
      <c r="CN35" s="217"/>
      <c r="CO35" s="217"/>
      <c r="CP35" s="217"/>
      <c r="CQ35" s="217"/>
      <c r="CR35" s="217"/>
      <c r="CS35" s="217"/>
      <c r="CT35" s="217"/>
      <c r="CU35" s="217"/>
      <c r="CV35" s="217"/>
      <c r="CW35" s="217"/>
      <c r="CX35" s="217"/>
      <c r="CY35" s="217"/>
      <c r="CZ35" s="217"/>
      <c r="DA35" s="217"/>
      <c r="DB35" s="217"/>
      <c r="DC35" s="217"/>
      <c r="DD35" s="217"/>
      <c r="DE35" s="217"/>
      <c r="DF35" s="217"/>
      <c r="DG35" s="217"/>
      <c r="DH35" s="217"/>
      <c r="DI35" s="217"/>
      <c r="DJ35" s="217"/>
      <c r="DK35" s="217"/>
      <c r="DL35" s="217"/>
      <c r="DM35" s="217"/>
      <c r="DN35" s="217"/>
      <c r="DO35" s="217"/>
      <c r="DP35" s="217"/>
      <c r="DQ35" s="217"/>
      <c r="DR35" s="217"/>
      <c r="DS35" s="217"/>
      <c r="DT35" s="217"/>
      <c r="DU35" s="217"/>
      <c r="DV35" s="217"/>
      <c r="DW35" s="217"/>
      <c r="DX35" s="217"/>
      <c r="DY35" s="217"/>
      <c r="DZ35" s="217"/>
      <c r="EA35" s="217"/>
      <c r="EB35" s="217"/>
      <c r="EC35" s="217"/>
      <c r="ED35" s="217"/>
      <c r="EE35" s="217"/>
      <c r="EF35" s="217"/>
      <c r="EG35" s="217"/>
      <c r="EH35" s="217"/>
      <c r="EI35" s="217"/>
      <c r="EJ35" s="217"/>
      <c r="EK35" s="217"/>
      <c r="EL35" s="217"/>
      <c r="EM35" s="217"/>
      <c r="EN35" s="217"/>
      <c r="EO35" s="217"/>
      <c r="EP35" s="217"/>
      <c r="EQ35" s="217"/>
      <c r="ER35" s="217"/>
      <c r="ES35" s="217"/>
      <c r="ET35" s="217"/>
      <c r="EU35" s="217"/>
      <c r="EV35" s="217"/>
      <c r="EW35" s="217"/>
      <c r="EX35" s="217"/>
      <c r="EY35" s="217"/>
      <c r="EZ35" s="217"/>
      <c r="FA35" s="217"/>
      <c r="FB35" s="217"/>
      <c r="FC35" s="217"/>
      <c r="FD35" s="217"/>
      <c r="FE35" s="217"/>
      <c r="FF35" s="217"/>
      <c r="FG35" s="217"/>
      <c r="FH35" s="217"/>
      <c r="FI35" s="217"/>
      <c r="FJ35" s="217"/>
      <c r="FK35" s="217"/>
      <c r="FL35" s="217"/>
      <c r="FM35" s="217"/>
      <c r="FN35" s="217"/>
      <c r="FO35" s="217"/>
      <c r="FP35" s="217"/>
      <c r="FQ35" s="217"/>
      <c r="FR35" s="217"/>
      <c r="FS35" s="217"/>
      <c r="FT35" s="217"/>
      <c r="FU35" s="217"/>
      <c r="FV35" s="217"/>
      <c r="FW35" s="217"/>
      <c r="FX35" s="217"/>
      <c r="FY35" s="217"/>
      <c r="FZ35" s="217"/>
      <c r="GA35" s="217"/>
      <c r="GB35" s="217"/>
      <c r="GC35" s="217"/>
      <c r="GD35" s="217"/>
      <c r="GE35" s="217"/>
      <c r="GF35" s="217"/>
      <c r="GG35" s="217"/>
      <c r="GH35" s="217"/>
      <c r="GI35" s="217"/>
      <c r="GJ35" s="217"/>
      <c r="GK35" s="217"/>
      <c r="GL35" s="217"/>
      <c r="GM35" s="217"/>
      <c r="GN35" s="217"/>
      <c r="GO35" s="217"/>
      <c r="GP35" s="217"/>
      <c r="GQ35" s="217"/>
      <c r="GR35" s="217"/>
      <c r="GS35" s="217"/>
      <c r="GT35" s="217"/>
      <c r="GU35" s="217"/>
      <c r="GV35" s="217"/>
      <c r="GW35" s="217"/>
      <c r="GX35" s="217"/>
      <c r="GY35" s="217"/>
      <c r="GZ35" s="217"/>
      <c r="HA35" s="217"/>
      <c r="HB35" s="217"/>
      <c r="HC35" s="217"/>
      <c r="HD35" s="217"/>
      <c r="HE35" s="217"/>
      <c r="HF35" s="217"/>
      <c r="HG35" s="217"/>
      <c r="HH35" s="217"/>
      <c r="HI35" s="217"/>
      <c r="HJ35" s="217"/>
      <c r="HK35" s="217"/>
      <c r="HL35" s="217"/>
      <c r="HM35" s="217"/>
      <c r="HN35" s="217"/>
      <c r="HO35" s="217"/>
      <c r="HP35" s="217"/>
      <c r="HQ35" s="217"/>
      <c r="HR35" s="217"/>
      <c r="HS35" s="217"/>
      <c r="HT35" s="217"/>
      <c r="HU35" s="217"/>
      <c r="HV35" s="217"/>
      <c r="HW35" s="217"/>
      <c r="HX35" s="217"/>
      <c r="HY35" s="217"/>
      <c r="HZ35" s="217"/>
      <c r="IA35" s="217"/>
      <c r="IB35" s="217"/>
      <c r="IC35" s="217"/>
      <c r="ID35" s="217"/>
      <c r="IE35" s="217"/>
      <c r="IF35" s="217"/>
      <c r="IG35" s="217"/>
      <c r="IH35" s="217"/>
      <c r="II35" s="217"/>
      <c r="IJ35" s="217"/>
      <c r="IK35" s="217"/>
      <c r="IL35" s="217"/>
      <c r="IM35" s="217"/>
      <c r="IN35" s="217"/>
      <c r="IO35" s="217"/>
      <c r="IP35" s="217"/>
      <c r="IQ35" s="217"/>
      <c r="IR35" s="217"/>
      <c r="IS35" s="217"/>
      <c r="IT35" s="217"/>
      <c r="IU35" s="217"/>
      <c r="IV35" s="217"/>
      <c r="IW35" s="217"/>
      <c r="IX35" s="217"/>
      <c r="IY35" s="217"/>
      <c r="IZ35" s="217"/>
      <c r="JA35" s="217"/>
      <c r="JB35" s="217"/>
      <c r="JC35" s="217"/>
      <c r="JD35" s="217"/>
      <c r="JE35" s="217"/>
      <c r="JF35" s="217"/>
      <c r="JG35" s="217"/>
      <c r="JH35" s="217"/>
      <c r="JI35" s="217"/>
      <c r="JJ35" s="217"/>
      <c r="JK35" s="217"/>
      <c r="JL35" s="217"/>
      <c r="JM35" s="217"/>
      <c r="JN35" s="217"/>
      <c r="JO35" s="217"/>
      <c r="JP35" s="217"/>
      <c r="JQ35" s="217"/>
      <c r="JR35" s="217"/>
      <c r="JS35" s="217"/>
      <c r="JT35" s="217"/>
      <c r="JU35" s="217"/>
      <c r="JV35" s="217"/>
      <c r="JW35" s="217"/>
      <c r="JX35" s="217"/>
      <c r="JY35" s="217"/>
      <c r="JZ35" s="217"/>
      <c r="KA35" s="217"/>
      <c r="KB35" s="217"/>
      <c r="KC35" s="217"/>
      <c r="KD35" s="217"/>
      <c r="KE35" s="217"/>
      <c r="KF35" s="217"/>
      <c r="KG35" s="217"/>
      <c r="KH35" s="217"/>
      <c r="KI35" s="217"/>
      <c r="KJ35" s="217"/>
      <c r="KK35" s="217"/>
      <c r="KL35" s="217"/>
      <c r="KM35" s="217"/>
      <c r="KN35" s="217"/>
      <c r="KO35" s="217"/>
      <c r="KP35" s="217"/>
      <c r="KQ35" s="217"/>
      <c r="KR35" s="217"/>
      <c r="KS35" s="217"/>
      <c r="KT35" s="217"/>
      <c r="KU35" s="217"/>
      <c r="KV35" s="217"/>
      <c r="KW35" s="217"/>
      <c r="KX35" s="217"/>
      <c r="KY35" s="217"/>
      <c r="KZ35" s="217"/>
      <c r="LA35" s="217"/>
      <c r="LB35" s="217"/>
      <c r="LC35" s="217"/>
      <c r="LD35" s="217"/>
      <c r="LE35" s="217"/>
      <c r="LF35" s="217"/>
      <c r="LG35" s="217"/>
      <c r="LH35" s="217"/>
      <c r="LI35" s="217"/>
      <c r="LJ35" s="217"/>
      <c r="LK35" s="217"/>
      <c r="LL35" s="217"/>
      <c r="LM35" s="217"/>
      <c r="LN35" s="217"/>
      <c r="LO35" s="217"/>
      <c r="LP35" s="217"/>
      <c r="LQ35" s="217"/>
      <c r="LR35" s="217"/>
      <c r="LS35" s="217"/>
      <c r="LT35" s="217"/>
      <c r="LU35" s="217"/>
      <c r="LV35" s="217"/>
      <c r="LW35" s="217"/>
      <c r="LX35" s="217"/>
      <c r="LY35" s="217"/>
      <c r="LZ35" s="217"/>
      <c r="MA35" s="217"/>
      <c r="MB35" s="217"/>
      <c r="MC35" s="217"/>
      <c r="MD35" s="217"/>
      <c r="ME35" s="217"/>
      <c r="MF35" s="217"/>
      <c r="MG35" s="217"/>
      <c r="MH35" s="217"/>
      <c r="MI35" s="217"/>
      <c r="MJ35" s="217"/>
      <c r="MK35" s="217"/>
      <c r="ML35" s="217"/>
      <c r="MM35" s="217"/>
      <c r="MN35" s="217"/>
      <c r="MO35" s="217"/>
      <c r="MP35" s="217"/>
      <c r="MQ35" s="217"/>
      <c r="MR35" s="217"/>
      <c r="MS35" s="217"/>
      <c r="MT35" s="217"/>
      <c r="MU35" s="217"/>
      <c r="MV35" s="217"/>
      <c r="MW35" s="217"/>
      <c r="MX35" s="217"/>
      <c r="MY35" s="217"/>
      <c r="MZ35" s="217"/>
      <c r="NA35" s="217"/>
      <c r="NB35" s="217"/>
      <c r="NC35" s="217"/>
      <c r="ND35" s="217"/>
      <c r="NE35" s="217"/>
      <c r="NF35" s="217"/>
      <c r="NG35" s="217"/>
      <c r="NH35" s="217"/>
      <c r="NI35" s="217"/>
      <c r="NJ35" s="217"/>
      <c r="NK35" s="217"/>
      <c r="NL35" s="217"/>
      <c r="NM35" s="217"/>
      <c r="NN35" s="217"/>
      <c r="NO35" s="217"/>
      <c r="NP35" s="217"/>
      <c r="NQ35" s="217"/>
      <c r="NR35" s="217"/>
      <c r="NS35" s="217"/>
      <c r="NT35" s="217"/>
      <c r="NU35" s="217"/>
      <c r="NV35" s="217"/>
      <c r="NW35" s="217"/>
      <c r="NX35" s="217"/>
      <c r="NY35" s="217"/>
      <c r="NZ35" s="217"/>
      <c r="OA35" s="217"/>
      <c r="OB35" s="217"/>
      <c r="OC35" s="217"/>
      <c r="OD35" s="217"/>
      <c r="OE35" s="217"/>
      <c r="OF35" s="217"/>
      <c r="OG35" s="217"/>
      <c r="OH35" s="217"/>
      <c r="OI35" s="217"/>
      <c r="OJ35" s="217"/>
      <c r="OK35" s="217"/>
      <c r="OL35" s="217"/>
      <c r="OM35" s="217"/>
      <c r="ON35" s="217"/>
      <c r="OO35" s="217"/>
      <c r="OP35" s="217"/>
      <c r="OQ35" s="217"/>
      <c r="OR35" s="217"/>
      <c r="OS35" s="217"/>
      <c r="OT35" s="217"/>
      <c r="OU35" s="217"/>
      <c r="OV35" s="217"/>
      <c r="OW35" s="217"/>
      <c r="OX35" s="217"/>
      <c r="OY35" s="217"/>
      <c r="OZ35" s="217"/>
      <c r="PA35" s="217"/>
      <c r="PB35" s="217"/>
      <c r="PC35" s="217"/>
      <c r="PD35" s="217"/>
      <c r="PE35" s="217"/>
      <c r="PF35" s="217"/>
      <c r="PG35" s="217"/>
      <c r="PH35" s="217"/>
      <c r="PI35" s="217"/>
      <c r="PJ35" s="217"/>
      <c r="PK35" s="217"/>
      <c r="PL35" s="217"/>
      <c r="PM35" s="217"/>
      <c r="PN35" s="217"/>
      <c r="PO35" s="217"/>
      <c r="PP35" s="217"/>
      <c r="PQ35" s="217"/>
      <c r="PR35" s="217"/>
      <c r="PS35" s="217"/>
      <c r="PT35" s="217"/>
      <c r="PU35" s="217"/>
      <c r="PV35" s="217"/>
      <c r="PW35" s="217"/>
      <c r="PX35" s="217"/>
      <c r="PY35" s="217"/>
      <c r="PZ35" s="217"/>
      <c r="QA35" s="217"/>
      <c r="QB35" s="217"/>
      <c r="QC35" s="217"/>
      <c r="QD35" s="217"/>
      <c r="QE35" s="217"/>
      <c r="QF35" s="217"/>
      <c r="QG35" s="217"/>
      <c r="QH35" s="217"/>
      <c r="QI35" s="217"/>
      <c r="QJ35" s="217"/>
      <c r="QK35" s="217"/>
      <c r="QL35" s="217"/>
      <c r="QM35" s="217"/>
      <c r="QN35" s="217"/>
      <c r="QO35" s="217"/>
      <c r="QP35" s="217"/>
      <c r="QQ35" s="217"/>
      <c r="QR35" s="217"/>
      <c r="QS35" s="217"/>
      <c r="QT35" s="217"/>
      <c r="QU35" s="217"/>
      <c r="QV35" s="217"/>
      <c r="QW35" s="217"/>
      <c r="QX35" s="217"/>
      <c r="QY35" s="217"/>
      <c r="QZ35" s="217"/>
      <c r="RA35" s="217"/>
      <c r="RB35" s="217"/>
      <c r="RC35" s="217"/>
      <c r="RD35" s="217"/>
      <c r="RE35" s="217"/>
      <c r="RF35" s="217"/>
      <c r="RG35" s="217"/>
      <c r="RH35" s="217"/>
      <c r="RI35" s="217"/>
      <c r="RJ35" s="217"/>
      <c r="RK35" s="217"/>
      <c r="RL35" s="217"/>
      <c r="RM35" s="217"/>
      <c r="RN35" s="217"/>
      <c r="RO35" s="217"/>
      <c r="RP35" s="217"/>
      <c r="RQ35" s="217"/>
      <c r="RR35" s="217"/>
      <c r="RS35" s="217"/>
      <c r="RT35" s="217"/>
      <c r="RU35" s="217"/>
      <c r="RV35" s="217"/>
      <c r="RW35" s="217"/>
      <c r="RX35" s="217"/>
      <c r="RY35" s="217"/>
      <c r="RZ35" s="217"/>
      <c r="SA35" s="217"/>
      <c r="SB35" s="217"/>
      <c r="SC35" s="217"/>
      <c r="SD35" s="217"/>
      <c r="SE35" s="217"/>
      <c r="SF35" s="217"/>
      <c r="SG35" s="217"/>
      <c r="SH35" s="217"/>
      <c r="SI35" s="217"/>
      <c r="SJ35" s="217"/>
      <c r="SK35" s="217"/>
      <c r="SL35" s="217"/>
      <c r="SM35" s="217"/>
      <c r="SN35" s="217"/>
      <c r="SO35" s="217"/>
      <c r="SP35" s="217"/>
      <c r="SQ35" s="217"/>
      <c r="SR35" s="217"/>
      <c r="SS35" s="217"/>
      <c r="ST35" s="217"/>
      <c r="SU35" s="217"/>
      <c r="SV35" s="217"/>
      <c r="SW35" s="217"/>
      <c r="SX35" s="217"/>
      <c r="SY35" s="217"/>
      <c r="SZ35" s="217"/>
      <c r="TA35" s="217"/>
      <c r="TB35" s="217"/>
      <c r="TC35" s="217"/>
      <c r="TD35" s="217"/>
      <c r="TE35" s="217"/>
      <c r="TF35" s="217"/>
      <c r="TG35" s="217"/>
      <c r="TH35" s="217"/>
      <c r="TI35" s="217"/>
      <c r="TJ35" s="217"/>
      <c r="TK35" s="217"/>
      <c r="TL35" s="217"/>
      <c r="TM35" s="217"/>
      <c r="TN35" s="217"/>
      <c r="TO35" s="217"/>
      <c r="TP35" s="217"/>
      <c r="TQ35" s="217"/>
      <c r="TR35" s="217"/>
      <c r="TS35" s="217"/>
      <c r="TT35" s="217"/>
      <c r="TU35" s="217"/>
      <c r="TV35" s="217"/>
      <c r="TW35" s="217"/>
      <c r="TX35" s="217"/>
      <c r="TY35" s="217"/>
      <c r="TZ35" s="217"/>
      <c r="UA35" s="217"/>
      <c r="UB35" s="217"/>
      <c r="UC35" s="217"/>
      <c r="UD35" s="217"/>
      <c r="UE35" s="217"/>
      <c r="UF35" s="217"/>
      <c r="UG35" s="217"/>
      <c r="UH35" s="217"/>
      <c r="UI35" s="217"/>
      <c r="UJ35" s="217"/>
      <c r="UK35" s="217"/>
      <c r="UL35" s="217"/>
      <c r="UM35" s="217"/>
      <c r="UN35" s="217"/>
      <c r="UO35" s="217"/>
      <c r="UP35" s="217"/>
      <c r="UQ35" s="217"/>
      <c r="UR35" s="217"/>
      <c r="US35" s="217"/>
      <c r="UT35" s="217"/>
      <c r="UU35" s="217"/>
      <c r="UV35" s="217"/>
      <c r="UW35" s="217"/>
      <c r="UX35" s="217"/>
      <c r="UY35" s="217"/>
      <c r="UZ35" s="217"/>
      <c r="VA35" s="217"/>
      <c r="VB35" s="217"/>
      <c r="VC35" s="217"/>
      <c r="VD35" s="217"/>
      <c r="VE35" s="217"/>
      <c r="VF35" s="217"/>
      <c r="VG35" s="217"/>
      <c r="VH35" s="217"/>
      <c r="VI35" s="217"/>
      <c r="VJ35" s="217"/>
      <c r="VK35" s="217"/>
      <c r="VL35" s="217"/>
      <c r="VM35" s="217"/>
      <c r="VN35" s="217"/>
      <c r="VO35" s="217"/>
      <c r="VP35" s="217"/>
      <c r="VQ35" s="217"/>
      <c r="VR35" s="217"/>
      <c r="VS35" s="217"/>
      <c r="VT35" s="217"/>
      <c r="VU35" s="217"/>
      <c r="VV35" s="217"/>
      <c r="VW35" s="217"/>
      <c r="VX35" s="217"/>
      <c r="VY35" s="217"/>
      <c r="VZ35" s="217"/>
      <c r="WA35" s="217"/>
      <c r="WB35" s="217"/>
      <c r="WC35" s="217"/>
      <c r="WD35" s="217"/>
      <c r="WE35" s="217"/>
      <c r="WF35" s="217"/>
      <c r="WG35" s="217"/>
      <c r="WH35" s="217"/>
      <c r="WI35" s="217"/>
      <c r="WJ35" s="217"/>
      <c r="WK35" s="217"/>
      <c r="WL35" s="217"/>
      <c r="WM35" s="217"/>
      <c r="WN35" s="217"/>
      <c r="WO35" s="217"/>
      <c r="WP35" s="217"/>
      <c r="WQ35" s="217"/>
      <c r="WR35" s="217"/>
      <c r="WS35" s="217"/>
      <c r="WT35" s="217"/>
      <c r="WU35" s="217"/>
      <c r="WV35" s="217"/>
      <c r="WW35" s="217"/>
      <c r="WX35" s="217"/>
      <c r="WY35" s="217"/>
      <c r="WZ35" s="217"/>
      <c r="XA35" s="217"/>
      <c r="XB35" s="217"/>
      <c r="XC35" s="217"/>
      <c r="XD35" s="217"/>
      <c r="XE35" s="217"/>
      <c r="XF35" s="217"/>
      <c r="XG35" s="217"/>
      <c r="XH35" s="217"/>
      <c r="XI35" s="217"/>
      <c r="XJ35" s="217"/>
      <c r="XK35" s="217"/>
      <c r="XL35" s="217"/>
      <c r="XM35" s="217"/>
      <c r="XN35" s="217"/>
      <c r="XO35" s="217"/>
      <c r="XP35" s="217"/>
      <c r="XQ35" s="217"/>
      <c r="XR35" s="217"/>
      <c r="XS35" s="217"/>
      <c r="XT35" s="217"/>
      <c r="XU35" s="217"/>
      <c r="XV35" s="217"/>
      <c r="XW35" s="217"/>
      <c r="XX35" s="217"/>
      <c r="XY35" s="217"/>
      <c r="XZ35" s="217"/>
      <c r="YA35" s="217"/>
      <c r="YB35" s="217"/>
      <c r="YC35" s="217"/>
      <c r="YD35" s="217"/>
      <c r="YE35" s="217"/>
      <c r="YF35" s="217"/>
      <c r="YG35" s="217"/>
      <c r="YH35" s="217"/>
      <c r="YI35" s="217"/>
      <c r="YJ35" s="217"/>
      <c r="YK35" s="217"/>
      <c r="YL35" s="217"/>
      <c r="YM35" s="217"/>
      <c r="YN35" s="217"/>
      <c r="YO35" s="217"/>
      <c r="YP35" s="217"/>
      <c r="YQ35" s="217"/>
      <c r="YR35" s="217"/>
      <c r="YS35" s="217"/>
      <c r="YT35" s="217"/>
      <c r="YU35" s="217"/>
      <c r="YV35" s="217"/>
      <c r="YW35" s="217"/>
      <c r="YX35" s="217"/>
      <c r="YY35" s="217"/>
      <c r="YZ35" s="217"/>
      <c r="ZA35" s="217"/>
      <c r="ZB35" s="217"/>
      <c r="ZC35" s="217"/>
      <c r="ZD35" s="217"/>
      <c r="ZE35" s="217"/>
      <c r="ZF35" s="217"/>
      <c r="ZG35" s="217"/>
      <c r="ZH35" s="217"/>
      <c r="ZI35" s="217"/>
      <c r="ZJ35" s="217"/>
      <c r="ZK35" s="217"/>
      <c r="ZL35" s="217"/>
      <c r="ZM35" s="217"/>
      <c r="ZN35" s="217"/>
      <c r="ZO35" s="217"/>
      <c r="ZP35" s="217"/>
      <c r="ZQ35" s="217"/>
      <c r="ZR35" s="217"/>
      <c r="ZS35" s="217"/>
      <c r="ZT35" s="217"/>
      <c r="ZU35" s="217"/>
      <c r="ZV35" s="217"/>
      <c r="ZW35" s="217"/>
      <c r="ZX35" s="217"/>
      <c r="ZY35" s="217"/>
      <c r="ZZ35" s="217"/>
      <c r="AAA35" s="217"/>
      <c r="AAB35" s="217"/>
      <c r="AAC35" s="217"/>
      <c r="AAD35" s="217"/>
      <c r="AAE35" s="217"/>
      <c r="AAF35" s="217"/>
      <c r="AAG35" s="217"/>
      <c r="AAH35" s="217"/>
      <c r="AAI35" s="217"/>
      <c r="AAJ35" s="217"/>
      <c r="AAK35" s="217"/>
      <c r="AAL35" s="217"/>
      <c r="AAM35" s="217"/>
      <c r="AAN35" s="217"/>
      <c r="AAO35" s="217"/>
      <c r="AAP35" s="217"/>
      <c r="AAQ35" s="217"/>
      <c r="AAR35" s="217"/>
      <c r="AAS35" s="217"/>
      <c r="AAT35" s="217"/>
      <c r="AAU35" s="217"/>
      <c r="AAV35" s="217"/>
      <c r="AAW35" s="217"/>
      <c r="AAX35" s="217"/>
      <c r="AAY35" s="217"/>
      <c r="AAZ35" s="217"/>
      <c r="ABA35" s="217"/>
      <c r="ABB35" s="217"/>
      <c r="ABC35" s="217"/>
      <c r="ABD35" s="217"/>
      <c r="ABE35" s="217"/>
      <c r="ABF35" s="217"/>
      <c r="ABG35" s="217"/>
      <c r="ABH35" s="217"/>
      <c r="ABI35" s="217"/>
      <c r="ABJ35" s="217"/>
      <c r="ABK35" s="217"/>
      <c r="ABL35" s="217"/>
      <c r="ABM35" s="217"/>
      <c r="ABN35" s="217"/>
      <c r="ABO35" s="217"/>
      <c r="ABP35" s="217"/>
      <c r="ABQ35" s="217"/>
      <c r="ABR35" s="217"/>
      <c r="ABS35" s="217"/>
      <c r="ABT35" s="217"/>
      <c r="ABU35" s="217"/>
      <c r="ABV35" s="217"/>
      <c r="ABW35" s="217"/>
      <c r="ABX35" s="217"/>
      <c r="ABY35" s="217"/>
      <c r="ABZ35" s="217"/>
      <c r="ACA35" s="217"/>
      <c r="ACB35" s="217"/>
      <c r="ACC35" s="217"/>
      <c r="ACD35" s="217"/>
      <c r="ACE35" s="217"/>
      <c r="ACF35" s="217"/>
      <c r="ACG35" s="217"/>
      <c r="ACH35" s="217"/>
      <c r="ACI35" s="217"/>
      <c r="ACJ35" s="217"/>
      <c r="ACK35" s="217"/>
      <c r="ACL35" s="217"/>
      <c r="ACM35" s="217"/>
      <c r="ACN35" s="217"/>
      <c r="ACO35" s="217"/>
      <c r="ACP35" s="217"/>
      <c r="ACQ35" s="217"/>
      <c r="ACR35" s="217"/>
      <c r="ACS35" s="217"/>
      <c r="ACT35" s="217"/>
      <c r="ACU35" s="217"/>
      <c r="ACV35" s="217"/>
      <c r="ACW35" s="217"/>
      <c r="ACX35" s="217"/>
      <c r="ACY35" s="217"/>
      <c r="ACZ35" s="217"/>
      <c r="ADA35" s="217"/>
      <c r="ADB35" s="217"/>
      <c r="ADC35" s="217"/>
      <c r="ADD35" s="217"/>
      <c r="ADE35" s="217"/>
      <c r="ADF35" s="217"/>
      <c r="ADG35" s="217"/>
      <c r="ADH35" s="217"/>
      <c r="ADI35" s="217"/>
      <c r="ADJ35" s="217"/>
      <c r="ADK35" s="217"/>
      <c r="ADL35" s="217"/>
      <c r="ADM35" s="217"/>
      <c r="ADN35" s="217"/>
      <c r="ADO35" s="217"/>
      <c r="ADP35" s="217"/>
      <c r="ADQ35" s="217"/>
      <c r="ADR35" s="217"/>
      <c r="ADS35" s="217"/>
      <c r="ADT35" s="217"/>
      <c r="ADU35" s="217"/>
      <c r="ADV35" s="217"/>
      <c r="ADW35" s="217"/>
      <c r="ADX35" s="217"/>
      <c r="ADY35" s="217"/>
      <c r="ADZ35" s="217"/>
      <c r="AEA35" s="217"/>
      <c r="AEB35" s="217"/>
      <c r="AEC35" s="217"/>
      <c r="AED35" s="217"/>
      <c r="AEE35" s="217"/>
      <c r="AEF35" s="217"/>
      <c r="AEG35" s="217"/>
      <c r="AEH35" s="217"/>
      <c r="AEI35" s="217"/>
      <c r="AEJ35" s="217"/>
      <c r="AEK35" s="217"/>
      <c r="AEL35" s="217"/>
      <c r="AEM35" s="217"/>
      <c r="AEN35" s="217"/>
      <c r="AEO35" s="217"/>
      <c r="AEP35" s="217"/>
      <c r="AEQ35" s="217"/>
      <c r="AER35" s="217"/>
      <c r="AES35" s="217"/>
      <c r="AET35" s="217"/>
      <c r="AEU35" s="217"/>
      <c r="AEV35" s="217"/>
      <c r="AEW35" s="217"/>
      <c r="AEX35" s="217"/>
      <c r="AEY35" s="217"/>
      <c r="AEZ35" s="217"/>
      <c r="AFA35" s="217"/>
      <c r="AFB35" s="217"/>
      <c r="AFC35" s="217"/>
      <c r="AFD35" s="217"/>
      <c r="AFE35" s="217"/>
      <c r="AFF35" s="217"/>
      <c r="AFG35" s="217"/>
      <c r="AFH35" s="217"/>
      <c r="AFI35" s="217"/>
      <c r="AFJ35" s="217"/>
      <c r="AFK35" s="217"/>
      <c r="AFL35" s="217"/>
      <c r="AFM35" s="217"/>
      <c r="AFN35" s="217"/>
      <c r="AFO35" s="217"/>
      <c r="AFP35" s="217"/>
      <c r="AFQ35" s="217"/>
      <c r="AFR35" s="217"/>
      <c r="AFS35" s="217"/>
      <c r="AFT35" s="217"/>
      <c r="AFU35" s="217"/>
      <c r="AFV35" s="217"/>
      <c r="AFW35" s="217"/>
      <c r="AFX35" s="217"/>
      <c r="AFY35" s="217"/>
      <c r="AFZ35" s="217"/>
      <c r="AGA35" s="217"/>
      <c r="AGB35" s="217"/>
      <c r="AGC35" s="217"/>
      <c r="AGD35" s="217"/>
      <c r="AGE35" s="217"/>
      <c r="AGF35" s="217"/>
      <c r="AGG35" s="217"/>
      <c r="AGH35" s="217"/>
      <c r="AGI35" s="217"/>
      <c r="AGJ35" s="217"/>
      <c r="AGK35" s="217"/>
      <c r="AGL35" s="217"/>
      <c r="AGM35" s="217"/>
      <c r="AGN35" s="217"/>
      <c r="AGO35" s="217"/>
      <c r="AGP35" s="217"/>
      <c r="AGQ35" s="217"/>
      <c r="AGR35" s="217"/>
      <c r="AGS35" s="217"/>
      <c r="AGT35" s="217"/>
      <c r="AGU35" s="217"/>
      <c r="AGV35" s="217"/>
      <c r="AGW35" s="217"/>
      <c r="AGX35" s="217"/>
      <c r="AGY35" s="217"/>
      <c r="AGZ35" s="217"/>
      <c r="AHA35" s="217"/>
      <c r="AHB35" s="217"/>
      <c r="AHC35" s="217"/>
      <c r="AHD35" s="217"/>
      <c r="AHE35" s="217"/>
      <c r="AHF35" s="217"/>
      <c r="AHG35" s="217"/>
      <c r="AHH35" s="217"/>
      <c r="AHI35" s="217"/>
      <c r="AHJ35" s="217"/>
      <c r="AHK35" s="217"/>
      <c r="AHL35" s="217"/>
      <c r="AHM35" s="217"/>
      <c r="AHN35" s="217"/>
      <c r="AHO35" s="217"/>
      <c r="AHP35" s="217"/>
      <c r="AHQ35" s="217"/>
      <c r="AHR35" s="217"/>
      <c r="AHS35" s="217"/>
      <c r="AHT35" s="217"/>
      <c r="AHU35" s="217"/>
      <c r="AHV35" s="217"/>
      <c r="AHW35" s="217"/>
      <c r="AHX35" s="217"/>
      <c r="AHY35" s="217"/>
      <c r="AHZ35" s="217"/>
      <c r="AIA35" s="217"/>
      <c r="AIB35" s="217"/>
      <c r="AIC35" s="217"/>
      <c r="AID35" s="217"/>
      <c r="AIE35" s="217"/>
      <c r="AIF35" s="217"/>
      <c r="AIG35" s="217"/>
      <c r="AIH35" s="217"/>
      <c r="AII35" s="217"/>
      <c r="AIJ35" s="217"/>
      <c r="AIK35" s="217"/>
      <c r="AIL35" s="217"/>
      <c r="AIM35" s="217"/>
      <c r="AIN35" s="217"/>
      <c r="AIO35" s="217"/>
      <c r="AIP35" s="217"/>
      <c r="AIQ35" s="217"/>
      <c r="AIR35" s="217"/>
      <c r="AIS35" s="217"/>
      <c r="AIT35" s="217"/>
      <c r="AIU35" s="217"/>
      <c r="AIV35" s="217"/>
      <c r="AIW35" s="217"/>
      <c r="AIX35" s="217"/>
      <c r="AIY35" s="217"/>
      <c r="AIZ35" s="217"/>
      <c r="AJA35" s="217"/>
      <c r="AJB35" s="217"/>
      <c r="AJC35" s="217"/>
      <c r="AJD35" s="217"/>
      <c r="AJE35" s="217"/>
      <c r="AJF35" s="217"/>
      <c r="AJG35" s="217"/>
      <c r="AJH35" s="217"/>
      <c r="AJI35" s="217"/>
      <c r="AJJ35" s="217"/>
      <c r="AJK35" s="217"/>
      <c r="AJL35" s="217"/>
      <c r="AJM35" s="217"/>
      <c r="AJN35" s="217"/>
      <c r="AJO35" s="217"/>
      <c r="AJP35" s="217"/>
      <c r="AJQ35" s="217"/>
      <c r="AJR35" s="217"/>
      <c r="AJS35" s="217"/>
      <c r="AJT35" s="217"/>
      <c r="AJU35" s="217"/>
      <c r="AJV35" s="217"/>
      <c r="AJW35" s="217"/>
      <c r="AJX35" s="217"/>
      <c r="AJY35" s="217"/>
      <c r="AJZ35" s="217"/>
      <c r="AKA35" s="217"/>
      <c r="AKB35" s="217"/>
      <c r="AKC35" s="217"/>
      <c r="AKD35" s="217"/>
      <c r="AKE35" s="217"/>
      <c r="AKF35" s="217"/>
      <c r="AKG35" s="217"/>
      <c r="AKH35" s="217"/>
      <c r="AKI35" s="217"/>
      <c r="AKJ35" s="217"/>
      <c r="AKK35" s="217"/>
      <c r="AKL35" s="217"/>
      <c r="AKM35" s="217"/>
      <c r="AKN35" s="217"/>
      <c r="AKO35" s="217"/>
      <c r="AKP35" s="217"/>
      <c r="AKQ35" s="217"/>
      <c r="AKR35" s="217"/>
      <c r="AKS35" s="217"/>
      <c r="AKT35" s="217"/>
      <c r="AKU35" s="217"/>
      <c r="AKV35" s="217"/>
      <c r="AKW35" s="217"/>
      <c r="AKX35" s="217"/>
      <c r="AKY35" s="217"/>
      <c r="AKZ35" s="217"/>
      <c r="ALA35" s="217"/>
      <c r="ALB35" s="217"/>
      <c r="ALC35" s="217"/>
      <c r="ALD35" s="217"/>
      <c r="ALE35" s="217"/>
      <c r="ALF35" s="217"/>
      <c r="ALG35" s="217"/>
      <c r="ALH35" s="217"/>
      <c r="ALI35" s="217"/>
      <c r="ALJ35" s="217"/>
      <c r="ALK35" s="217"/>
      <c r="ALL35" s="217"/>
      <c r="ALM35" s="217"/>
      <c r="ALN35" s="217"/>
      <c r="ALO35" s="217"/>
      <c r="ALP35" s="217"/>
      <c r="ALQ35" s="217"/>
      <c r="ALR35" s="217"/>
      <c r="ALS35" s="217"/>
      <c r="ALT35" s="217"/>
      <c r="ALU35" s="217"/>
      <c r="ALV35" s="217"/>
      <c r="ALW35" s="217"/>
      <c r="ALX35" s="217"/>
      <c r="ALY35" s="217"/>
      <c r="ALZ35" s="217"/>
      <c r="AMA35" s="217"/>
      <c r="AMB35" s="217"/>
      <c r="AMC35" s="217"/>
      <c r="AMD35" s="217"/>
      <c r="AME35" s="217"/>
      <c r="AMF35" s="217"/>
      <c r="AMG35" s="217"/>
      <c r="AMH35" s="217"/>
      <c r="AMI35" s="217"/>
      <c r="AMJ35" s="217"/>
      <c r="AMK35" s="217"/>
      <c r="AML35" s="217"/>
      <c r="AMM35" s="217"/>
    </row>
    <row r="36" spans="1:1027" s="637" customFormat="1" ht="15" customHeight="1">
      <c r="A36" s="656">
        <v>2</v>
      </c>
      <c r="B36" s="667"/>
      <c r="C36" s="667"/>
      <c r="D36" s="599"/>
      <c r="E36" s="670"/>
      <c r="F36" s="658"/>
      <c r="G36" s="174"/>
      <c r="H36" s="659"/>
      <c r="I36" s="660">
        <f t="shared" si="11"/>
        <v>0</v>
      </c>
      <c r="J36" s="661">
        <f t="shared" si="12"/>
        <v>0</v>
      </c>
      <c r="K36" s="577">
        <f t="shared" si="1"/>
        <v>0</v>
      </c>
      <c r="L36" s="578"/>
      <c r="M36" s="528">
        <f t="shared" si="2"/>
        <v>0</v>
      </c>
      <c r="N36" s="578"/>
      <c r="O36" s="528">
        <f t="shared" si="3"/>
        <v>0</v>
      </c>
      <c r="P36" s="578"/>
      <c r="Q36" s="528">
        <f t="shared" si="4"/>
        <v>0</v>
      </c>
      <c r="R36" s="578"/>
      <c r="S36" s="629">
        <f t="shared" si="5"/>
        <v>0</v>
      </c>
      <c r="T36" s="528">
        <f t="shared" si="13"/>
        <v>0</v>
      </c>
      <c r="U36" s="528">
        <f t="shared" si="14"/>
        <v>0</v>
      </c>
      <c r="V36" s="217"/>
      <c r="W36" s="217"/>
      <c r="X36" s="217"/>
      <c r="Y36" s="217"/>
      <c r="Z36" s="217"/>
      <c r="AA36" s="217"/>
      <c r="AB36" s="217"/>
      <c r="AC36" s="217"/>
      <c r="AD36" s="217"/>
      <c r="AE36" s="217"/>
      <c r="AF36" s="217"/>
      <c r="AG36" s="217"/>
      <c r="AH36" s="217"/>
      <c r="AI36" s="217"/>
      <c r="AJ36" s="217"/>
      <c r="AK36" s="217"/>
      <c r="AL36" s="217"/>
      <c r="AM36" s="217"/>
      <c r="AN36" s="217"/>
      <c r="AO36" s="217"/>
      <c r="AP36" s="217"/>
      <c r="AQ36" s="217"/>
      <c r="AR36" s="217"/>
      <c r="AS36" s="217"/>
      <c r="AT36" s="217"/>
      <c r="AU36" s="217"/>
      <c r="AV36" s="217"/>
      <c r="AW36" s="217"/>
      <c r="AX36" s="217"/>
      <c r="AY36" s="217"/>
      <c r="AZ36" s="217"/>
      <c r="BA36" s="217"/>
      <c r="BB36" s="217"/>
      <c r="BC36" s="217"/>
      <c r="BD36" s="217"/>
      <c r="BE36" s="217"/>
      <c r="BF36" s="217"/>
      <c r="BG36" s="217"/>
      <c r="BH36" s="217"/>
      <c r="BI36" s="217"/>
      <c r="BJ36" s="217"/>
      <c r="BK36" s="217"/>
      <c r="BL36" s="217"/>
      <c r="BM36" s="217"/>
      <c r="BN36" s="217"/>
      <c r="BO36" s="217"/>
      <c r="BP36" s="217"/>
      <c r="BQ36" s="217"/>
      <c r="BR36" s="217"/>
      <c r="BS36" s="217"/>
      <c r="BT36" s="217"/>
      <c r="BU36" s="217"/>
      <c r="BV36" s="217"/>
      <c r="BW36" s="217"/>
      <c r="BX36" s="217"/>
      <c r="BY36" s="217"/>
      <c r="BZ36" s="217"/>
      <c r="CA36" s="217"/>
      <c r="CB36" s="217"/>
      <c r="CC36" s="217"/>
      <c r="CD36" s="217"/>
      <c r="CE36" s="217"/>
      <c r="CF36" s="217"/>
      <c r="CG36" s="217"/>
      <c r="CH36" s="217"/>
      <c r="CI36" s="217"/>
      <c r="CJ36" s="217"/>
      <c r="CK36" s="217"/>
      <c r="CL36" s="217"/>
      <c r="CM36" s="217"/>
      <c r="CN36" s="217"/>
      <c r="CO36" s="217"/>
      <c r="CP36" s="217"/>
      <c r="CQ36" s="217"/>
      <c r="CR36" s="217"/>
      <c r="CS36" s="217"/>
      <c r="CT36" s="217"/>
      <c r="CU36" s="217"/>
      <c r="CV36" s="217"/>
      <c r="CW36" s="217"/>
      <c r="CX36" s="217"/>
      <c r="CY36" s="217"/>
      <c r="CZ36" s="217"/>
      <c r="DA36" s="217"/>
      <c r="DB36" s="217"/>
      <c r="DC36" s="217"/>
      <c r="DD36" s="217"/>
      <c r="DE36" s="217"/>
      <c r="DF36" s="217"/>
      <c r="DG36" s="217"/>
      <c r="DH36" s="217"/>
      <c r="DI36" s="217"/>
      <c r="DJ36" s="217"/>
      <c r="DK36" s="217"/>
      <c r="DL36" s="217"/>
      <c r="DM36" s="217"/>
      <c r="DN36" s="217"/>
      <c r="DO36" s="217"/>
      <c r="DP36" s="217"/>
      <c r="DQ36" s="217"/>
      <c r="DR36" s="217"/>
      <c r="DS36" s="217"/>
      <c r="DT36" s="217"/>
      <c r="DU36" s="217"/>
      <c r="DV36" s="217"/>
      <c r="DW36" s="217"/>
      <c r="DX36" s="217"/>
      <c r="DY36" s="217"/>
      <c r="DZ36" s="217"/>
      <c r="EA36" s="217"/>
      <c r="EB36" s="217"/>
      <c r="EC36" s="217"/>
      <c r="ED36" s="217"/>
      <c r="EE36" s="217"/>
      <c r="EF36" s="217"/>
      <c r="EG36" s="217"/>
      <c r="EH36" s="217"/>
      <c r="EI36" s="217"/>
      <c r="EJ36" s="217"/>
      <c r="EK36" s="217"/>
      <c r="EL36" s="217"/>
      <c r="EM36" s="217"/>
      <c r="EN36" s="217"/>
      <c r="EO36" s="217"/>
      <c r="EP36" s="217"/>
      <c r="EQ36" s="217"/>
      <c r="ER36" s="217"/>
      <c r="ES36" s="217"/>
      <c r="ET36" s="217"/>
      <c r="EU36" s="217"/>
      <c r="EV36" s="217"/>
      <c r="EW36" s="217"/>
      <c r="EX36" s="217"/>
      <c r="EY36" s="217"/>
      <c r="EZ36" s="217"/>
      <c r="FA36" s="217"/>
      <c r="FB36" s="217"/>
      <c r="FC36" s="217"/>
      <c r="FD36" s="217"/>
      <c r="FE36" s="217"/>
      <c r="FF36" s="217"/>
      <c r="FG36" s="217"/>
      <c r="FH36" s="217"/>
      <c r="FI36" s="217"/>
      <c r="FJ36" s="217"/>
      <c r="FK36" s="217"/>
      <c r="FL36" s="217"/>
      <c r="FM36" s="217"/>
      <c r="FN36" s="217"/>
      <c r="FO36" s="217"/>
      <c r="FP36" s="217"/>
      <c r="FQ36" s="217"/>
      <c r="FR36" s="217"/>
      <c r="FS36" s="217"/>
      <c r="FT36" s="217"/>
      <c r="FU36" s="217"/>
      <c r="FV36" s="217"/>
      <c r="FW36" s="217"/>
      <c r="FX36" s="217"/>
      <c r="FY36" s="217"/>
      <c r="FZ36" s="217"/>
      <c r="GA36" s="217"/>
      <c r="GB36" s="217"/>
      <c r="GC36" s="217"/>
      <c r="GD36" s="217"/>
      <c r="GE36" s="217"/>
      <c r="GF36" s="217"/>
      <c r="GG36" s="217"/>
      <c r="GH36" s="217"/>
      <c r="GI36" s="217"/>
      <c r="GJ36" s="217"/>
      <c r="GK36" s="217"/>
      <c r="GL36" s="217"/>
      <c r="GM36" s="217"/>
      <c r="GN36" s="217"/>
      <c r="GO36" s="217"/>
      <c r="GP36" s="217"/>
      <c r="GQ36" s="217"/>
      <c r="GR36" s="217"/>
      <c r="GS36" s="217"/>
      <c r="GT36" s="217"/>
      <c r="GU36" s="217"/>
      <c r="GV36" s="217"/>
      <c r="GW36" s="217"/>
      <c r="GX36" s="217"/>
      <c r="GY36" s="217"/>
      <c r="GZ36" s="217"/>
      <c r="HA36" s="217"/>
      <c r="HB36" s="217"/>
      <c r="HC36" s="217"/>
      <c r="HD36" s="217"/>
      <c r="HE36" s="217"/>
      <c r="HF36" s="217"/>
      <c r="HG36" s="217"/>
      <c r="HH36" s="217"/>
      <c r="HI36" s="217"/>
      <c r="HJ36" s="217"/>
      <c r="HK36" s="217"/>
      <c r="HL36" s="217"/>
      <c r="HM36" s="217"/>
      <c r="HN36" s="217"/>
      <c r="HO36" s="217"/>
      <c r="HP36" s="217"/>
      <c r="HQ36" s="217"/>
      <c r="HR36" s="217"/>
      <c r="HS36" s="217"/>
      <c r="HT36" s="217"/>
      <c r="HU36" s="217"/>
      <c r="HV36" s="217"/>
      <c r="HW36" s="217"/>
      <c r="HX36" s="217"/>
      <c r="HY36" s="217"/>
      <c r="HZ36" s="217"/>
      <c r="IA36" s="217"/>
      <c r="IB36" s="217"/>
      <c r="IC36" s="217"/>
      <c r="ID36" s="217"/>
      <c r="IE36" s="217"/>
      <c r="IF36" s="217"/>
      <c r="IG36" s="217"/>
      <c r="IH36" s="217"/>
      <c r="II36" s="217"/>
      <c r="IJ36" s="217"/>
      <c r="IK36" s="217"/>
      <c r="IL36" s="217"/>
      <c r="IM36" s="217"/>
      <c r="IN36" s="217"/>
      <c r="IO36" s="217"/>
      <c r="IP36" s="217"/>
      <c r="IQ36" s="217"/>
      <c r="IR36" s="217"/>
      <c r="IS36" s="217"/>
      <c r="IT36" s="217"/>
      <c r="IU36" s="217"/>
      <c r="IV36" s="217"/>
      <c r="IW36" s="217"/>
      <c r="IX36" s="217"/>
      <c r="IY36" s="217"/>
      <c r="IZ36" s="217"/>
      <c r="JA36" s="217"/>
      <c r="JB36" s="217"/>
      <c r="JC36" s="217"/>
      <c r="JD36" s="217"/>
      <c r="JE36" s="217"/>
      <c r="JF36" s="217"/>
      <c r="JG36" s="217"/>
      <c r="JH36" s="217"/>
      <c r="JI36" s="217"/>
      <c r="JJ36" s="217"/>
      <c r="JK36" s="217"/>
      <c r="JL36" s="217"/>
      <c r="JM36" s="217"/>
      <c r="JN36" s="217"/>
      <c r="JO36" s="217"/>
      <c r="JP36" s="217"/>
      <c r="JQ36" s="217"/>
      <c r="JR36" s="217"/>
      <c r="JS36" s="217"/>
      <c r="JT36" s="217"/>
      <c r="JU36" s="217"/>
      <c r="JV36" s="217"/>
      <c r="JW36" s="217"/>
      <c r="JX36" s="217"/>
      <c r="JY36" s="217"/>
      <c r="JZ36" s="217"/>
      <c r="KA36" s="217"/>
      <c r="KB36" s="217"/>
      <c r="KC36" s="217"/>
      <c r="KD36" s="217"/>
      <c r="KE36" s="217"/>
      <c r="KF36" s="217"/>
      <c r="KG36" s="217"/>
      <c r="KH36" s="217"/>
      <c r="KI36" s="217"/>
      <c r="KJ36" s="217"/>
      <c r="KK36" s="217"/>
      <c r="KL36" s="217"/>
      <c r="KM36" s="217"/>
      <c r="KN36" s="217"/>
      <c r="KO36" s="217"/>
      <c r="KP36" s="217"/>
      <c r="KQ36" s="217"/>
      <c r="KR36" s="217"/>
      <c r="KS36" s="217"/>
      <c r="KT36" s="217"/>
      <c r="KU36" s="217"/>
      <c r="KV36" s="217"/>
      <c r="KW36" s="217"/>
      <c r="KX36" s="217"/>
      <c r="KY36" s="217"/>
      <c r="KZ36" s="217"/>
      <c r="LA36" s="217"/>
      <c r="LB36" s="217"/>
      <c r="LC36" s="217"/>
      <c r="LD36" s="217"/>
      <c r="LE36" s="217"/>
      <c r="LF36" s="217"/>
      <c r="LG36" s="217"/>
      <c r="LH36" s="217"/>
      <c r="LI36" s="217"/>
      <c r="LJ36" s="217"/>
      <c r="LK36" s="217"/>
      <c r="LL36" s="217"/>
      <c r="LM36" s="217"/>
      <c r="LN36" s="217"/>
      <c r="LO36" s="217"/>
      <c r="LP36" s="217"/>
      <c r="LQ36" s="217"/>
      <c r="LR36" s="217"/>
      <c r="LS36" s="217"/>
      <c r="LT36" s="217"/>
      <c r="LU36" s="217"/>
      <c r="LV36" s="217"/>
      <c r="LW36" s="217"/>
      <c r="LX36" s="217"/>
      <c r="LY36" s="217"/>
      <c r="LZ36" s="217"/>
      <c r="MA36" s="217"/>
      <c r="MB36" s="217"/>
      <c r="MC36" s="217"/>
      <c r="MD36" s="217"/>
      <c r="ME36" s="217"/>
      <c r="MF36" s="217"/>
      <c r="MG36" s="217"/>
      <c r="MH36" s="217"/>
      <c r="MI36" s="217"/>
      <c r="MJ36" s="217"/>
      <c r="MK36" s="217"/>
      <c r="ML36" s="217"/>
      <c r="MM36" s="217"/>
      <c r="MN36" s="217"/>
      <c r="MO36" s="217"/>
      <c r="MP36" s="217"/>
      <c r="MQ36" s="217"/>
      <c r="MR36" s="217"/>
      <c r="MS36" s="217"/>
      <c r="MT36" s="217"/>
      <c r="MU36" s="217"/>
      <c r="MV36" s="217"/>
      <c r="MW36" s="217"/>
      <c r="MX36" s="217"/>
      <c r="MY36" s="217"/>
      <c r="MZ36" s="217"/>
      <c r="NA36" s="217"/>
      <c r="NB36" s="217"/>
      <c r="NC36" s="217"/>
      <c r="ND36" s="217"/>
      <c r="NE36" s="217"/>
      <c r="NF36" s="217"/>
      <c r="NG36" s="217"/>
      <c r="NH36" s="217"/>
      <c r="NI36" s="217"/>
      <c r="NJ36" s="217"/>
      <c r="NK36" s="217"/>
      <c r="NL36" s="217"/>
      <c r="NM36" s="217"/>
      <c r="NN36" s="217"/>
      <c r="NO36" s="217"/>
      <c r="NP36" s="217"/>
      <c r="NQ36" s="217"/>
      <c r="NR36" s="217"/>
      <c r="NS36" s="217"/>
      <c r="NT36" s="217"/>
      <c r="NU36" s="217"/>
      <c r="NV36" s="217"/>
      <c r="NW36" s="217"/>
      <c r="NX36" s="217"/>
      <c r="NY36" s="217"/>
      <c r="NZ36" s="217"/>
      <c r="OA36" s="217"/>
      <c r="OB36" s="217"/>
      <c r="OC36" s="217"/>
      <c r="OD36" s="217"/>
      <c r="OE36" s="217"/>
      <c r="OF36" s="217"/>
      <c r="OG36" s="217"/>
      <c r="OH36" s="217"/>
      <c r="OI36" s="217"/>
      <c r="OJ36" s="217"/>
      <c r="OK36" s="217"/>
      <c r="OL36" s="217"/>
      <c r="OM36" s="217"/>
      <c r="ON36" s="217"/>
      <c r="OO36" s="217"/>
      <c r="OP36" s="217"/>
      <c r="OQ36" s="217"/>
      <c r="OR36" s="217"/>
      <c r="OS36" s="217"/>
      <c r="OT36" s="217"/>
      <c r="OU36" s="217"/>
      <c r="OV36" s="217"/>
      <c r="OW36" s="217"/>
      <c r="OX36" s="217"/>
      <c r="OY36" s="217"/>
      <c r="OZ36" s="217"/>
      <c r="PA36" s="217"/>
      <c r="PB36" s="217"/>
      <c r="PC36" s="217"/>
      <c r="PD36" s="217"/>
      <c r="PE36" s="217"/>
      <c r="PF36" s="217"/>
      <c r="PG36" s="217"/>
      <c r="PH36" s="217"/>
      <c r="PI36" s="217"/>
      <c r="PJ36" s="217"/>
      <c r="PK36" s="217"/>
      <c r="PL36" s="217"/>
      <c r="PM36" s="217"/>
      <c r="PN36" s="217"/>
      <c r="PO36" s="217"/>
      <c r="PP36" s="217"/>
      <c r="PQ36" s="217"/>
      <c r="PR36" s="217"/>
      <c r="PS36" s="217"/>
      <c r="PT36" s="217"/>
      <c r="PU36" s="217"/>
      <c r="PV36" s="217"/>
      <c r="PW36" s="217"/>
      <c r="PX36" s="217"/>
      <c r="PY36" s="217"/>
      <c r="PZ36" s="217"/>
      <c r="QA36" s="217"/>
      <c r="QB36" s="217"/>
      <c r="QC36" s="217"/>
      <c r="QD36" s="217"/>
      <c r="QE36" s="217"/>
      <c r="QF36" s="217"/>
      <c r="QG36" s="217"/>
      <c r="QH36" s="217"/>
      <c r="QI36" s="217"/>
      <c r="QJ36" s="217"/>
      <c r="QK36" s="217"/>
      <c r="QL36" s="217"/>
      <c r="QM36" s="217"/>
      <c r="QN36" s="217"/>
      <c r="QO36" s="217"/>
      <c r="QP36" s="217"/>
      <c r="QQ36" s="217"/>
      <c r="QR36" s="217"/>
      <c r="QS36" s="217"/>
      <c r="QT36" s="217"/>
      <c r="QU36" s="217"/>
      <c r="QV36" s="217"/>
      <c r="QW36" s="217"/>
      <c r="QX36" s="217"/>
      <c r="QY36" s="217"/>
      <c r="QZ36" s="217"/>
      <c r="RA36" s="217"/>
      <c r="RB36" s="217"/>
      <c r="RC36" s="217"/>
      <c r="RD36" s="217"/>
      <c r="RE36" s="217"/>
      <c r="RF36" s="217"/>
      <c r="RG36" s="217"/>
      <c r="RH36" s="217"/>
      <c r="RI36" s="217"/>
      <c r="RJ36" s="217"/>
      <c r="RK36" s="217"/>
      <c r="RL36" s="217"/>
      <c r="RM36" s="217"/>
      <c r="RN36" s="217"/>
      <c r="RO36" s="217"/>
      <c r="RP36" s="217"/>
      <c r="RQ36" s="217"/>
      <c r="RR36" s="217"/>
      <c r="RS36" s="217"/>
      <c r="RT36" s="217"/>
      <c r="RU36" s="217"/>
      <c r="RV36" s="217"/>
      <c r="RW36" s="217"/>
      <c r="RX36" s="217"/>
      <c r="RY36" s="217"/>
      <c r="RZ36" s="217"/>
      <c r="SA36" s="217"/>
      <c r="SB36" s="217"/>
      <c r="SC36" s="217"/>
      <c r="SD36" s="217"/>
      <c r="SE36" s="217"/>
      <c r="SF36" s="217"/>
      <c r="SG36" s="217"/>
      <c r="SH36" s="217"/>
      <c r="SI36" s="217"/>
      <c r="SJ36" s="217"/>
      <c r="SK36" s="217"/>
      <c r="SL36" s="217"/>
      <c r="SM36" s="217"/>
      <c r="SN36" s="217"/>
      <c r="SO36" s="217"/>
      <c r="SP36" s="217"/>
      <c r="SQ36" s="217"/>
      <c r="SR36" s="217"/>
      <c r="SS36" s="217"/>
      <c r="ST36" s="217"/>
      <c r="SU36" s="217"/>
      <c r="SV36" s="217"/>
      <c r="SW36" s="217"/>
      <c r="SX36" s="217"/>
      <c r="SY36" s="217"/>
      <c r="SZ36" s="217"/>
      <c r="TA36" s="217"/>
      <c r="TB36" s="217"/>
      <c r="TC36" s="217"/>
      <c r="TD36" s="217"/>
      <c r="TE36" s="217"/>
      <c r="TF36" s="217"/>
      <c r="TG36" s="217"/>
      <c r="TH36" s="217"/>
      <c r="TI36" s="217"/>
      <c r="TJ36" s="217"/>
      <c r="TK36" s="217"/>
      <c r="TL36" s="217"/>
      <c r="TM36" s="217"/>
      <c r="TN36" s="217"/>
      <c r="TO36" s="217"/>
      <c r="TP36" s="217"/>
      <c r="TQ36" s="217"/>
      <c r="TR36" s="217"/>
      <c r="TS36" s="217"/>
      <c r="TT36" s="217"/>
      <c r="TU36" s="217"/>
      <c r="TV36" s="217"/>
      <c r="TW36" s="217"/>
      <c r="TX36" s="217"/>
      <c r="TY36" s="217"/>
      <c r="TZ36" s="217"/>
      <c r="UA36" s="217"/>
      <c r="UB36" s="217"/>
      <c r="UC36" s="217"/>
      <c r="UD36" s="217"/>
      <c r="UE36" s="217"/>
      <c r="UF36" s="217"/>
      <c r="UG36" s="217"/>
      <c r="UH36" s="217"/>
      <c r="UI36" s="217"/>
      <c r="UJ36" s="217"/>
      <c r="UK36" s="217"/>
      <c r="UL36" s="217"/>
      <c r="UM36" s="217"/>
      <c r="UN36" s="217"/>
      <c r="UO36" s="217"/>
      <c r="UP36" s="217"/>
      <c r="UQ36" s="217"/>
      <c r="UR36" s="217"/>
      <c r="US36" s="217"/>
      <c r="UT36" s="217"/>
      <c r="UU36" s="217"/>
      <c r="UV36" s="217"/>
      <c r="UW36" s="217"/>
      <c r="UX36" s="217"/>
      <c r="UY36" s="217"/>
      <c r="UZ36" s="217"/>
      <c r="VA36" s="217"/>
      <c r="VB36" s="217"/>
      <c r="VC36" s="217"/>
      <c r="VD36" s="217"/>
      <c r="VE36" s="217"/>
      <c r="VF36" s="217"/>
      <c r="VG36" s="217"/>
      <c r="VH36" s="217"/>
      <c r="VI36" s="217"/>
      <c r="VJ36" s="217"/>
      <c r="VK36" s="217"/>
      <c r="VL36" s="217"/>
      <c r="VM36" s="217"/>
      <c r="VN36" s="217"/>
      <c r="VO36" s="217"/>
      <c r="VP36" s="217"/>
      <c r="VQ36" s="217"/>
      <c r="VR36" s="217"/>
      <c r="VS36" s="217"/>
      <c r="VT36" s="217"/>
      <c r="VU36" s="217"/>
      <c r="VV36" s="217"/>
      <c r="VW36" s="217"/>
      <c r="VX36" s="217"/>
      <c r="VY36" s="217"/>
      <c r="VZ36" s="217"/>
      <c r="WA36" s="217"/>
      <c r="WB36" s="217"/>
      <c r="WC36" s="217"/>
      <c r="WD36" s="217"/>
      <c r="WE36" s="217"/>
      <c r="WF36" s="217"/>
      <c r="WG36" s="217"/>
      <c r="WH36" s="217"/>
      <c r="WI36" s="217"/>
      <c r="WJ36" s="217"/>
      <c r="WK36" s="217"/>
      <c r="WL36" s="217"/>
      <c r="WM36" s="217"/>
      <c r="WN36" s="217"/>
      <c r="WO36" s="217"/>
      <c r="WP36" s="217"/>
      <c r="WQ36" s="217"/>
      <c r="WR36" s="217"/>
      <c r="WS36" s="217"/>
      <c r="WT36" s="217"/>
      <c r="WU36" s="217"/>
      <c r="WV36" s="217"/>
      <c r="WW36" s="217"/>
      <c r="WX36" s="217"/>
      <c r="WY36" s="217"/>
      <c r="WZ36" s="217"/>
      <c r="XA36" s="217"/>
      <c r="XB36" s="217"/>
      <c r="XC36" s="217"/>
      <c r="XD36" s="217"/>
      <c r="XE36" s="217"/>
      <c r="XF36" s="217"/>
      <c r="XG36" s="217"/>
      <c r="XH36" s="217"/>
      <c r="XI36" s="217"/>
      <c r="XJ36" s="217"/>
      <c r="XK36" s="217"/>
      <c r="XL36" s="217"/>
      <c r="XM36" s="217"/>
      <c r="XN36" s="217"/>
      <c r="XO36" s="217"/>
      <c r="XP36" s="217"/>
      <c r="XQ36" s="217"/>
      <c r="XR36" s="217"/>
      <c r="XS36" s="217"/>
      <c r="XT36" s="217"/>
      <c r="XU36" s="217"/>
      <c r="XV36" s="217"/>
      <c r="XW36" s="217"/>
      <c r="XX36" s="217"/>
      <c r="XY36" s="217"/>
      <c r="XZ36" s="217"/>
      <c r="YA36" s="217"/>
      <c r="YB36" s="217"/>
      <c r="YC36" s="217"/>
      <c r="YD36" s="217"/>
      <c r="YE36" s="217"/>
      <c r="YF36" s="217"/>
      <c r="YG36" s="217"/>
      <c r="YH36" s="217"/>
      <c r="YI36" s="217"/>
      <c r="YJ36" s="217"/>
      <c r="YK36" s="217"/>
      <c r="YL36" s="217"/>
      <c r="YM36" s="217"/>
      <c r="YN36" s="217"/>
      <c r="YO36" s="217"/>
      <c r="YP36" s="217"/>
      <c r="YQ36" s="217"/>
      <c r="YR36" s="217"/>
      <c r="YS36" s="217"/>
      <c r="YT36" s="217"/>
      <c r="YU36" s="217"/>
      <c r="YV36" s="217"/>
      <c r="YW36" s="217"/>
      <c r="YX36" s="217"/>
      <c r="YY36" s="217"/>
      <c r="YZ36" s="217"/>
      <c r="ZA36" s="217"/>
      <c r="ZB36" s="217"/>
      <c r="ZC36" s="217"/>
      <c r="ZD36" s="217"/>
      <c r="ZE36" s="217"/>
      <c r="ZF36" s="217"/>
      <c r="ZG36" s="217"/>
      <c r="ZH36" s="217"/>
      <c r="ZI36" s="217"/>
      <c r="ZJ36" s="217"/>
      <c r="ZK36" s="217"/>
      <c r="ZL36" s="217"/>
      <c r="ZM36" s="217"/>
      <c r="ZN36" s="217"/>
      <c r="ZO36" s="217"/>
      <c r="ZP36" s="217"/>
      <c r="ZQ36" s="217"/>
      <c r="ZR36" s="217"/>
      <c r="ZS36" s="217"/>
      <c r="ZT36" s="217"/>
      <c r="ZU36" s="217"/>
      <c r="ZV36" s="217"/>
      <c r="ZW36" s="217"/>
      <c r="ZX36" s="217"/>
      <c r="ZY36" s="217"/>
      <c r="ZZ36" s="217"/>
      <c r="AAA36" s="217"/>
      <c r="AAB36" s="217"/>
      <c r="AAC36" s="217"/>
      <c r="AAD36" s="217"/>
      <c r="AAE36" s="217"/>
      <c r="AAF36" s="217"/>
      <c r="AAG36" s="217"/>
      <c r="AAH36" s="217"/>
      <c r="AAI36" s="217"/>
      <c r="AAJ36" s="217"/>
      <c r="AAK36" s="217"/>
      <c r="AAL36" s="217"/>
      <c r="AAM36" s="217"/>
      <c r="AAN36" s="217"/>
      <c r="AAO36" s="217"/>
      <c r="AAP36" s="217"/>
      <c r="AAQ36" s="217"/>
      <c r="AAR36" s="217"/>
      <c r="AAS36" s="217"/>
      <c r="AAT36" s="217"/>
      <c r="AAU36" s="217"/>
      <c r="AAV36" s="217"/>
      <c r="AAW36" s="217"/>
      <c r="AAX36" s="217"/>
      <c r="AAY36" s="217"/>
      <c r="AAZ36" s="217"/>
      <c r="ABA36" s="217"/>
      <c r="ABB36" s="217"/>
      <c r="ABC36" s="217"/>
      <c r="ABD36" s="217"/>
      <c r="ABE36" s="217"/>
      <c r="ABF36" s="217"/>
      <c r="ABG36" s="217"/>
      <c r="ABH36" s="217"/>
      <c r="ABI36" s="217"/>
      <c r="ABJ36" s="217"/>
      <c r="ABK36" s="217"/>
      <c r="ABL36" s="217"/>
      <c r="ABM36" s="217"/>
      <c r="ABN36" s="217"/>
      <c r="ABO36" s="217"/>
      <c r="ABP36" s="217"/>
      <c r="ABQ36" s="217"/>
      <c r="ABR36" s="217"/>
      <c r="ABS36" s="217"/>
      <c r="ABT36" s="217"/>
      <c r="ABU36" s="217"/>
      <c r="ABV36" s="217"/>
      <c r="ABW36" s="217"/>
      <c r="ABX36" s="217"/>
      <c r="ABY36" s="217"/>
      <c r="ABZ36" s="217"/>
      <c r="ACA36" s="217"/>
      <c r="ACB36" s="217"/>
      <c r="ACC36" s="217"/>
      <c r="ACD36" s="217"/>
      <c r="ACE36" s="217"/>
      <c r="ACF36" s="217"/>
      <c r="ACG36" s="217"/>
      <c r="ACH36" s="217"/>
      <c r="ACI36" s="217"/>
      <c r="ACJ36" s="217"/>
      <c r="ACK36" s="217"/>
      <c r="ACL36" s="217"/>
      <c r="ACM36" s="217"/>
      <c r="ACN36" s="217"/>
      <c r="ACO36" s="217"/>
      <c r="ACP36" s="217"/>
      <c r="ACQ36" s="217"/>
      <c r="ACR36" s="217"/>
      <c r="ACS36" s="217"/>
      <c r="ACT36" s="217"/>
      <c r="ACU36" s="217"/>
      <c r="ACV36" s="217"/>
      <c r="ACW36" s="217"/>
      <c r="ACX36" s="217"/>
      <c r="ACY36" s="217"/>
      <c r="ACZ36" s="217"/>
      <c r="ADA36" s="217"/>
      <c r="ADB36" s="217"/>
      <c r="ADC36" s="217"/>
      <c r="ADD36" s="217"/>
      <c r="ADE36" s="217"/>
      <c r="ADF36" s="217"/>
      <c r="ADG36" s="217"/>
      <c r="ADH36" s="217"/>
      <c r="ADI36" s="217"/>
      <c r="ADJ36" s="217"/>
      <c r="ADK36" s="217"/>
      <c r="ADL36" s="217"/>
      <c r="ADM36" s="217"/>
      <c r="ADN36" s="217"/>
      <c r="ADO36" s="217"/>
      <c r="ADP36" s="217"/>
      <c r="ADQ36" s="217"/>
      <c r="ADR36" s="217"/>
      <c r="ADS36" s="217"/>
      <c r="ADT36" s="217"/>
      <c r="ADU36" s="217"/>
      <c r="ADV36" s="217"/>
      <c r="ADW36" s="217"/>
      <c r="ADX36" s="217"/>
      <c r="ADY36" s="217"/>
      <c r="ADZ36" s="217"/>
      <c r="AEA36" s="217"/>
      <c r="AEB36" s="217"/>
      <c r="AEC36" s="217"/>
      <c r="AED36" s="217"/>
      <c r="AEE36" s="217"/>
      <c r="AEF36" s="217"/>
      <c r="AEG36" s="217"/>
      <c r="AEH36" s="217"/>
      <c r="AEI36" s="217"/>
      <c r="AEJ36" s="217"/>
      <c r="AEK36" s="217"/>
      <c r="AEL36" s="217"/>
      <c r="AEM36" s="217"/>
      <c r="AEN36" s="217"/>
      <c r="AEO36" s="217"/>
      <c r="AEP36" s="217"/>
      <c r="AEQ36" s="217"/>
      <c r="AER36" s="217"/>
      <c r="AES36" s="217"/>
      <c r="AET36" s="217"/>
      <c r="AEU36" s="217"/>
      <c r="AEV36" s="217"/>
      <c r="AEW36" s="217"/>
      <c r="AEX36" s="217"/>
      <c r="AEY36" s="217"/>
      <c r="AEZ36" s="217"/>
      <c r="AFA36" s="217"/>
      <c r="AFB36" s="217"/>
      <c r="AFC36" s="217"/>
      <c r="AFD36" s="217"/>
      <c r="AFE36" s="217"/>
      <c r="AFF36" s="217"/>
      <c r="AFG36" s="217"/>
      <c r="AFH36" s="217"/>
      <c r="AFI36" s="217"/>
      <c r="AFJ36" s="217"/>
      <c r="AFK36" s="217"/>
      <c r="AFL36" s="217"/>
      <c r="AFM36" s="217"/>
      <c r="AFN36" s="217"/>
      <c r="AFO36" s="217"/>
      <c r="AFP36" s="217"/>
      <c r="AFQ36" s="217"/>
      <c r="AFR36" s="217"/>
      <c r="AFS36" s="217"/>
      <c r="AFT36" s="217"/>
      <c r="AFU36" s="217"/>
      <c r="AFV36" s="217"/>
      <c r="AFW36" s="217"/>
      <c r="AFX36" s="217"/>
      <c r="AFY36" s="217"/>
      <c r="AFZ36" s="217"/>
      <c r="AGA36" s="217"/>
      <c r="AGB36" s="217"/>
      <c r="AGC36" s="217"/>
      <c r="AGD36" s="217"/>
      <c r="AGE36" s="217"/>
      <c r="AGF36" s="217"/>
      <c r="AGG36" s="217"/>
      <c r="AGH36" s="217"/>
      <c r="AGI36" s="217"/>
      <c r="AGJ36" s="217"/>
      <c r="AGK36" s="217"/>
      <c r="AGL36" s="217"/>
      <c r="AGM36" s="217"/>
      <c r="AGN36" s="217"/>
      <c r="AGO36" s="217"/>
      <c r="AGP36" s="217"/>
      <c r="AGQ36" s="217"/>
      <c r="AGR36" s="217"/>
      <c r="AGS36" s="217"/>
      <c r="AGT36" s="217"/>
      <c r="AGU36" s="217"/>
      <c r="AGV36" s="217"/>
      <c r="AGW36" s="217"/>
      <c r="AGX36" s="217"/>
      <c r="AGY36" s="217"/>
      <c r="AGZ36" s="217"/>
      <c r="AHA36" s="217"/>
      <c r="AHB36" s="217"/>
      <c r="AHC36" s="217"/>
      <c r="AHD36" s="217"/>
      <c r="AHE36" s="217"/>
      <c r="AHF36" s="217"/>
      <c r="AHG36" s="217"/>
      <c r="AHH36" s="217"/>
      <c r="AHI36" s="217"/>
      <c r="AHJ36" s="217"/>
      <c r="AHK36" s="217"/>
      <c r="AHL36" s="217"/>
      <c r="AHM36" s="217"/>
      <c r="AHN36" s="217"/>
      <c r="AHO36" s="217"/>
      <c r="AHP36" s="217"/>
      <c r="AHQ36" s="217"/>
      <c r="AHR36" s="217"/>
      <c r="AHS36" s="217"/>
      <c r="AHT36" s="217"/>
      <c r="AHU36" s="217"/>
      <c r="AHV36" s="217"/>
      <c r="AHW36" s="217"/>
      <c r="AHX36" s="217"/>
      <c r="AHY36" s="217"/>
      <c r="AHZ36" s="217"/>
      <c r="AIA36" s="217"/>
      <c r="AIB36" s="217"/>
      <c r="AIC36" s="217"/>
      <c r="AID36" s="217"/>
      <c r="AIE36" s="217"/>
      <c r="AIF36" s="217"/>
      <c r="AIG36" s="217"/>
      <c r="AIH36" s="217"/>
      <c r="AII36" s="217"/>
      <c r="AIJ36" s="217"/>
      <c r="AIK36" s="217"/>
      <c r="AIL36" s="217"/>
      <c r="AIM36" s="217"/>
      <c r="AIN36" s="217"/>
      <c r="AIO36" s="217"/>
      <c r="AIP36" s="217"/>
      <c r="AIQ36" s="217"/>
      <c r="AIR36" s="217"/>
      <c r="AIS36" s="217"/>
      <c r="AIT36" s="217"/>
      <c r="AIU36" s="217"/>
      <c r="AIV36" s="217"/>
      <c r="AIW36" s="217"/>
      <c r="AIX36" s="217"/>
      <c r="AIY36" s="217"/>
      <c r="AIZ36" s="217"/>
      <c r="AJA36" s="217"/>
      <c r="AJB36" s="217"/>
      <c r="AJC36" s="217"/>
      <c r="AJD36" s="217"/>
      <c r="AJE36" s="217"/>
      <c r="AJF36" s="217"/>
      <c r="AJG36" s="217"/>
      <c r="AJH36" s="217"/>
      <c r="AJI36" s="217"/>
      <c r="AJJ36" s="217"/>
      <c r="AJK36" s="217"/>
      <c r="AJL36" s="217"/>
      <c r="AJM36" s="217"/>
      <c r="AJN36" s="217"/>
      <c r="AJO36" s="217"/>
      <c r="AJP36" s="217"/>
      <c r="AJQ36" s="217"/>
      <c r="AJR36" s="217"/>
      <c r="AJS36" s="217"/>
      <c r="AJT36" s="217"/>
      <c r="AJU36" s="217"/>
      <c r="AJV36" s="217"/>
      <c r="AJW36" s="217"/>
      <c r="AJX36" s="217"/>
      <c r="AJY36" s="217"/>
      <c r="AJZ36" s="217"/>
      <c r="AKA36" s="217"/>
      <c r="AKB36" s="217"/>
      <c r="AKC36" s="217"/>
      <c r="AKD36" s="217"/>
      <c r="AKE36" s="217"/>
      <c r="AKF36" s="217"/>
      <c r="AKG36" s="217"/>
      <c r="AKH36" s="217"/>
      <c r="AKI36" s="217"/>
      <c r="AKJ36" s="217"/>
      <c r="AKK36" s="217"/>
      <c r="AKL36" s="217"/>
      <c r="AKM36" s="217"/>
      <c r="AKN36" s="217"/>
      <c r="AKO36" s="217"/>
      <c r="AKP36" s="217"/>
      <c r="AKQ36" s="217"/>
      <c r="AKR36" s="217"/>
      <c r="AKS36" s="217"/>
      <c r="AKT36" s="217"/>
      <c r="AKU36" s="217"/>
      <c r="AKV36" s="217"/>
      <c r="AKW36" s="217"/>
      <c r="AKX36" s="217"/>
      <c r="AKY36" s="217"/>
      <c r="AKZ36" s="217"/>
      <c r="ALA36" s="217"/>
      <c r="ALB36" s="217"/>
      <c r="ALC36" s="217"/>
      <c r="ALD36" s="217"/>
      <c r="ALE36" s="217"/>
      <c r="ALF36" s="217"/>
      <c r="ALG36" s="217"/>
      <c r="ALH36" s="217"/>
      <c r="ALI36" s="217"/>
      <c r="ALJ36" s="217"/>
      <c r="ALK36" s="217"/>
      <c r="ALL36" s="217"/>
      <c r="ALM36" s="217"/>
      <c r="ALN36" s="217"/>
      <c r="ALO36" s="217"/>
      <c r="ALP36" s="217"/>
      <c r="ALQ36" s="217"/>
      <c r="ALR36" s="217"/>
      <c r="ALS36" s="217"/>
      <c r="ALT36" s="217"/>
      <c r="ALU36" s="217"/>
      <c r="ALV36" s="217"/>
      <c r="ALW36" s="217"/>
      <c r="ALX36" s="217"/>
      <c r="ALY36" s="217"/>
      <c r="ALZ36" s="217"/>
      <c r="AMA36" s="217"/>
      <c r="AMB36" s="217"/>
      <c r="AMC36" s="217"/>
      <c r="AMD36" s="217"/>
      <c r="AME36" s="217"/>
      <c r="AMF36" s="217"/>
      <c r="AMG36" s="217"/>
      <c r="AMH36" s="217"/>
      <c r="AMI36" s="217"/>
      <c r="AMJ36" s="217"/>
      <c r="AMK36" s="217"/>
      <c r="AML36" s="217"/>
      <c r="AMM36" s="217"/>
    </row>
    <row r="37" spans="1:1027" s="637" customFormat="1" ht="15" customHeight="1">
      <c r="A37" s="571">
        <v>3</v>
      </c>
      <c r="B37" s="667"/>
      <c r="C37" s="667"/>
      <c r="D37" s="599"/>
      <c r="E37" s="599"/>
      <c r="F37" s="599"/>
      <c r="G37" s="174"/>
      <c r="H37" s="174"/>
      <c r="I37" s="660">
        <f t="shared" si="11"/>
        <v>0</v>
      </c>
      <c r="J37" s="661">
        <f t="shared" si="12"/>
        <v>0</v>
      </c>
      <c r="K37" s="577">
        <f t="shared" si="1"/>
        <v>0</v>
      </c>
      <c r="L37" s="578"/>
      <c r="M37" s="528">
        <f t="shared" si="2"/>
        <v>0</v>
      </c>
      <c r="N37" s="578"/>
      <c r="O37" s="528">
        <f t="shared" si="3"/>
        <v>0</v>
      </c>
      <c r="P37" s="578"/>
      <c r="Q37" s="528">
        <f t="shared" si="4"/>
        <v>0</v>
      </c>
      <c r="R37" s="578"/>
      <c r="S37" s="629">
        <f t="shared" si="5"/>
        <v>0</v>
      </c>
      <c r="T37" s="528">
        <f t="shared" si="13"/>
        <v>0</v>
      </c>
      <c r="U37" s="528">
        <f t="shared" si="14"/>
        <v>0</v>
      </c>
      <c r="V37" s="217"/>
      <c r="W37" s="217"/>
      <c r="X37" s="217"/>
      <c r="Y37" s="217"/>
      <c r="Z37" s="217"/>
      <c r="AA37" s="217"/>
      <c r="AB37" s="217"/>
      <c r="AC37" s="217"/>
      <c r="AD37" s="217"/>
      <c r="AE37" s="217"/>
      <c r="AF37" s="217"/>
      <c r="AG37" s="217"/>
      <c r="AH37" s="217"/>
      <c r="AI37" s="217"/>
      <c r="AJ37" s="217"/>
      <c r="AK37" s="217"/>
      <c r="AL37" s="217"/>
      <c r="AM37" s="217"/>
      <c r="AN37" s="217"/>
      <c r="AO37" s="217"/>
      <c r="AP37" s="217"/>
      <c r="AQ37" s="217"/>
      <c r="AR37" s="217"/>
      <c r="AS37" s="217"/>
      <c r="AT37" s="217"/>
      <c r="AU37" s="217"/>
      <c r="AV37" s="217"/>
      <c r="AW37" s="217"/>
      <c r="AX37" s="217"/>
      <c r="AY37" s="217"/>
      <c r="AZ37" s="217"/>
      <c r="BA37" s="217"/>
      <c r="BB37" s="217"/>
      <c r="BC37" s="217"/>
      <c r="BD37" s="217"/>
      <c r="BE37" s="217"/>
      <c r="BF37" s="217"/>
      <c r="BG37" s="217"/>
      <c r="BH37" s="217"/>
      <c r="BI37" s="217"/>
      <c r="BJ37" s="217"/>
      <c r="BK37" s="217"/>
      <c r="BL37" s="217"/>
      <c r="BM37" s="217"/>
      <c r="BN37" s="217"/>
      <c r="BO37" s="217"/>
      <c r="BP37" s="217"/>
      <c r="BQ37" s="217"/>
      <c r="BR37" s="217"/>
      <c r="BS37" s="217"/>
      <c r="BT37" s="217"/>
      <c r="BU37" s="217"/>
      <c r="BV37" s="217"/>
      <c r="BW37" s="217"/>
      <c r="BX37" s="217"/>
      <c r="BY37" s="217"/>
      <c r="BZ37" s="217"/>
      <c r="CA37" s="217"/>
      <c r="CB37" s="217"/>
      <c r="CC37" s="217"/>
      <c r="CD37" s="217"/>
      <c r="CE37" s="217"/>
      <c r="CF37" s="217"/>
      <c r="CG37" s="217"/>
      <c r="CH37" s="217"/>
      <c r="CI37" s="217"/>
      <c r="CJ37" s="217"/>
      <c r="CK37" s="217"/>
      <c r="CL37" s="217"/>
      <c r="CM37" s="217"/>
      <c r="CN37" s="217"/>
      <c r="CO37" s="217"/>
      <c r="CP37" s="217"/>
      <c r="CQ37" s="217"/>
      <c r="CR37" s="217"/>
      <c r="CS37" s="217"/>
      <c r="CT37" s="217"/>
      <c r="CU37" s="217"/>
      <c r="CV37" s="217"/>
      <c r="CW37" s="217"/>
      <c r="CX37" s="217"/>
      <c r="CY37" s="217"/>
      <c r="CZ37" s="217"/>
      <c r="DA37" s="217"/>
      <c r="DB37" s="217"/>
      <c r="DC37" s="217"/>
      <c r="DD37" s="217"/>
      <c r="DE37" s="217"/>
      <c r="DF37" s="217"/>
      <c r="DG37" s="217"/>
      <c r="DH37" s="217"/>
      <c r="DI37" s="217"/>
      <c r="DJ37" s="217"/>
      <c r="DK37" s="217"/>
      <c r="DL37" s="217"/>
      <c r="DM37" s="217"/>
      <c r="DN37" s="217"/>
      <c r="DO37" s="217"/>
      <c r="DP37" s="217"/>
      <c r="DQ37" s="217"/>
      <c r="DR37" s="217"/>
      <c r="DS37" s="217"/>
      <c r="DT37" s="217"/>
      <c r="DU37" s="217"/>
      <c r="DV37" s="217"/>
      <c r="DW37" s="217"/>
      <c r="DX37" s="217"/>
      <c r="DY37" s="217"/>
      <c r="DZ37" s="217"/>
      <c r="EA37" s="217"/>
      <c r="EB37" s="217"/>
      <c r="EC37" s="217"/>
      <c r="ED37" s="217"/>
      <c r="EE37" s="217"/>
      <c r="EF37" s="217"/>
      <c r="EG37" s="217"/>
      <c r="EH37" s="217"/>
      <c r="EI37" s="217"/>
      <c r="EJ37" s="217"/>
      <c r="EK37" s="217"/>
      <c r="EL37" s="217"/>
      <c r="EM37" s="217"/>
      <c r="EN37" s="217"/>
      <c r="EO37" s="217"/>
      <c r="EP37" s="217"/>
      <c r="EQ37" s="217"/>
      <c r="ER37" s="217"/>
      <c r="ES37" s="217"/>
      <c r="ET37" s="217"/>
      <c r="EU37" s="217"/>
      <c r="EV37" s="217"/>
      <c r="EW37" s="217"/>
      <c r="EX37" s="217"/>
      <c r="EY37" s="217"/>
      <c r="EZ37" s="217"/>
      <c r="FA37" s="217"/>
      <c r="FB37" s="217"/>
      <c r="FC37" s="217"/>
      <c r="FD37" s="217"/>
      <c r="FE37" s="217"/>
      <c r="FF37" s="217"/>
      <c r="FG37" s="217"/>
      <c r="FH37" s="217"/>
      <c r="FI37" s="217"/>
      <c r="FJ37" s="217"/>
      <c r="FK37" s="217"/>
      <c r="FL37" s="217"/>
      <c r="FM37" s="217"/>
      <c r="FN37" s="217"/>
      <c r="FO37" s="217"/>
      <c r="FP37" s="217"/>
      <c r="FQ37" s="217"/>
      <c r="FR37" s="217"/>
      <c r="FS37" s="217"/>
      <c r="FT37" s="217"/>
      <c r="FU37" s="217"/>
      <c r="FV37" s="217"/>
      <c r="FW37" s="217"/>
      <c r="FX37" s="217"/>
      <c r="FY37" s="217"/>
      <c r="FZ37" s="217"/>
      <c r="GA37" s="217"/>
      <c r="GB37" s="217"/>
      <c r="GC37" s="217"/>
      <c r="GD37" s="217"/>
      <c r="GE37" s="217"/>
      <c r="GF37" s="217"/>
      <c r="GG37" s="217"/>
      <c r="GH37" s="217"/>
      <c r="GI37" s="217"/>
      <c r="GJ37" s="217"/>
      <c r="GK37" s="217"/>
      <c r="GL37" s="217"/>
      <c r="GM37" s="217"/>
      <c r="GN37" s="217"/>
      <c r="GO37" s="217"/>
      <c r="GP37" s="217"/>
      <c r="GQ37" s="217"/>
      <c r="GR37" s="217"/>
      <c r="GS37" s="217"/>
      <c r="GT37" s="217"/>
      <c r="GU37" s="217"/>
      <c r="GV37" s="217"/>
      <c r="GW37" s="217"/>
      <c r="GX37" s="217"/>
      <c r="GY37" s="217"/>
      <c r="GZ37" s="217"/>
      <c r="HA37" s="217"/>
      <c r="HB37" s="217"/>
      <c r="HC37" s="217"/>
      <c r="HD37" s="217"/>
      <c r="HE37" s="217"/>
      <c r="HF37" s="217"/>
      <c r="HG37" s="217"/>
      <c r="HH37" s="217"/>
      <c r="HI37" s="217"/>
      <c r="HJ37" s="217"/>
      <c r="HK37" s="217"/>
      <c r="HL37" s="217"/>
      <c r="HM37" s="217"/>
      <c r="HN37" s="217"/>
      <c r="HO37" s="217"/>
      <c r="HP37" s="217"/>
      <c r="HQ37" s="217"/>
      <c r="HR37" s="217"/>
      <c r="HS37" s="217"/>
      <c r="HT37" s="217"/>
      <c r="HU37" s="217"/>
      <c r="HV37" s="217"/>
      <c r="HW37" s="217"/>
      <c r="HX37" s="217"/>
      <c r="HY37" s="217"/>
      <c r="HZ37" s="217"/>
      <c r="IA37" s="217"/>
      <c r="IB37" s="217"/>
      <c r="IC37" s="217"/>
      <c r="ID37" s="217"/>
      <c r="IE37" s="217"/>
      <c r="IF37" s="217"/>
      <c r="IG37" s="217"/>
      <c r="IH37" s="217"/>
      <c r="II37" s="217"/>
      <c r="IJ37" s="217"/>
      <c r="IK37" s="217"/>
      <c r="IL37" s="217"/>
      <c r="IM37" s="217"/>
      <c r="IN37" s="217"/>
      <c r="IO37" s="217"/>
      <c r="IP37" s="217"/>
      <c r="IQ37" s="217"/>
      <c r="IR37" s="217"/>
      <c r="IS37" s="217"/>
      <c r="IT37" s="217"/>
      <c r="IU37" s="217"/>
      <c r="IV37" s="217"/>
      <c r="IW37" s="217"/>
      <c r="IX37" s="217"/>
      <c r="IY37" s="217"/>
      <c r="IZ37" s="217"/>
      <c r="JA37" s="217"/>
      <c r="JB37" s="217"/>
      <c r="JC37" s="217"/>
      <c r="JD37" s="217"/>
      <c r="JE37" s="217"/>
      <c r="JF37" s="217"/>
      <c r="JG37" s="217"/>
      <c r="JH37" s="217"/>
      <c r="JI37" s="217"/>
      <c r="JJ37" s="217"/>
      <c r="JK37" s="217"/>
      <c r="JL37" s="217"/>
      <c r="JM37" s="217"/>
      <c r="JN37" s="217"/>
      <c r="JO37" s="217"/>
      <c r="JP37" s="217"/>
      <c r="JQ37" s="217"/>
      <c r="JR37" s="217"/>
      <c r="JS37" s="217"/>
      <c r="JT37" s="217"/>
      <c r="JU37" s="217"/>
      <c r="JV37" s="217"/>
      <c r="JW37" s="217"/>
      <c r="JX37" s="217"/>
      <c r="JY37" s="217"/>
      <c r="JZ37" s="217"/>
      <c r="KA37" s="217"/>
      <c r="KB37" s="217"/>
      <c r="KC37" s="217"/>
      <c r="KD37" s="217"/>
      <c r="KE37" s="217"/>
      <c r="KF37" s="217"/>
      <c r="KG37" s="217"/>
      <c r="KH37" s="217"/>
      <c r="KI37" s="217"/>
      <c r="KJ37" s="217"/>
      <c r="KK37" s="217"/>
      <c r="KL37" s="217"/>
      <c r="KM37" s="217"/>
      <c r="KN37" s="217"/>
      <c r="KO37" s="217"/>
      <c r="KP37" s="217"/>
      <c r="KQ37" s="217"/>
      <c r="KR37" s="217"/>
      <c r="KS37" s="217"/>
      <c r="KT37" s="217"/>
      <c r="KU37" s="217"/>
      <c r="KV37" s="217"/>
      <c r="KW37" s="217"/>
      <c r="KX37" s="217"/>
      <c r="KY37" s="217"/>
      <c r="KZ37" s="217"/>
      <c r="LA37" s="217"/>
      <c r="LB37" s="217"/>
      <c r="LC37" s="217"/>
      <c r="LD37" s="217"/>
      <c r="LE37" s="217"/>
      <c r="LF37" s="217"/>
      <c r="LG37" s="217"/>
      <c r="LH37" s="217"/>
      <c r="LI37" s="217"/>
      <c r="LJ37" s="217"/>
      <c r="LK37" s="217"/>
      <c r="LL37" s="217"/>
      <c r="LM37" s="217"/>
      <c r="LN37" s="217"/>
      <c r="LO37" s="217"/>
      <c r="LP37" s="217"/>
      <c r="LQ37" s="217"/>
      <c r="LR37" s="217"/>
      <c r="LS37" s="217"/>
      <c r="LT37" s="217"/>
      <c r="LU37" s="217"/>
      <c r="LV37" s="217"/>
      <c r="LW37" s="217"/>
      <c r="LX37" s="217"/>
      <c r="LY37" s="217"/>
      <c r="LZ37" s="217"/>
      <c r="MA37" s="217"/>
      <c r="MB37" s="217"/>
      <c r="MC37" s="217"/>
      <c r="MD37" s="217"/>
      <c r="ME37" s="217"/>
      <c r="MF37" s="217"/>
      <c r="MG37" s="217"/>
      <c r="MH37" s="217"/>
      <c r="MI37" s="217"/>
      <c r="MJ37" s="217"/>
      <c r="MK37" s="217"/>
      <c r="ML37" s="217"/>
      <c r="MM37" s="217"/>
      <c r="MN37" s="217"/>
      <c r="MO37" s="217"/>
      <c r="MP37" s="217"/>
      <c r="MQ37" s="217"/>
      <c r="MR37" s="217"/>
      <c r="MS37" s="217"/>
      <c r="MT37" s="217"/>
      <c r="MU37" s="217"/>
      <c r="MV37" s="217"/>
      <c r="MW37" s="217"/>
      <c r="MX37" s="217"/>
      <c r="MY37" s="217"/>
      <c r="MZ37" s="217"/>
      <c r="NA37" s="217"/>
      <c r="NB37" s="217"/>
      <c r="NC37" s="217"/>
      <c r="ND37" s="217"/>
      <c r="NE37" s="217"/>
      <c r="NF37" s="217"/>
      <c r="NG37" s="217"/>
      <c r="NH37" s="217"/>
      <c r="NI37" s="217"/>
      <c r="NJ37" s="217"/>
      <c r="NK37" s="217"/>
      <c r="NL37" s="217"/>
      <c r="NM37" s="217"/>
      <c r="NN37" s="217"/>
      <c r="NO37" s="217"/>
      <c r="NP37" s="217"/>
      <c r="NQ37" s="217"/>
      <c r="NR37" s="217"/>
      <c r="NS37" s="217"/>
      <c r="NT37" s="217"/>
      <c r="NU37" s="217"/>
      <c r="NV37" s="217"/>
      <c r="NW37" s="217"/>
      <c r="NX37" s="217"/>
      <c r="NY37" s="217"/>
      <c r="NZ37" s="217"/>
      <c r="OA37" s="217"/>
      <c r="OB37" s="217"/>
      <c r="OC37" s="217"/>
      <c r="OD37" s="217"/>
      <c r="OE37" s="217"/>
      <c r="OF37" s="217"/>
      <c r="OG37" s="217"/>
      <c r="OH37" s="217"/>
      <c r="OI37" s="217"/>
      <c r="OJ37" s="217"/>
      <c r="OK37" s="217"/>
      <c r="OL37" s="217"/>
      <c r="OM37" s="217"/>
      <c r="ON37" s="217"/>
      <c r="OO37" s="217"/>
      <c r="OP37" s="217"/>
      <c r="OQ37" s="217"/>
      <c r="OR37" s="217"/>
      <c r="OS37" s="217"/>
      <c r="OT37" s="217"/>
      <c r="OU37" s="217"/>
      <c r="OV37" s="217"/>
      <c r="OW37" s="217"/>
      <c r="OX37" s="217"/>
      <c r="OY37" s="217"/>
      <c r="OZ37" s="217"/>
      <c r="PA37" s="217"/>
      <c r="PB37" s="217"/>
      <c r="PC37" s="217"/>
      <c r="PD37" s="217"/>
      <c r="PE37" s="217"/>
      <c r="PF37" s="217"/>
      <c r="PG37" s="217"/>
      <c r="PH37" s="217"/>
      <c r="PI37" s="217"/>
      <c r="PJ37" s="217"/>
      <c r="PK37" s="217"/>
      <c r="PL37" s="217"/>
      <c r="PM37" s="217"/>
      <c r="PN37" s="217"/>
      <c r="PO37" s="217"/>
      <c r="PP37" s="217"/>
      <c r="PQ37" s="217"/>
      <c r="PR37" s="217"/>
      <c r="PS37" s="217"/>
      <c r="PT37" s="217"/>
      <c r="PU37" s="217"/>
      <c r="PV37" s="217"/>
      <c r="PW37" s="217"/>
      <c r="PX37" s="217"/>
      <c r="PY37" s="217"/>
      <c r="PZ37" s="217"/>
      <c r="QA37" s="217"/>
      <c r="QB37" s="217"/>
      <c r="QC37" s="217"/>
      <c r="QD37" s="217"/>
      <c r="QE37" s="217"/>
      <c r="QF37" s="217"/>
      <c r="QG37" s="217"/>
      <c r="QH37" s="217"/>
      <c r="QI37" s="217"/>
      <c r="QJ37" s="217"/>
      <c r="QK37" s="217"/>
      <c r="QL37" s="217"/>
      <c r="QM37" s="217"/>
      <c r="QN37" s="217"/>
      <c r="QO37" s="217"/>
      <c r="QP37" s="217"/>
      <c r="QQ37" s="217"/>
      <c r="QR37" s="217"/>
      <c r="QS37" s="217"/>
      <c r="QT37" s="217"/>
      <c r="QU37" s="217"/>
      <c r="QV37" s="217"/>
      <c r="QW37" s="217"/>
      <c r="QX37" s="217"/>
      <c r="QY37" s="217"/>
      <c r="QZ37" s="217"/>
      <c r="RA37" s="217"/>
      <c r="RB37" s="217"/>
      <c r="RC37" s="217"/>
      <c r="RD37" s="217"/>
      <c r="RE37" s="217"/>
      <c r="RF37" s="217"/>
      <c r="RG37" s="217"/>
      <c r="RH37" s="217"/>
      <c r="RI37" s="217"/>
      <c r="RJ37" s="217"/>
      <c r="RK37" s="217"/>
      <c r="RL37" s="217"/>
      <c r="RM37" s="217"/>
      <c r="RN37" s="217"/>
      <c r="RO37" s="217"/>
      <c r="RP37" s="217"/>
      <c r="RQ37" s="217"/>
      <c r="RR37" s="217"/>
      <c r="RS37" s="217"/>
      <c r="RT37" s="217"/>
      <c r="RU37" s="217"/>
      <c r="RV37" s="217"/>
      <c r="RW37" s="217"/>
      <c r="RX37" s="217"/>
      <c r="RY37" s="217"/>
      <c r="RZ37" s="217"/>
      <c r="SA37" s="217"/>
      <c r="SB37" s="217"/>
      <c r="SC37" s="217"/>
      <c r="SD37" s="217"/>
      <c r="SE37" s="217"/>
      <c r="SF37" s="217"/>
      <c r="SG37" s="217"/>
      <c r="SH37" s="217"/>
      <c r="SI37" s="217"/>
      <c r="SJ37" s="217"/>
      <c r="SK37" s="217"/>
      <c r="SL37" s="217"/>
      <c r="SM37" s="217"/>
      <c r="SN37" s="217"/>
      <c r="SO37" s="217"/>
      <c r="SP37" s="217"/>
      <c r="SQ37" s="217"/>
      <c r="SR37" s="217"/>
      <c r="SS37" s="217"/>
      <c r="ST37" s="217"/>
      <c r="SU37" s="217"/>
      <c r="SV37" s="217"/>
      <c r="SW37" s="217"/>
      <c r="SX37" s="217"/>
      <c r="SY37" s="217"/>
      <c r="SZ37" s="217"/>
      <c r="TA37" s="217"/>
      <c r="TB37" s="217"/>
      <c r="TC37" s="217"/>
      <c r="TD37" s="217"/>
      <c r="TE37" s="217"/>
      <c r="TF37" s="217"/>
      <c r="TG37" s="217"/>
      <c r="TH37" s="217"/>
      <c r="TI37" s="217"/>
      <c r="TJ37" s="217"/>
      <c r="TK37" s="217"/>
      <c r="TL37" s="217"/>
      <c r="TM37" s="217"/>
      <c r="TN37" s="217"/>
      <c r="TO37" s="217"/>
      <c r="TP37" s="217"/>
      <c r="TQ37" s="217"/>
      <c r="TR37" s="217"/>
      <c r="TS37" s="217"/>
      <c r="TT37" s="217"/>
      <c r="TU37" s="217"/>
      <c r="TV37" s="217"/>
      <c r="TW37" s="217"/>
      <c r="TX37" s="217"/>
      <c r="TY37" s="217"/>
      <c r="TZ37" s="217"/>
      <c r="UA37" s="217"/>
      <c r="UB37" s="217"/>
      <c r="UC37" s="217"/>
      <c r="UD37" s="217"/>
      <c r="UE37" s="217"/>
      <c r="UF37" s="217"/>
      <c r="UG37" s="217"/>
      <c r="UH37" s="217"/>
      <c r="UI37" s="217"/>
      <c r="UJ37" s="217"/>
      <c r="UK37" s="217"/>
      <c r="UL37" s="217"/>
      <c r="UM37" s="217"/>
      <c r="UN37" s="217"/>
      <c r="UO37" s="217"/>
      <c r="UP37" s="217"/>
      <c r="UQ37" s="217"/>
      <c r="UR37" s="217"/>
      <c r="US37" s="217"/>
      <c r="UT37" s="217"/>
      <c r="UU37" s="217"/>
      <c r="UV37" s="217"/>
      <c r="UW37" s="217"/>
      <c r="UX37" s="217"/>
      <c r="UY37" s="217"/>
      <c r="UZ37" s="217"/>
      <c r="VA37" s="217"/>
      <c r="VB37" s="217"/>
      <c r="VC37" s="217"/>
      <c r="VD37" s="217"/>
      <c r="VE37" s="217"/>
      <c r="VF37" s="217"/>
      <c r="VG37" s="217"/>
      <c r="VH37" s="217"/>
      <c r="VI37" s="217"/>
      <c r="VJ37" s="217"/>
      <c r="VK37" s="217"/>
      <c r="VL37" s="217"/>
      <c r="VM37" s="217"/>
      <c r="VN37" s="217"/>
      <c r="VO37" s="217"/>
      <c r="VP37" s="217"/>
      <c r="VQ37" s="217"/>
      <c r="VR37" s="217"/>
      <c r="VS37" s="217"/>
      <c r="VT37" s="217"/>
      <c r="VU37" s="217"/>
      <c r="VV37" s="217"/>
      <c r="VW37" s="217"/>
      <c r="VX37" s="217"/>
      <c r="VY37" s="217"/>
      <c r="VZ37" s="217"/>
      <c r="WA37" s="217"/>
      <c r="WB37" s="217"/>
      <c r="WC37" s="217"/>
      <c r="WD37" s="217"/>
      <c r="WE37" s="217"/>
      <c r="WF37" s="217"/>
      <c r="WG37" s="217"/>
      <c r="WH37" s="217"/>
      <c r="WI37" s="217"/>
      <c r="WJ37" s="217"/>
      <c r="WK37" s="217"/>
      <c r="WL37" s="217"/>
      <c r="WM37" s="217"/>
      <c r="WN37" s="217"/>
      <c r="WO37" s="217"/>
      <c r="WP37" s="217"/>
      <c r="WQ37" s="217"/>
      <c r="WR37" s="217"/>
      <c r="WS37" s="217"/>
      <c r="WT37" s="217"/>
      <c r="WU37" s="217"/>
      <c r="WV37" s="217"/>
      <c r="WW37" s="217"/>
      <c r="WX37" s="217"/>
      <c r="WY37" s="217"/>
      <c r="WZ37" s="217"/>
      <c r="XA37" s="217"/>
      <c r="XB37" s="217"/>
      <c r="XC37" s="217"/>
      <c r="XD37" s="217"/>
      <c r="XE37" s="217"/>
      <c r="XF37" s="217"/>
      <c r="XG37" s="217"/>
      <c r="XH37" s="217"/>
      <c r="XI37" s="217"/>
      <c r="XJ37" s="217"/>
      <c r="XK37" s="217"/>
      <c r="XL37" s="217"/>
      <c r="XM37" s="217"/>
      <c r="XN37" s="217"/>
      <c r="XO37" s="217"/>
      <c r="XP37" s="217"/>
      <c r="XQ37" s="217"/>
      <c r="XR37" s="217"/>
      <c r="XS37" s="217"/>
      <c r="XT37" s="217"/>
      <c r="XU37" s="217"/>
      <c r="XV37" s="217"/>
      <c r="XW37" s="217"/>
      <c r="XX37" s="217"/>
      <c r="XY37" s="217"/>
      <c r="XZ37" s="217"/>
      <c r="YA37" s="217"/>
      <c r="YB37" s="217"/>
      <c r="YC37" s="217"/>
      <c r="YD37" s="217"/>
      <c r="YE37" s="217"/>
      <c r="YF37" s="217"/>
      <c r="YG37" s="217"/>
      <c r="YH37" s="217"/>
      <c r="YI37" s="217"/>
      <c r="YJ37" s="217"/>
      <c r="YK37" s="217"/>
      <c r="YL37" s="217"/>
      <c r="YM37" s="217"/>
      <c r="YN37" s="217"/>
      <c r="YO37" s="217"/>
      <c r="YP37" s="217"/>
      <c r="YQ37" s="217"/>
      <c r="YR37" s="217"/>
      <c r="YS37" s="217"/>
      <c r="YT37" s="217"/>
      <c r="YU37" s="217"/>
      <c r="YV37" s="217"/>
      <c r="YW37" s="217"/>
      <c r="YX37" s="217"/>
      <c r="YY37" s="217"/>
      <c r="YZ37" s="217"/>
      <c r="ZA37" s="217"/>
      <c r="ZB37" s="217"/>
      <c r="ZC37" s="217"/>
      <c r="ZD37" s="217"/>
      <c r="ZE37" s="217"/>
      <c r="ZF37" s="217"/>
      <c r="ZG37" s="217"/>
      <c r="ZH37" s="217"/>
      <c r="ZI37" s="217"/>
      <c r="ZJ37" s="217"/>
      <c r="ZK37" s="217"/>
      <c r="ZL37" s="217"/>
      <c r="ZM37" s="217"/>
      <c r="ZN37" s="217"/>
      <c r="ZO37" s="217"/>
      <c r="ZP37" s="217"/>
      <c r="ZQ37" s="217"/>
      <c r="ZR37" s="217"/>
      <c r="ZS37" s="217"/>
      <c r="ZT37" s="217"/>
      <c r="ZU37" s="217"/>
      <c r="ZV37" s="217"/>
      <c r="ZW37" s="217"/>
      <c r="ZX37" s="217"/>
      <c r="ZY37" s="217"/>
      <c r="ZZ37" s="217"/>
      <c r="AAA37" s="217"/>
      <c r="AAB37" s="217"/>
      <c r="AAC37" s="217"/>
      <c r="AAD37" s="217"/>
      <c r="AAE37" s="217"/>
      <c r="AAF37" s="217"/>
      <c r="AAG37" s="217"/>
      <c r="AAH37" s="217"/>
      <c r="AAI37" s="217"/>
      <c r="AAJ37" s="217"/>
      <c r="AAK37" s="217"/>
      <c r="AAL37" s="217"/>
      <c r="AAM37" s="217"/>
      <c r="AAN37" s="217"/>
      <c r="AAO37" s="217"/>
      <c r="AAP37" s="217"/>
      <c r="AAQ37" s="217"/>
      <c r="AAR37" s="217"/>
      <c r="AAS37" s="217"/>
      <c r="AAT37" s="217"/>
      <c r="AAU37" s="217"/>
      <c r="AAV37" s="217"/>
      <c r="AAW37" s="217"/>
      <c r="AAX37" s="217"/>
      <c r="AAY37" s="217"/>
      <c r="AAZ37" s="217"/>
      <c r="ABA37" s="217"/>
      <c r="ABB37" s="217"/>
      <c r="ABC37" s="217"/>
      <c r="ABD37" s="217"/>
      <c r="ABE37" s="217"/>
      <c r="ABF37" s="217"/>
      <c r="ABG37" s="217"/>
      <c r="ABH37" s="217"/>
      <c r="ABI37" s="217"/>
      <c r="ABJ37" s="217"/>
      <c r="ABK37" s="217"/>
      <c r="ABL37" s="217"/>
      <c r="ABM37" s="217"/>
      <c r="ABN37" s="217"/>
      <c r="ABO37" s="217"/>
      <c r="ABP37" s="217"/>
      <c r="ABQ37" s="217"/>
      <c r="ABR37" s="217"/>
      <c r="ABS37" s="217"/>
      <c r="ABT37" s="217"/>
      <c r="ABU37" s="217"/>
      <c r="ABV37" s="217"/>
      <c r="ABW37" s="217"/>
      <c r="ABX37" s="217"/>
      <c r="ABY37" s="217"/>
      <c r="ABZ37" s="217"/>
      <c r="ACA37" s="217"/>
      <c r="ACB37" s="217"/>
      <c r="ACC37" s="217"/>
      <c r="ACD37" s="217"/>
      <c r="ACE37" s="217"/>
      <c r="ACF37" s="217"/>
      <c r="ACG37" s="217"/>
      <c r="ACH37" s="217"/>
      <c r="ACI37" s="217"/>
      <c r="ACJ37" s="217"/>
      <c r="ACK37" s="217"/>
      <c r="ACL37" s="217"/>
      <c r="ACM37" s="217"/>
      <c r="ACN37" s="217"/>
      <c r="ACO37" s="217"/>
      <c r="ACP37" s="217"/>
      <c r="ACQ37" s="217"/>
      <c r="ACR37" s="217"/>
      <c r="ACS37" s="217"/>
      <c r="ACT37" s="217"/>
      <c r="ACU37" s="217"/>
      <c r="ACV37" s="217"/>
      <c r="ACW37" s="217"/>
      <c r="ACX37" s="217"/>
      <c r="ACY37" s="217"/>
      <c r="ACZ37" s="217"/>
      <c r="ADA37" s="217"/>
      <c r="ADB37" s="217"/>
      <c r="ADC37" s="217"/>
      <c r="ADD37" s="217"/>
      <c r="ADE37" s="217"/>
      <c r="ADF37" s="217"/>
      <c r="ADG37" s="217"/>
      <c r="ADH37" s="217"/>
      <c r="ADI37" s="217"/>
      <c r="ADJ37" s="217"/>
      <c r="ADK37" s="217"/>
      <c r="ADL37" s="217"/>
      <c r="ADM37" s="217"/>
      <c r="ADN37" s="217"/>
      <c r="ADO37" s="217"/>
      <c r="ADP37" s="217"/>
      <c r="ADQ37" s="217"/>
      <c r="ADR37" s="217"/>
      <c r="ADS37" s="217"/>
      <c r="ADT37" s="217"/>
      <c r="ADU37" s="217"/>
      <c r="ADV37" s="217"/>
      <c r="ADW37" s="217"/>
      <c r="ADX37" s="217"/>
      <c r="ADY37" s="217"/>
      <c r="ADZ37" s="217"/>
      <c r="AEA37" s="217"/>
      <c r="AEB37" s="217"/>
      <c r="AEC37" s="217"/>
      <c r="AED37" s="217"/>
      <c r="AEE37" s="217"/>
      <c r="AEF37" s="217"/>
      <c r="AEG37" s="217"/>
      <c r="AEH37" s="217"/>
      <c r="AEI37" s="217"/>
      <c r="AEJ37" s="217"/>
      <c r="AEK37" s="217"/>
      <c r="AEL37" s="217"/>
      <c r="AEM37" s="217"/>
      <c r="AEN37" s="217"/>
      <c r="AEO37" s="217"/>
      <c r="AEP37" s="217"/>
      <c r="AEQ37" s="217"/>
      <c r="AER37" s="217"/>
      <c r="AES37" s="217"/>
      <c r="AET37" s="217"/>
      <c r="AEU37" s="217"/>
      <c r="AEV37" s="217"/>
      <c r="AEW37" s="217"/>
      <c r="AEX37" s="217"/>
      <c r="AEY37" s="217"/>
      <c r="AEZ37" s="217"/>
      <c r="AFA37" s="217"/>
      <c r="AFB37" s="217"/>
      <c r="AFC37" s="217"/>
      <c r="AFD37" s="217"/>
      <c r="AFE37" s="217"/>
      <c r="AFF37" s="217"/>
      <c r="AFG37" s="217"/>
      <c r="AFH37" s="217"/>
      <c r="AFI37" s="217"/>
      <c r="AFJ37" s="217"/>
      <c r="AFK37" s="217"/>
      <c r="AFL37" s="217"/>
      <c r="AFM37" s="217"/>
      <c r="AFN37" s="217"/>
      <c r="AFO37" s="217"/>
      <c r="AFP37" s="217"/>
      <c r="AFQ37" s="217"/>
      <c r="AFR37" s="217"/>
      <c r="AFS37" s="217"/>
      <c r="AFT37" s="217"/>
      <c r="AFU37" s="217"/>
      <c r="AFV37" s="217"/>
      <c r="AFW37" s="217"/>
      <c r="AFX37" s="217"/>
      <c r="AFY37" s="217"/>
      <c r="AFZ37" s="217"/>
      <c r="AGA37" s="217"/>
      <c r="AGB37" s="217"/>
      <c r="AGC37" s="217"/>
      <c r="AGD37" s="217"/>
      <c r="AGE37" s="217"/>
      <c r="AGF37" s="217"/>
      <c r="AGG37" s="217"/>
      <c r="AGH37" s="217"/>
      <c r="AGI37" s="217"/>
      <c r="AGJ37" s="217"/>
      <c r="AGK37" s="217"/>
      <c r="AGL37" s="217"/>
      <c r="AGM37" s="217"/>
      <c r="AGN37" s="217"/>
      <c r="AGO37" s="217"/>
      <c r="AGP37" s="217"/>
      <c r="AGQ37" s="217"/>
      <c r="AGR37" s="217"/>
      <c r="AGS37" s="217"/>
      <c r="AGT37" s="217"/>
      <c r="AGU37" s="217"/>
      <c r="AGV37" s="217"/>
      <c r="AGW37" s="217"/>
      <c r="AGX37" s="217"/>
      <c r="AGY37" s="217"/>
      <c r="AGZ37" s="217"/>
      <c r="AHA37" s="217"/>
      <c r="AHB37" s="217"/>
      <c r="AHC37" s="217"/>
      <c r="AHD37" s="217"/>
      <c r="AHE37" s="217"/>
      <c r="AHF37" s="217"/>
      <c r="AHG37" s="217"/>
      <c r="AHH37" s="217"/>
      <c r="AHI37" s="217"/>
      <c r="AHJ37" s="217"/>
      <c r="AHK37" s="217"/>
      <c r="AHL37" s="217"/>
      <c r="AHM37" s="217"/>
      <c r="AHN37" s="217"/>
      <c r="AHO37" s="217"/>
      <c r="AHP37" s="217"/>
      <c r="AHQ37" s="217"/>
      <c r="AHR37" s="217"/>
      <c r="AHS37" s="217"/>
      <c r="AHT37" s="217"/>
      <c r="AHU37" s="217"/>
      <c r="AHV37" s="217"/>
      <c r="AHW37" s="217"/>
      <c r="AHX37" s="217"/>
      <c r="AHY37" s="217"/>
      <c r="AHZ37" s="217"/>
      <c r="AIA37" s="217"/>
      <c r="AIB37" s="217"/>
      <c r="AIC37" s="217"/>
      <c r="AID37" s="217"/>
      <c r="AIE37" s="217"/>
      <c r="AIF37" s="217"/>
      <c r="AIG37" s="217"/>
      <c r="AIH37" s="217"/>
      <c r="AII37" s="217"/>
      <c r="AIJ37" s="217"/>
      <c r="AIK37" s="217"/>
      <c r="AIL37" s="217"/>
      <c r="AIM37" s="217"/>
      <c r="AIN37" s="217"/>
      <c r="AIO37" s="217"/>
      <c r="AIP37" s="217"/>
      <c r="AIQ37" s="217"/>
      <c r="AIR37" s="217"/>
      <c r="AIS37" s="217"/>
      <c r="AIT37" s="217"/>
      <c r="AIU37" s="217"/>
      <c r="AIV37" s="217"/>
      <c r="AIW37" s="217"/>
      <c r="AIX37" s="217"/>
      <c r="AIY37" s="217"/>
      <c r="AIZ37" s="217"/>
      <c r="AJA37" s="217"/>
      <c r="AJB37" s="217"/>
      <c r="AJC37" s="217"/>
      <c r="AJD37" s="217"/>
      <c r="AJE37" s="217"/>
      <c r="AJF37" s="217"/>
      <c r="AJG37" s="217"/>
      <c r="AJH37" s="217"/>
      <c r="AJI37" s="217"/>
      <c r="AJJ37" s="217"/>
      <c r="AJK37" s="217"/>
      <c r="AJL37" s="217"/>
      <c r="AJM37" s="217"/>
      <c r="AJN37" s="217"/>
      <c r="AJO37" s="217"/>
      <c r="AJP37" s="217"/>
      <c r="AJQ37" s="217"/>
      <c r="AJR37" s="217"/>
      <c r="AJS37" s="217"/>
      <c r="AJT37" s="217"/>
      <c r="AJU37" s="217"/>
      <c r="AJV37" s="217"/>
      <c r="AJW37" s="217"/>
      <c r="AJX37" s="217"/>
      <c r="AJY37" s="217"/>
      <c r="AJZ37" s="217"/>
      <c r="AKA37" s="217"/>
      <c r="AKB37" s="217"/>
      <c r="AKC37" s="217"/>
      <c r="AKD37" s="217"/>
      <c r="AKE37" s="217"/>
      <c r="AKF37" s="217"/>
      <c r="AKG37" s="217"/>
      <c r="AKH37" s="217"/>
      <c r="AKI37" s="217"/>
      <c r="AKJ37" s="217"/>
      <c r="AKK37" s="217"/>
      <c r="AKL37" s="217"/>
      <c r="AKM37" s="217"/>
      <c r="AKN37" s="217"/>
      <c r="AKO37" s="217"/>
      <c r="AKP37" s="217"/>
      <c r="AKQ37" s="217"/>
      <c r="AKR37" s="217"/>
      <c r="AKS37" s="217"/>
      <c r="AKT37" s="217"/>
      <c r="AKU37" s="217"/>
      <c r="AKV37" s="217"/>
      <c r="AKW37" s="217"/>
      <c r="AKX37" s="217"/>
      <c r="AKY37" s="217"/>
      <c r="AKZ37" s="217"/>
      <c r="ALA37" s="217"/>
      <c r="ALB37" s="217"/>
      <c r="ALC37" s="217"/>
      <c r="ALD37" s="217"/>
      <c r="ALE37" s="217"/>
      <c r="ALF37" s="217"/>
      <c r="ALG37" s="217"/>
      <c r="ALH37" s="217"/>
      <c r="ALI37" s="217"/>
      <c r="ALJ37" s="217"/>
      <c r="ALK37" s="217"/>
      <c r="ALL37" s="217"/>
      <c r="ALM37" s="217"/>
      <c r="ALN37" s="217"/>
      <c r="ALO37" s="217"/>
      <c r="ALP37" s="217"/>
      <c r="ALQ37" s="217"/>
      <c r="ALR37" s="217"/>
      <c r="ALS37" s="217"/>
      <c r="ALT37" s="217"/>
      <c r="ALU37" s="217"/>
      <c r="ALV37" s="217"/>
      <c r="ALW37" s="217"/>
      <c r="ALX37" s="217"/>
      <c r="ALY37" s="217"/>
      <c r="ALZ37" s="217"/>
      <c r="AMA37" s="217"/>
      <c r="AMB37" s="217"/>
      <c r="AMC37" s="217"/>
      <c r="AMD37" s="217"/>
      <c r="AME37" s="217"/>
      <c r="AMF37" s="217"/>
      <c r="AMG37" s="217"/>
      <c r="AMH37" s="217"/>
      <c r="AMI37" s="217"/>
      <c r="AMJ37" s="217"/>
      <c r="AMK37" s="217"/>
      <c r="AML37" s="217"/>
      <c r="AMM37" s="217"/>
    </row>
    <row r="38" spans="1:1027" s="637" customFormat="1" ht="15" customHeight="1">
      <c r="A38" s="656">
        <v>4</v>
      </c>
      <c r="B38" s="667"/>
      <c r="C38" s="667"/>
      <c r="D38" s="599"/>
      <c r="E38" s="599"/>
      <c r="F38" s="599"/>
      <c r="G38" s="174"/>
      <c r="H38" s="174"/>
      <c r="I38" s="660">
        <f t="shared" si="11"/>
        <v>0</v>
      </c>
      <c r="J38" s="661">
        <f t="shared" si="12"/>
        <v>0</v>
      </c>
      <c r="K38" s="577">
        <f t="shared" si="1"/>
        <v>0</v>
      </c>
      <c r="L38" s="578"/>
      <c r="M38" s="528">
        <f t="shared" si="2"/>
        <v>0</v>
      </c>
      <c r="N38" s="578"/>
      <c r="O38" s="528">
        <f t="shared" si="3"/>
        <v>0</v>
      </c>
      <c r="P38" s="578"/>
      <c r="Q38" s="528">
        <f t="shared" si="4"/>
        <v>0</v>
      </c>
      <c r="R38" s="578"/>
      <c r="S38" s="629">
        <f t="shared" si="5"/>
        <v>0</v>
      </c>
      <c r="T38" s="528">
        <f t="shared" si="13"/>
        <v>0</v>
      </c>
      <c r="U38" s="528">
        <f t="shared" si="14"/>
        <v>0</v>
      </c>
      <c r="V38" s="217"/>
      <c r="W38" s="217"/>
      <c r="X38" s="217"/>
      <c r="Y38" s="217"/>
      <c r="Z38" s="217"/>
      <c r="AA38" s="217"/>
      <c r="AB38" s="217"/>
      <c r="AC38" s="217"/>
      <c r="AD38" s="217"/>
      <c r="AE38" s="217"/>
      <c r="AF38" s="217"/>
      <c r="AG38" s="217"/>
      <c r="AH38" s="217"/>
      <c r="AI38" s="217"/>
      <c r="AJ38" s="217"/>
      <c r="AK38" s="217"/>
      <c r="AL38" s="217"/>
      <c r="AM38" s="217"/>
      <c r="AN38" s="217"/>
      <c r="AO38" s="217"/>
      <c r="AP38" s="217"/>
      <c r="AQ38" s="217"/>
      <c r="AR38" s="217"/>
      <c r="AS38" s="217"/>
      <c r="AT38" s="217"/>
      <c r="AU38" s="217"/>
      <c r="AV38" s="217"/>
      <c r="AW38" s="217"/>
      <c r="AX38" s="217"/>
      <c r="AY38" s="217"/>
      <c r="AZ38" s="217"/>
      <c r="BA38" s="217"/>
      <c r="BB38" s="217"/>
      <c r="BC38" s="217"/>
      <c r="BD38" s="217"/>
      <c r="BE38" s="217"/>
      <c r="BF38" s="217"/>
      <c r="BG38" s="217"/>
      <c r="BH38" s="217"/>
      <c r="BI38" s="217"/>
      <c r="BJ38" s="217"/>
      <c r="BK38" s="217"/>
      <c r="BL38" s="217"/>
      <c r="BM38" s="217"/>
      <c r="BN38" s="217"/>
      <c r="BO38" s="217"/>
      <c r="BP38" s="217"/>
      <c r="BQ38" s="217"/>
      <c r="BR38" s="217"/>
      <c r="BS38" s="217"/>
      <c r="BT38" s="217"/>
      <c r="BU38" s="217"/>
      <c r="BV38" s="217"/>
      <c r="BW38" s="217"/>
      <c r="BX38" s="217"/>
      <c r="BY38" s="217"/>
      <c r="BZ38" s="217"/>
      <c r="CA38" s="217"/>
      <c r="CB38" s="217"/>
      <c r="CC38" s="217"/>
      <c r="CD38" s="217"/>
      <c r="CE38" s="217"/>
      <c r="CF38" s="217"/>
      <c r="CG38" s="217"/>
      <c r="CH38" s="217"/>
      <c r="CI38" s="217"/>
      <c r="CJ38" s="217"/>
      <c r="CK38" s="217"/>
      <c r="CL38" s="217"/>
      <c r="CM38" s="217"/>
      <c r="CN38" s="217"/>
      <c r="CO38" s="217"/>
      <c r="CP38" s="217"/>
      <c r="CQ38" s="217"/>
      <c r="CR38" s="217"/>
      <c r="CS38" s="217"/>
      <c r="CT38" s="217"/>
      <c r="CU38" s="217"/>
      <c r="CV38" s="217"/>
      <c r="CW38" s="217"/>
      <c r="CX38" s="217"/>
      <c r="CY38" s="217"/>
      <c r="CZ38" s="217"/>
      <c r="DA38" s="217"/>
      <c r="DB38" s="217"/>
      <c r="DC38" s="217"/>
      <c r="DD38" s="217"/>
      <c r="DE38" s="217"/>
      <c r="DF38" s="217"/>
      <c r="DG38" s="217"/>
      <c r="DH38" s="217"/>
      <c r="DI38" s="217"/>
      <c r="DJ38" s="217"/>
      <c r="DK38" s="217"/>
      <c r="DL38" s="217"/>
      <c r="DM38" s="217"/>
      <c r="DN38" s="217"/>
      <c r="DO38" s="217"/>
      <c r="DP38" s="217"/>
      <c r="DQ38" s="217"/>
      <c r="DR38" s="217"/>
      <c r="DS38" s="217"/>
      <c r="DT38" s="217"/>
      <c r="DU38" s="217"/>
      <c r="DV38" s="217"/>
      <c r="DW38" s="217"/>
      <c r="DX38" s="217"/>
      <c r="DY38" s="217"/>
      <c r="DZ38" s="217"/>
      <c r="EA38" s="217"/>
      <c r="EB38" s="217"/>
      <c r="EC38" s="217"/>
      <c r="ED38" s="217"/>
      <c r="EE38" s="217"/>
      <c r="EF38" s="217"/>
      <c r="EG38" s="217"/>
      <c r="EH38" s="217"/>
      <c r="EI38" s="217"/>
      <c r="EJ38" s="217"/>
      <c r="EK38" s="217"/>
      <c r="EL38" s="217"/>
      <c r="EM38" s="217"/>
      <c r="EN38" s="217"/>
      <c r="EO38" s="217"/>
      <c r="EP38" s="217"/>
      <c r="EQ38" s="217"/>
      <c r="ER38" s="217"/>
      <c r="ES38" s="217"/>
      <c r="ET38" s="217"/>
      <c r="EU38" s="217"/>
      <c r="EV38" s="217"/>
      <c r="EW38" s="217"/>
      <c r="EX38" s="217"/>
      <c r="EY38" s="217"/>
      <c r="EZ38" s="217"/>
      <c r="FA38" s="217"/>
      <c r="FB38" s="217"/>
      <c r="FC38" s="217"/>
      <c r="FD38" s="217"/>
      <c r="FE38" s="217"/>
      <c r="FF38" s="217"/>
      <c r="FG38" s="217"/>
      <c r="FH38" s="217"/>
      <c r="FI38" s="217"/>
      <c r="FJ38" s="217"/>
      <c r="FK38" s="217"/>
      <c r="FL38" s="217"/>
      <c r="FM38" s="217"/>
      <c r="FN38" s="217"/>
      <c r="FO38" s="217"/>
      <c r="FP38" s="217"/>
      <c r="FQ38" s="217"/>
      <c r="FR38" s="217"/>
      <c r="FS38" s="217"/>
      <c r="FT38" s="217"/>
      <c r="FU38" s="217"/>
      <c r="FV38" s="217"/>
      <c r="FW38" s="217"/>
      <c r="FX38" s="217"/>
      <c r="FY38" s="217"/>
      <c r="FZ38" s="217"/>
      <c r="GA38" s="217"/>
      <c r="GB38" s="217"/>
      <c r="GC38" s="217"/>
      <c r="GD38" s="217"/>
      <c r="GE38" s="217"/>
      <c r="GF38" s="217"/>
      <c r="GG38" s="217"/>
      <c r="GH38" s="217"/>
      <c r="GI38" s="217"/>
      <c r="GJ38" s="217"/>
      <c r="GK38" s="217"/>
      <c r="GL38" s="217"/>
      <c r="GM38" s="217"/>
      <c r="GN38" s="217"/>
      <c r="GO38" s="217"/>
      <c r="GP38" s="217"/>
      <c r="GQ38" s="217"/>
      <c r="GR38" s="217"/>
      <c r="GS38" s="217"/>
      <c r="GT38" s="217"/>
      <c r="GU38" s="217"/>
      <c r="GV38" s="217"/>
      <c r="GW38" s="217"/>
      <c r="GX38" s="217"/>
      <c r="GY38" s="217"/>
      <c r="GZ38" s="217"/>
      <c r="HA38" s="217"/>
      <c r="HB38" s="217"/>
      <c r="HC38" s="217"/>
      <c r="HD38" s="217"/>
      <c r="HE38" s="217"/>
      <c r="HF38" s="217"/>
      <c r="HG38" s="217"/>
      <c r="HH38" s="217"/>
      <c r="HI38" s="217"/>
      <c r="HJ38" s="217"/>
      <c r="HK38" s="217"/>
      <c r="HL38" s="217"/>
      <c r="HM38" s="217"/>
      <c r="HN38" s="217"/>
      <c r="HO38" s="217"/>
      <c r="HP38" s="217"/>
      <c r="HQ38" s="217"/>
      <c r="HR38" s="217"/>
      <c r="HS38" s="217"/>
      <c r="HT38" s="217"/>
      <c r="HU38" s="217"/>
      <c r="HV38" s="217"/>
      <c r="HW38" s="217"/>
      <c r="HX38" s="217"/>
      <c r="HY38" s="217"/>
      <c r="HZ38" s="217"/>
      <c r="IA38" s="217"/>
      <c r="IB38" s="217"/>
      <c r="IC38" s="217"/>
      <c r="ID38" s="217"/>
      <c r="IE38" s="217"/>
      <c r="IF38" s="217"/>
      <c r="IG38" s="217"/>
      <c r="IH38" s="217"/>
      <c r="II38" s="217"/>
      <c r="IJ38" s="217"/>
      <c r="IK38" s="217"/>
      <c r="IL38" s="217"/>
      <c r="IM38" s="217"/>
      <c r="IN38" s="217"/>
      <c r="IO38" s="217"/>
      <c r="IP38" s="217"/>
      <c r="IQ38" s="217"/>
      <c r="IR38" s="217"/>
      <c r="IS38" s="217"/>
      <c r="IT38" s="217"/>
      <c r="IU38" s="217"/>
      <c r="IV38" s="217"/>
      <c r="IW38" s="217"/>
      <c r="IX38" s="217"/>
      <c r="IY38" s="217"/>
      <c r="IZ38" s="217"/>
      <c r="JA38" s="217"/>
      <c r="JB38" s="217"/>
      <c r="JC38" s="217"/>
      <c r="JD38" s="217"/>
      <c r="JE38" s="217"/>
      <c r="JF38" s="217"/>
      <c r="JG38" s="217"/>
      <c r="JH38" s="217"/>
      <c r="JI38" s="217"/>
      <c r="JJ38" s="217"/>
      <c r="JK38" s="217"/>
      <c r="JL38" s="217"/>
      <c r="JM38" s="217"/>
      <c r="JN38" s="217"/>
      <c r="JO38" s="217"/>
      <c r="JP38" s="217"/>
      <c r="JQ38" s="217"/>
      <c r="JR38" s="217"/>
      <c r="JS38" s="217"/>
      <c r="JT38" s="217"/>
      <c r="JU38" s="217"/>
      <c r="JV38" s="217"/>
      <c r="JW38" s="217"/>
      <c r="JX38" s="217"/>
      <c r="JY38" s="217"/>
      <c r="JZ38" s="217"/>
      <c r="KA38" s="217"/>
      <c r="KB38" s="217"/>
      <c r="KC38" s="217"/>
      <c r="KD38" s="217"/>
      <c r="KE38" s="217"/>
      <c r="KF38" s="217"/>
      <c r="KG38" s="217"/>
      <c r="KH38" s="217"/>
      <c r="KI38" s="217"/>
      <c r="KJ38" s="217"/>
      <c r="KK38" s="217"/>
      <c r="KL38" s="217"/>
      <c r="KM38" s="217"/>
      <c r="KN38" s="217"/>
      <c r="KO38" s="217"/>
      <c r="KP38" s="217"/>
      <c r="KQ38" s="217"/>
      <c r="KR38" s="217"/>
      <c r="KS38" s="217"/>
      <c r="KT38" s="217"/>
      <c r="KU38" s="217"/>
      <c r="KV38" s="217"/>
      <c r="KW38" s="217"/>
      <c r="KX38" s="217"/>
      <c r="KY38" s="217"/>
      <c r="KZ38" s="217"/>
      <c r="LA38" s="217"/>
      <c r="LB38" s="217"/>
      <c r="LC38" s="217"/>
      <c r="LD38" s="217"/>
      <c r="LE38" s="217"/>
      <c r="LF38" s="217"/>
      <c r="LG38" s="217"/>
      <c r="LH38" s="217"/>
      <c r="LI38" s="217"/>
      <c r="LJ38" s="217"/>
      <c r="LK38" s="217"/>
      <c r="LL38" s="217"/>
      <c r="LM38" s="217"/>
      <c r="LN38" s="217"/>
      <c r="LO38" s="217"/>
      <c r="LP38" s="217"/>
      <c r="LQ38" s="217"/>
      <c r="LR38" s="217"/>
      <c r="LS38" s="217"/>
      <c r="LT38" s="217"/>
      <c r="LU38" s="217"/>
      <c r="LV38" s="217"/>
      <c r="LW38" s="217"/>
      <c r="LX38" s="217"/>
      <c r="LY38" s="217"/>
      <c r="LZ38" s="217"/>
      <c r="MA38" s="217"/>
      <c r="MB38" s="217"/>
      <c r="MC38" s="217"/>
      <c r="MD38" s="217"/>
      <c r="ME38" s="217"/>
      <c r="MF38" s="217"/>
      <c r="MG38" s="217"/>
      <c r="MH38" s="217"/>
      <c r="MI38" s="217"/>
      <c r="MJ38" s="217"/>
      <c r="MK38" s="217"/>
      <c r="ML38" s="217"/>
      <c r="MM38" s="217"/>
      <c r="MN38" s="217"/>
      <c r="MO38" s="217"/>
      <c r="MP38" s="217"/>
      <c r="MQ38" s="217"/>
      <c r="MR38" s="217"/>
      <c r="MS38" s="217"/>
      <c r="MT38" s="217"/>
      <c r="MU38" s="217"/>
      <c r="MV38" s="217"/>
      <c r="MW38" s="217"/>
      <c r="MX38" s="217"/>
      <c r="MY38" s="217"/>
      <c r="MZ38" s="217"/>
      <c r="NA38" s="217"/>
      <c r="NB38" s="217"/>
      <c r="NC38" s="217"/>
      <c r="ND38" s="217"/>
      <c r="NE38" s="217"/>
      <c r="NF38" s="217"/>
      <c r="NG38" s="217"/>
      <c r="NH38" s="217"/>
      <c r="NI38" s="217"/>
      <c r="NJ38" s="217"/>
      <c r="NK38" s="217"/>
      <c r="NL38" s="217"/>
      <c r="NM38" s="217"/>
      <c r="NN38" s="217"/>
      <c r="NO38" s="217"/>
      <c r="NP38" s="217"/>
      <c r="NQ38" s="217"/>
      <c r="NR38" s="217"/>
      <c r="NS38" s="217"/>
      <c r="NT38" s="217"/>
      <c r="NU38" s="217"/>
      <c r="NV38" s="217"/>
      <c r="NW38" s="217"/>
      <c r="NX38" s="217"/>
      <c r="NY38" s="217"/>
      <c r="NZ38" s="217"/>
      <c r="OA38" s="217"/>
      <c r="OB38" s="217"/>
      <c r="OC38" s="217"/>
      <c r="OD38" s="217"/>
      <c r="OE38" s="217"/>
      <c r="OF38" s="217"/>
      <c r="OG38" s="217"/>
      <c r="OH38" s="217"/>
      <c r="OI38" s="217"/>
      <c r="OJ38" s="217"/>
      <c r="OK38" s="217"/>
      <c r="OL38" s="217"/>
      <c r="OM38" s="217"/>
      <c r="ON38" s="217"/>
      <c r="OO38" s="217"/>
      <c r="OP38" s="217"/>
      <c r="OQ38" s="217"/>
      <c r="OR38" s="217"/>
      <c r="OS38" s="217"/>
      <c r="OT38" s="217"/>
      <c r="OU38" s="217"/>
      <c r="OV38" s="217"/>
      <c r="OW38" s="217"/>
      <c r="OX38" s="217"/>
      <c r="OY38" s="217"/>
      <c r="OZ38" s="217"/>
      <c r="PA38" s="217"/>
      <c r="PB38" s="217"/>
      <c r="PC38" s="217"/>
      <c r="PD38" s="217"/>
      <c r="PE38" s="217"/>
      <c r="PF38" s="217"/>
      <c r="PG38" s="217"/>
      <c r="PH38" s="217"/>
      <c r="PI38" s="217"/>
      <c r="PJ38" s="217"/>
      <c r="PK38" s="217"/>
      <c r="PL38" s="217"/>
      <c r="PM38" s="217"/>
      <c r="PN38" s="217"/>
      <c r="PO38" s="217"/>
      <c r="PP38" s="217"/>
      <c r="PQ38" s="217"/>
      <c r="PR38" s="217"/>
      <c r="PS38" s="217"/>
      <c r="PT38" s="217"/>
      <c r="PU38" s="217"/>
      <c r="PV38" s="217"/>
      <c r="PW38" s="217"/>
      <c r="PX38" s="217"/>
      <c r="PY38" s="217"/>
      <c r="PZ38" s="217"/>
      <c r="QA38" s="217"/>
      <c r="QB38" s="217"/>
      <c r="QC38" s="217"/>
      <c r="QD38" s="217"/>
      <c r="QE38" s="217"/>
      <c r="QF38" s="217"/>
      <c r="QG38" s="217"/>
      <c r="QH38" s="217"/>
      <c r="QI38" s="217"/>
      <c r="QJ38" s="217"/>
      <c r="QK38" s="217"/>
      <c r="QL38" s="217"/>
      <c r="QM38" s="217"/>
      <c r="QN38" s="217"/>
      <c r="QO38" s="217"/>
      <c r="QP38" s="217"/>
      <c r="QQ38" s="217"/>
      <c r="QR38" s="217"/>
      <c r="QS38" s="217"/>
      <c r="QT38" s="217"/>
      <c r="QU38" s="217"/>
      <c r="QV38" s="217"/>
      <c r="QW38" s="217"/>
      <c r="QX38" s="217"/>
      <c r="QY38" s="217"/>
      <c r="QZ38" s="217"/>
      <c r="RA38" s="217"/>
      <c r="RB38" s="217"/>
      <c r="RC38" s="217"/>
      <c r="RD38" s="217"/>
      <c r="RE38" s="217"/>
      <c r="RF38" s="217"/>
      <c r="RG38" s="217"/>
      <c r="RH38" s="217"/>
      <c r="RI38" s="217"/>
      <c r="RJ38" s="217"/>
      <c r="RK38" s="217"/>
      <c r="RL38" s="217"/>
      <c r="RM38" s="217"/>
      <c r="RN38" s="217"/>
      <c r="RO38" s="217"/>
      <c r="RP38" s="217"/>
      <c r="RQ38" s="217"/>
      <c r="RR38" s="217"/>
      <c r="RS38" s="217"/>
      <c r="RT38" s="217"/>
      <c r="RU38" s="217"/>
      <c r="RV38" s="217"/>
      <c r="RW38" s="217"/>
      <c r="RX38" s="217"/>
      <c r="RY38" s="217"/>
      <c r="RZ38" s="217"/>
      <c r="SA38" s="217"/>
      <c r="SB38" s="217"/>
      <c r="SC38" s="217"/>
      <c r="SD38" s="217"/>
      <c r="SE38" s="217"/>
      <c r="SF38" s="217"/>
      <c r="SG38" s="217"/>
      <c r="SH38" s="217"/>
      <c r="SI38" s="217"/>
      <c r="SJ38" s="217"/>
      <c r="SK38" s="217"/>
      <c r="SL38" s="217"/>
      <c r="SM38" s="217"/>
      <c r="SN38" s="217"/>
      <c r="SO38" s="217"/>
      <c r="SP38" s="217"/>
      <c r="SQ38" s="217"/>
      <c r="SR38" s="217"/>
      <c r="SS38" s="217"/>
      <c r="ST38" s="217"/>
      <c r="SU38" s="217"/>
      <c r="SV38" s="217"/>
      <c r="SW38" s="217"/>
      <c r="SX38" s="217"/>
      <c r="SY38" s="217"/>
      <c r="SZ38" s="217"/>
      <c r="TA38" s="217"/>
      <c r="TB38" s="217"/>
      <c r="TC38" s="217"/>
      <c r="TD38" s="217"/>
      <c r="TE38" s="217"/>
      <c r="TF38" s="217"/>
      <c r="TG38" s="217"/>
      <c r="TH38" s="217"/>
      <c r="TI38" s="217"/>
      <c r="TJ38" s="217"/>
      <c r="TK38" s="217"/>
      <c r="TL38" s="217"/>
      <c r="TM38" s="217"/>
      <c r="TN38" s="217"/>
      <c r="TO38" s="217"/>
      <c r="TP38" s="217"/>
      <c r="TQ38" s="217"/>
      <c r="TR38" s="217"/>
      <c r="TS38" s="217"/>
      <c r="TT38" s="217"/>
      <c r="TU38" s="217"/>
      <c r="TV38" s="217"/>
      <c r="TW38" s="217"/>
      <c r="TX38" s="217"/>
      <c r="TY38" s="217"/>
      <c r="TZ38" s="217"/>
      <c r="UA38" s="217"/>
      <c r="UB38" s="217"/>
      <c r="UC38" s="217"/>
      <c r="UD38" s="217"/>
      <c r="UE38" s="217"/>
      <c r="UF38" s="217"/>
      <c r="UG38" s="217"/>
      <c r="UH38" s="217"/>
      <c r="UI38" s="217"/>
      <c r="UJ38" s="217"/>
      <c r="UK38" s="217"/>
      <c r="UL38" s="217"/>
      <c r="UM38" s="217"/>
      <c r="UN38" s="217"/>
      <c r="UO38" s="217"/>
      <c r="UP38" s="217"/>
      <c r="UQ38" s="217"/>
      <c r="UR38" s="217"/>
      <c r="US38" s="217"/>
      <c r="UT38" s="217"/>
      <c r="UU38" s="217"/>
      <c r="UV38" s="217"/>
      <c r="UW38" s="217"/>
      <c r="UX38" s="217"/>
      <c r="UY38" s="217"/>
      <c r="UZ38" s="217"/>
      <c r="VA38" s="217"/>
      <c r="VB38" s="217"/>
      <c r="VC38" s="217"/>
      <c r="VD38" s="217"/>
      <c r="VE38" s="217"/>
      <c r="VF38" s="217"/>
      <c r="VG38" s="217"/>
      <c r="VH38" s="217"/>
      <c r="VI38" s="217"/>
      <c r="VJ38" s="217"/>
      <c r="VK38" s="217"/>
      <c r="VL38" s="217"/>
      <c r="VM38" s="217"/>
      <c r="VN38" s="217"/>
      <c r="VO38" s="217"/>
      <c r="VP38" s="217"/>
      <c r="VQ38" s="217"/>
      <c r="VR38" s="217"/>
      <c r="VS38" s="217"/>
      <c r="VT38" s="217"/>
      <c r="VU38" s="217"/>
      <c r="VV38" s="217"/>
      <c r="VW38" s="217"/>
      <c r="VX38" s="217"/>
      <c r="VY38" s="217"/>
      <c r="VZ38" s="217"/>
      <c r="WA38" s="217"/>
      <c r="WB38" s="217"/>
      <c r="WC38" s="217"/>
      <c r="WD38" s="217"/>
      <c r="WE38" s="217"/>
      <c r="WF38" s="217"/>
      <c r="WG38" s="217"/>
      <c r="WH38" s="217"/>
      <c r="WI38" s="217"/>
      <c r="WJ38" s="217"/>
      <c r="WK38" s="217"/>
      <c r="WL38" s="217"/>
      <c r="WM38" s="217"/>
      <c r="WN38" s="217"/>
      <c r="WO38" s="217"/>
      <c r="WP38" s="217"/>
      <c r="WQ38" s="217"/>
      <c r="WR38" s="217"/>
      <c r="WS38" s="217"/>
      <c r="WT38" s="217"/>
      <c r="WU38" s="217"/>
      <c r="WV38" s="217"/>
      <c r="WW38" s="217"/>
      <c r="WX38" s="217"/>
      <c r="WY38" s="217"/>
      <c r="WZ38" s="217"/>
      <c r="XA38" s="217"/>
      <c r="XB38" s="217"/>
      <c r="XC38" s="217"/>
      <c r="XD38" s="217"/>
      <c r="XE38" s="217"/>
      <c r="XF38" s="217"/>
      <c r="XG38" s="217"/>
      <c r="XH38" s="217"/>
      <c r="XI38" s="217"/>
      <c r="XJ38" s="217"/>
      <c r="XK38" s="217"/>
      <c r="XL38" s="217"/>
      <c r="XM38" s="217"/>
      <c r="XN38" s="217"/>
      <c r="XO38" s="217"/>
      <c r="XP38" s="217"/>
      <c r="XQ38" s="217"/>
      <c r="XR38" s="217"/>
      <c r="XS38" s="217"/>
      <c r="XT38" s="217"/>
      <c r="XU38" s="217"/>
      <c r="XV38" s="217"/>
      <c r="XW38" s="217"/>
      <c r="XX38" s="217"/>
      <c r="XY38" s="217"/>
      <c r="XZ38" s="217"/>
      <c r="YA38" s="217"/>
      <c r="YB38" s="217"/>
      <c r="YC38" s="217"/>
      <c r="YD38" s="217"/>
      <c r="YE38" s="217"/>
      <c r="YF38" s="217"/>
      <c r="YG38" s="217"/>
      <c r="YH38" s="217"/>
      <c r="YI38" s="217"/>
      <c r="YJ38" s="217"/>
      <c r="YK38" s="217"/>
      <c r="YL38" s="217"/>
      <c r="YM38" s="217"/>
      <c r="YN38" s="217"/>
      <c r="YO38" s="217"/>
      <c r="YP38" s="217"/>
      <c r="YQ38" s="217"/>
      <c r="YR38" s="217"/>
      <c r="YS38" s="217"/>
      <c r="YT38" s="217"/>
      <c r="YU38" s="217"/>
      <c r="YV38" s="217"/>
      <c r="YW38" s="217"/>
      <c r="YX38" s="217"/>
      <c r="YY38" s="217"/>
      <c r="YZ38" s="217"/>
      <c r="ZA38" s="217"/>
      <c r="ZB38" s="217"/>
      <c r="ZC38" s="217"/>
      <c r="ZD38" s="217"/>
      <c r="ZE38" s="217"/>
      <c r="ZF38" s="217"/>
      <c r="ZG38" s="217"/>
      <c r="ZH38" s="217"/>
      <c r="ZI38" s="217"/>
      <c r="ZJ38" s="217"/>
      <c r="ZK38" s="217"/>
      <c r="ZL38" s="217"/>
      <c r="ZM38" s="217"/>
      <c r="ZN38" s="217"/>
      <c r="ZO38" s="217"/>
      <c r="ZP38" s="217"/>
      <c r="ZQ38" s="217"/>
      <c r="ZR38" s="217"/>
      <c r="ZS38" s="217"/>
      <c r="ZT38" s="217"/>
      <c r="ZU38" s="217"/>
      <c r="ZV38" s="217"/>
      <c r="ZW38" s="217"/>
      <c r="ZX38" s="217"/>
      <c r="ZY38" s="217"/>
      <c r="ZZ38" s="217"/>
      <c r="AAA38" s="217"/>
      <c r="AAB38" s="217"/>
      <c r="AAC38" s="217"/>
      <c r="AAD38" s="217"/>
      <c r="AAE38" s="217"/>
      <c r="AAF38" s="217"/>
      <c r="AAG38" s="217"/>
      <c r="AAH38" s="217"/>
      <c r="AAI38" s="217"/>
      <c r="AAJ38" s="217"/>
      <c r="AAK38" s="217"/>
      <c r="AAL38" s="217"/>
      <c r="AAM38" s="217"/>
      <c r="AAN38" s="217"/>
      <c r="AAO38" s="217"/>
      <c r="AAP38" s="217"/>
      <c r="AAQ38" s="217"/>
      <c r="AAR38" s="217"/>
      <c r="AAS38" s="217"/>
      <c r="AAT38" s="217"/>
      <c r="AAU38" s="217"/>
      <c r="AAV38" s="217"/>
      <c r="AAW38" s="217"/>
      <c r="AAX38" s="217"/>
      <c r="AAY38" s="217"/>
      <c r="AAZ38" s="217"/>
      <c r="ABA38" s="217"/>
      <c r="ABB38" s="217"/>
      <c r="ABC38" s="217"/>
      <c r="ABD38" s="217"/>
      <c r="ABE38" s="217"/>
      <c r="ABF38" s="217"/>
      <c r="ABG38" s="217"/>
      <c r="ABH38" s="217"/>
      <c r="ABI38" s="217"/>
      <c r="ABJ38" s="217"/>
      <c r="ABK38" s="217"/>
      <c r="ABL38" s="217"/>
      <c r="ABM38" s="217"/>
      <c r="ABN38" s="217"/>
      <c r="ABO38" s="217"/>
      <c r="ABP38" s="217"/>
      <c r="ABQ38" s="217"/>
      <c r="ABR38" s="217"/>
      <c r="ABS38" s="217"/>
      <c r="ABT38" s="217"/>
      <c r="ABU38" s="217"/>
      <c r="ABV38" s="217"/>
      <c r="ABW38" s="217"/>
      <c r="ABX38" s="217"/>
      <c r="ABY38" s="217"/>
      <c r="ABZ38" s="217"/>
      <c r="ACA38" s="217"/>
      <c r="ACB38" s="217"/>
      <c r="ACC38" s="217"/>
      <c r="ACD38" s="217"/>
      <c r="ACE38" s="217"/>
      <c r="ACF38" s="217"/>
      <c r="ACG38" s="217"/>
      <c r="ACH38" s="217"/>
      <c r="ACI38" s="217"/>
      <c r="ACJ38" s="217"/>
      <c r="ACK38" s="217"/>
      <c r="ACL38" s="217"/>
      <c r="ACM38" s="217"/>
      <c r="ACN38" s="217"/>
      <c r="ACO38" s="217"/>
      <c r="ACP38" s="217"/>
      <c r="ACQ38" s="217"/>
      <c r="ACR38" s="217"/>
      <c r="ACS38" s="217"/>
      <c r="ACT38" s="217"/>
      <c r="ACU38" s="217"/>
      <c r="ACV38" s="217"/>
      <c r="ACW38" s="217"/>
      <c r="ACX38" s="217"/>
      <c r="ACY38" s="217"/>
      <c r="ACZ38" s="217"/>
      <c r="ADA38" s="217"/>
      <c r="ADB38" s="217"/>
      <c r="ADC38" s="217"/>
      <c r="ADD38" s="217"/>
      <c r="ADE38" s="217"/>
      <c r="ADF38" s="217"/>
      <c r="ADG38" s="217"/>
      <c r="ADH38" s="217"/>
      <c r="ADI38" s="217"/>
      <c r="ADJ38" s="217"/>
      <c r="ADK38" s="217"/>
      <c r="ADL38" s="217"/>
      <c r="ADM38" s="217"/>
      <c r="ADN38" s="217"/>
      <c r="ADO38" s="217"/>
      <c r="ADP38" s="217"/>
      <c r="ADQ38" s="217"/>
      <c r="ADR38" s="217"/>
      <c r="ADS38" s="217"/>
      <c r="ADT38" s="217"/>
      <c r="ADU38" s="217"/>
      <c r="ADV38" s="217"/>
      <c r="ADW38" s="217"/>
      <c r="ADX38" s="217"/>
      <c r="ADY38" s="217"/>
      <c r="ADZ38" s="217"/>
      <c r="AEA38" s="217"/>
      <c r="AEB38" s="217"/>
      <c r="AEC38" s="217"/>
      <c r="AED38" s="217"/>
      <c r="AEE38" s="217"/>
      <c r="AEF38" s="217"/>
      <c r="AEG38" s="217"/>
      <c r="AEH38" s="217"/>
      <c r="AEI38" s="217"/>
      <c r="AEJ38" s="217"/>
      <c r="AEK38" s="217"/>
      <c r="AEL38" s="217"/>
      <c r="AEM38" s="217"/>
      <c r="AEN38" s="217"/>
      <c r="AEO38" s="217"/>
      <c r="AEP38" s="217"/>
      <c r="AEQ38" s="217"/>
      <c r="AER38" s="217"/>
      <c r="AES38" s="217"/>
      <c r="AET38" s="217"/>
      <c r="AEU38" s="217"/>
      <c r="AEV38" s="217"/>
      <c r="AEW38" s="217"/>
      <c r="AEX38" s="217"/>
      <c r="AEY38" s="217"/>
      <c r="AEZ38" s="217"/>
      <c r="AFA38" s="217"/>
      <c r="AFB38" s="217"/>
      <c r="AFC38" s="217"/>
      <c r="AFD38" s="217"/>
      <c r="AFE38" s="217"/>
      <c r="AFF38" s="217"/>
      <c r="AFG38" s="217"/>
      <c r="AFH38" s="217"/>
      <c r="AFI38" s="217"/>
      <c r="AFJ38" s="217"/>
      <c r="AFK38" s="217"/>
      <c r="AFL38" s="217"/>
      <c r="AFM38" s="217"/>
      <c r="AFN38" s="217"/>
      <c r="AFO38" s="217"/>
      <c r="AFP38" s="217"/>
      <c r="AFQ38" s="217"/>
      <c r="AFR38" s="217"/>
      <c r="AFS38" s="217"/>
      <c r="AFT38" s="217"/>
      <c r="AFU38" s="217"/>
      <c r="AFV38" s="217"/>
      <c r="AFW38" s="217"/>
      <c r="AFX38" s="217"/>
      <c r="AFY38" s="217"/>
      <c r="AFZ38" s="217"/>
      <c r="AGA38" s="217"/>
      <c r="AGB38" s="217"/>
      <c r="AGC38" s="217"/>
      <c r="AGD38" s="217"/>
      <c r="AGE38" s="217"/>
      <c r="AGF38" s="217"/>
      <c r="AGG38" s="217"/>
      <c r="AGH38" s="217"/>
      <c r="AGI38" s="217"/>
      <c r="AGJ38" s="217"/>
      <c r="AGK38" s="217"/>
      <c r="AGL38" s="217"/>
      <c r="AGM38" s="217"/>
      <c r="AGN38" s="217"/>
      <c r="AGO38" s="217"/>
      <c r="AGP38" s="217"/>
      <c r="AGQ38" s="217"/>
      <c r="AGR38" s="217"/>
      <c r="AGS38" s="217"/>
      <c r="AGT38" s="217"/>
      <c r="AGU38" s="217"/>
      <c r="AGV38" s="217"/>
      <c r="AGW38" s="217"/>
      <c r="AGX38" s="217"/>
      <c r="AGY38" s="217"/>
      <c r="AGZ38" s="217"/>
      <c r="AHA38" s="217"/>
      <c r="AHB38" s="217"/>
      <c r="AHC38" s="217"/>
      <c r="AHD38" s="217"/>
      <c r="AHE38" s="217"/>
      <c r="AHF38" s="217"/>
      <c r="AHG38" s="217"/>
      <c r="AHH38" s="217"/>
      <c r="AHI38" s="217"/>
      <c r="AHJ38" s="217"/>
      <c r="AHK38" s="217"/>
      <c r="AHL38" s="217"/>
      <c r="AHM38" s="217"/>
      <c r="AHN38" s="217"/>
      <c r="AHO38" s="217"/>
      <c r="AHP38" s="217"/>
      <c r="AHQ38" s="217"/>
      <c r="AHR38" s="217"/>
      <c r="AHS38" s="217"/>
      <c r="AHT38" s="217"/>
      <c r="AHU38" s="217"/>
      <c r="AHV38" s="217"/>
      <c r="AHW38" s="217"/>
      <c r="AHX38" s="217"/>
      <c r="AHY38" s="217"/>
      <c r="AHZ38" s="217"/>
      <c r="AIA38" s="217"/>
      <c r="AIB38" s="217"/>
      <c r="AIC38" s="217"/>
      <c r="AID38" s="217"/>
      <c r="AIE38" s="217"/>
      <c r="AIF38" s="217"/>
      <c r="AIG38" s="217"/>
      <c r="AIH38" s="217"/>
      <c r="AII38" s="217"/>
      <c r="AIJ38" s="217"/>
      <c r="AIK38" s="217"/>
      <c r="AIL38" s="217"/>
      <c r="AIM38" s="217"/>
      <c r="AIN38" s="217"/>
      <c r="AIO38" s="217"/>
      <c r="AIP38" s="217"/>
      <c r="AIQ38" s="217"/>
      <c r="AIR38" s="217"/>
      <c r="AIS38" s="217"/>
      <c r="AIT38" s="217"/>
      <c r="AIU38" s="217"/>
      <c r="AIV38" s="217"/>
      <c r="AIW38" s="217"/>
      <c r="AIX38" s="217"/>
      <c r="AIY38" s="217"/>
      <c r="AIZ38" s="217"/>
      <c r="AJA38" s="217"/>
      <c r="AJB38" s="217"/>
      <c r="AJC38" s="217"/>
      <c r="AJD38" s="217"/>
      <c r="AJE38" s="217"/>
      <c r="AJF38" s="217"/>
      <c r="AJG38" s="217"/>
      <c r="AJH38" s="217"/>
      <c r="AJI38" s="217"/>
      <c r="AJJ38" s="217"/>
      <c r="AJK38" s="217"/>
      <c r="AJL38" s="217"/>
      <c r="AJM38" s="217"/>
      <c r="AJN38" s="217"/>
      <c r="AJO38" s="217"/>
      <c r="AJP38" s="217"/>
      <c r="AJQ38" s="217"/>
      <c r="AJR38" s="217"/>
      <c r="AJS38" s="217"/>
      <c r="AJT38" s="217"/>
      <c r="AJU38" s="217"/>
      <c r="AJV38" s="217"/>
      <c r="AJW38" s="217"/>
      <c r="AJX38" s="217"/>
      <c r="AJY38" s="217"/>
      <c r="AJZ38" s="217"/>
      <c r="AKA38" s="217"/>
      <c r="AKB38" s="217"/>
      <c r="AKC38" s="217"/>
      <c r="AKD38" s="217"/>
      <c r="AKE38" s="217"/>
      <c r="AKF38" s="217"/>
      <c r="AKG38" s="217"/>
      <c r="AKH38" s="217"/>
      <c r="AKI38" s="217"/>
      <c r="AKJ38" s="217"/>
      <c r="AKK38" s="217"/>
      <c r="AKL38" s="217"/>
      <c r="AKM38" s="217"/>
      <c r="AKN38" s="217"/>
      <c r="AKO38" s="217"/>
      <c r="AKP38" s="217"/>
      <c r="AKQ38" s="217"/>
      <c r="AKR38" s="217"/>
      <c r="AKS38" s="217"/>
      <c r="AKT38" s="217"/>
      <c r="AKU38" s="217"/>
      <c r="AKV38" s="217"/>
      <c r="AKW38" s="217"/>
      <c r="AKX38" s="217"/>
      <c r="AKY38" s="217"/>
      <c r="AKZ38" s="217"/>
      <c r="ALA38" s="217"/>
      <c r="ALB38" s="217"/>
      <c r="ALC38" s="217"/>
      <c r="ALD38" s="217"/>
      <c r="ALE38" s="217"/>
      <c r="ALF38" s="217"/>
      <c r="ALG38" s="217"/>
      <c r="ALH38" s="217"/>
      <c r="ALI38" s="217"/>
      <c r="ALJ38" s="217"/>
      <c r="ALK38" s="217"/>
      <c r="ALL38" s="217"/>
      <c r="ALM38" s="217"/>
      <c r="ALN38" s="217"/>
      <c r="ALO38" s="217"/>
      <c r="ALP38" s="217"/>
      <c r="ALQ38" s="217"/>
      <c r="ALR38" s="217"/>
      <c r="ALS38" s="217"/>
      <c r="ALT38" s="217"/>
      <c r="ALU38" s="217"/>
      <c r="ALV38" s="217"/>
      <c r="ALW38" s="217"/>
      <c r="ALX38" s="217"/>
      <c r="ALY38" s="217"/>
      <c r="ALZ38" s="217"/>
      <c r="AMA38" s="217"/>
      <c r="AMB38" s="217"/>
      <c r="AMC38" s="217"/>
      <c r="AMD38" s="217"/>
      <c r="AME38" s="217"/>
      <c r="AMF38" s="217"/>
      <c r="AMG38" s="217"/>
      <c r="AMH38" s="217"/>
      <c r="AMI38" s="217"/>
      <c r="AMJ38" s="217"/>
      <c r="AMK38" s="217"/>
      <c r="AML38" s="217"/>
      <c r="AMM38" s="217"/>
    </row>
    <row r="39" spans="1:1027" s="637" customFormat="1" ht="15" customHeight="1">
      <c r="A39" s="656">
        <v>5</v>
      </c>
      <c r="B39" s="667"/>
      <c r="C39" s="667"/>
      <c r="D39" s="599"/>
      <c r="E39" s="599"/>
      <c r="F39" s="599"/>
      <c r="G39" s="174"/>
      <c r="H39" s="174"/>
      <c r="I39" s="660">
        <f t="shared" si="11"/>
        <v>0</v>
      </c>
      <c r="J39" s="661">
        <f t="shared" si="12"/>
        <v>0</v>
      </c>
      <c r="K39" s="577">
        <f t="shared" si="1"/>
        <v>0</v>
      </c>
      <c r="L39" s="578"/>
      <c r="M39" s="528">
        <f t="shared" si="2"/>
        <v>0</v>
      </c>
      <c r="N39" s="578"/>
      <c r="O39" s="528">
        <f t="shared" si="3"/>
        <v>0</v>
      </c>
      <c r="P39" s="578"/>
      <c r="Q39" s="528">
        <f t="shared" si="4"/>
        <v>0</v>
      </c>
      <c r="R39" s="578"/>
      <c r="S39" s="629">
        <f t="shared" si="5"/>
        <v>0</v>
      </c>
      <c r="T39" s="528">
        <f t="shared" si="13"/>
        <v>0</v>
      </c>
      <c r="U39" s="528">
        <f t="shared" si="14"/>
        <v>0</v>
      </c>
      <c r="V39" s="217"/>
      <c r="W39" s="217"/>
      <c r="X39" s="217"/>
      <c r="Y39" s="217"/>
      <c r="Z39" s="217"/>
      <c r="AA39" s="217"/>
      <c r="AB39" s="217"/>
      <c r="AC39" s="217"/>
      <c r="AD39" s="217"/>
      <c r="AE39" s="217"/>
      <c r="AF39" s="217"/>
      <c r="AG39" s="217"/>
      <c r="AH39" s="217"/>
      <c r="AI39" s="217"/>
      <c r="AJ39" s="217"/>
      <c r="AK39" s="217"/>
      <c r="AL39" s="217"/>
      <c r="AM39" s="217"/>
      <c r="AN39" s="217"/>
      <c r="AO39" s="217"/>
      <c r="AP39" s="217"/>
      <c r="AQ39" s="217"/>
      <c r="AR39" s="217"/>
      <c r="AS39" s="217"/>
      <c r="AT39" s="217"/>
      <c r="AU39" s="217"/>
      <c r="AV39" s="217"/>
      <c r="AW39" s="217"/>
      <c r="AX39" s="217"/>
      <c r="AY39" s="217"/>
      <c r="AZ39" s="217"/>
      <c r="BA39" s="217"/>
      <c r="BB39" s="217"/>
      <c r="BC39" s="217"/>
      <c r="BD39" s="217"/>
      <c r="BE39" s="217"/>
      <c r="BF39" s="217"/>
      <c r="BG39" s="217"/>
      <c r="BH39" s="217"/>
      <c r="BI39" s="217"/>
      <c r="BJ39" s="217"/>
      <c r="BK39" s="217"/>
      <c r="BL39" s="217"/>
      <c r="BM39" s="217"/>
      <c r="BN39" s="217"/>
      <c r="BO39" s="217"/>
      <c r="BP39" s="217"/>
      <c r="BQ39" s="217"/>
      <c r="BR39" s="217"/>
      <c r="BS39" s="217"/>
      <c r="BT39" s="217"/>
      <c r="BU39" s="217"/>
      <c r="BV39" s="217"/>
      <c r="BW39" s="217"/>
      <c r="BX39" s="217"/>
      <c r="BY39" s="217"/>
      <c r="BZ39" s="217"/>
      <c r="CA39" s="217"/>
      <c r="CB39" s="217"/>
      <c r="CC39" s="217"/>
      <c r="CD39" s="217"/>
      <c r="CE39" s="217"/>
      <c r="CF39" s="217"/>
      <c r="CG39" s="217"/>
      <c r="CH39" s="217"/>
      <c r="CI39" s="217"/>
      <c r="CJ39" s="217"/>
      <c r="CK39" s="217"/>
      <c r="CL39" s="217"/>
      <c r="CM39" s="217"/>
      <c r="CN39" s="217"/>
      <c r="CO39" s="217"/>
      <c r="CP39" s="217"/>
      <c r="CQ39" s="217"/>
      <c r="CR39" s="217"/>
      <c r="CS39" s="217"/>
      <c r="CT39" s="217"/>
      <c r="CU39" s="217"/>
      <c r="CV39" s="217"/>
      <c r="CW39" s="217"/>
      <c r="CX39" s="217"/>
      <c r="CY39" s="217"/>
      <c r="CZ39" s="217"/>
      <c r="DA39" s="217"/>
      <c r="DB39" s="217"/>
      <c r="DC39" s="217"/>
      <c r="DD39" s="217"/>
      <c r="DE39" s="217"/>
      <c r="DF39" s="217"/>
      <c r="DG39" s="217"/>
      <c r="DH39" s="217"/>
      <c r="DI39" s="217"/>
      <c r="DJ39" s="217"/>
      <c r="DK39" s="217"/>
      <c r="DL39" s="217"/>
      <c r="DM39" s="217"/>
      <c r="DN39" s="217"/>
      <c r="DO39" s="217"/>
      <c r="DP39" s="217"/>
      <c r="DQ39" s="217"/>
      <c r="DR39" s="217"/>
      <c r="DS39" s="217"/>
      <c r="DT39" s="217"/>
      <c r="DU39" s="217"/>
      <c r="DV39" s="217"/>
      <c r="DW39" s="217"/>
      <c r="DX39" s="217"/>
      <c r="DY39" s="217"/>
      <c r="DZ39" s="217"/>
      <c r="EA39" s="217"/>
      <c r="EB39" s="217"/>
      <c r="EC39" s="217"/>
      <c r="ED39" s="217"/>
      <c r="EE39" s="217"/>
      <c r="EF39" s="217"/>
      <c r="EG39" s="217"/>
      <c r="EH39" s="217"/>
      <c r="EI39" s="217"/>
      <c r="EJ39" s="217"/>
      <c r="EK39" s="217"/>
      <c r="EL39" s="217"/>
      <c r="EM39" s="217"/>
      <c r="EN39" s="217"/>
      <c r="EO39" s="217"/>
      <c r="EP39" s="217"/>
      <c r="EQ39" s="217"/>
      <c r="ER39" s="217"/>
      <c r="ES39" s="217"/>
      <c r="ET39" s="217"/>
      <c r="EU39" s="217"/>
      <c r="EV39" s="217"/>
      <c r="EW39" s="217"/>
      <c r="EX39" s="217"/>
      <c r="EY39" s="217"/>
      <c r="EZ39" s="217"/>
      <c r="FA39" s="217"/>
      <c r="FB39" s="217"/>
      <c r="FC39" s="217"/>
      <c r="FD39" s="217"/>
      <c r="FE39" s="217"/>
      <c r="FF39" s="217"/>
      <c r="FG39" s="217"/>
      <c r="FH39" s="217"/>
      <c r="FI39" s="217"/>
      <c r="FJ39" s="217"/>
      <c r="FK39" s="217"/>
      <c r="FL39" s="217"/>
      <c r="FM39" s="217"/>
      <c r="FN39" s="217"/>
      <c r="FO39" s="217"/>
      <c r="FP39" s="217"/>
      <c r="FQ39" s="217"/>
      <c r="FR39" s="217"/>
      <c r="FS39" s="217"/>
      <c r="FT39" s="217"/>
      <c r="FU39" s="217"/>
      <c r="FV39" s="217"/>
      <c r="FW39" s="217"/>
      <c r="FX39" s="217"/>
      <c r="FY39" s="217"/>
      <c r="FZ39" s="217"/>
      <c r="GA39" s="217"/>
      <c r="GB39" s="217"/>
      <c r="GC39" s="217"/>
      <c r="GD39" s="217"/>
      <c r="GE39" s="217"/>
      <c r="GF39" s="217"/>
      <c r="GG39" s="217"/>
      <c r="GH39" s="217"/>
      <c r="GI39" s="217"/>
      <c r="GJ39" s="217"/>
      <c r="GK39" s="217"/>
      <c r="GL39" s="217"/>
      <c r="GM39" s="217"/>
      <c r="GN39" s="217"/>
      <c r="GO39" s="217"/>
      <c r="GP39" s="217"/>
      <c r="GQ39" s="217"/>
      <c r="GR39" s="217"/>
      <c r="GS39" s="217"/>
      <c r="GT39" s="217"/>
      <c r="GU39" s="217"/>
      <c r="GV39" s="217"/>
      <c r="GW39" s="217"/>
      <c r="GX39" s="217"/>
      <c r="GY39" s="217"/>
      <c r="GZ39" s="217"/>
      <c r="HA39" s="217"/>
      <c r="HB39" s="217"/>
      <c r="HC39" s="217"/>
      <c r="HD39" s="217"/>
      <c r="HE39" s="217"/>
      <c r="HF39" s="217"/>
      <c r="HG39" s="217"/>
      <c r="HH39" s="217"/>
      <c r="HI39" s="217"/>
      <c r="HJ39" s="217"/>
      <c r="HK39" s="217"/>
      <c r="HL39" s="217"/>
      <c r="HM39" s="217"/>
      <c r="HN39" s="217"/>
      <c r="HO39" s="217"/>
      <c r="HP39" s="217"/>
      <c r="HQ39" s="217"/>
      <c r="HR39" s="217"/>
      <c r="HS39" s="217"/>
      <c r="HT39" s="217"/>
      <c r="HU39" s="217"/>
      <c r="HV39" s="217"/>
      <c r="HW39" s="217"/>
      <c r="HX39" s="217"/>
      <c r="HY39" s="217"/>
      <c r="HZ39" s="217"/>
      <c r="IA39" s="217"/>
      <c r="IB39" s="217"/>
      <c r="IC39" s="217"/>
      <c r="ID39" s="217"/>
      <c r="IE39" s="217"/>
      <c r="IF39" s="217"/>
      <c r="IG39" s="217"/>
      <c r="IH39" s="217"/>
      <c r="II39" s="217"/>
      <c r="IJ39" s="217"/>
      <c r="IK39" s="217"/>
      <c r="IL39" s="217"/>
      <c r="IM39" s="217"/>
      <c r="IN39" s="217"/>
      <c r="IO39" s="217"/>
      <c r="IP39" s="217"/>
      <c r="IQ39" s="217"/>
      <c r="IR39" s="217"/>
      <c r="IS39" s="217"/>
      <c r="IT39" s="217"/>
      <c r="IU39" s="217"/>
      <c r="IV39" s="217"/>
      <c r="IW39" s="217"/>
      <c r="IX39" s="217"/>
      <c r="IY39" s="217"/>
      <c r="IZ39" s="217"/>
      <c r="JA39" s="217"/>
      <c r="JB39" s="217"/>
      <c r="JC39" s="217"/>
      <c r="JD39" s="217"/>
      <c r="JE39" s="217"/>
      <c r="JF39" s="217"/>
      <c r="JG39" s="217"/>
      <c r="JH39" s="217"/>
      <c r="JI39" s="217"/>
      <c r="JJ39" s="217"/>
      <c r="JK39" s="217"/>
      <c r="JL39" s="217"/>
      <c r="JM39" s="217"/>
      <c r="JN39" s="217"/>
      <c r="JO39" s="217"/>
      <c r="JP39" s="217"/>
      <c r="JQ39" s="217"/>
      <c r="JR39" s="217"/>
      <c r="JS39" s="217"/>
      <c r="JT39" s="217"/>
      <c r="JU39" s="217"/>
      <c r="JV39" s="217"/>
      <c r="JW39" s="217"/>
      <c r="JX39" s="217"/>
      <c r="JY39" s="217"/>
      <c r="JZ39" s="217"/>
      <c r="KA39" s="217"/>
      <c r="KB39" s="217"/>
      <c r="KC39" s="217"/>
      <c r="KD39" s="217"/>
      <c r="KE39" s="217"/>
      <c r="KF39" s="217"/>
      <c r="KG39" s="217"/>
      <c r="KH39" s="217"/>
      <c r="KI39" s="217"/>
      <c r="KJ39" s="217"/>
      <c r="KK39" s="217"/>
      <c r="KL39" s="217"/>
      <c r="KM39" s="217"/>
      <c r="KN39" s="217"/>
      <c r="KO39" s="217"/>
      <c r="KP39" s="217"/>
      <c r="KQ39" s="217"/>
      <c r="KR39" s="217"/>
      <c r="KS39" s="217"/>
      <c r="KT39" s="217"/>
      <c r="KU39" s="217"/>
      <c r="KV39" s="217"/>
      <c r="KW39" s="217"/>
      <c r="KX39" s="217"/>
      <c r="KY39" s="217"/>
      <c r="KZ39" s="217"/>
      <c r="LA39" s="217"/>
      <c r="LB39" s="217"/>
      <c r="LC39" s="217"/>
      <c r="LD39" s="217"/>
      <c r="LE39" s="217"/>
      <c r="LF39" s="217"/>
      <c r="LG39" s="217"/>
      <c r="LH39" s="217"/>
      <c r="LI39" s="217"/>
      <c r="LJ39" s="217"/>
      <c r="LK39" s="217"/>
      <c r="LL39" s="217"/>
      <c r="LM39" s="217"/>
      <c r="LN39" s="217"/>
      <c r="LO39" s="217"/>
      <c r="LP39" s="217"/>
      <c r="LQ39" s="217"/>
      <c r="LR39" s="217"/>
      <c r="LS39" s="217"/>
      <c r="LT39" s="217"/>
      <c r="LU39" s="217"/>
      <c r="LV39" s="217"/>
      <c r="LW39" s="217"/>
      <c r="LX39" s="217"/>
      <c r="LY39" s="217"/>
      <c r="LZ39" s="217"/>
      <c r="MA39" s="217"/>
      <c r="MB39" s="217"/>
      <c r="MC39" s="217"/>
      <c r="MD39" s="217"/>
      <c r="ME39" s="217"/>
      <c r="MF39" s="217"/>
      <c r="MG39" s="217"/>
      <c r="MH39" s="217"/>
      <c r="MI39" s="217"/>
      <c r="MJ39" s="217"/>
      <c r="MK39" s="217"/>
      <c r="ML39" s="217"/>
      <c r="MM39" s="217"/>
      <c r="MN39" s="217"/>
      <c r="MO39" s="217"/>
      <c r="MP39" s="217"/>
      <c r="MQ39" s="217"/>
      <c r="MR39" s="217"/>
      <c r="MS39" s="217"/>
      <c r="MT39" s="217"/>
      <c r="MU39" s="217"/>
      <c r="MV39" s="217"/>
      <c r="MW39" s="217"/>
      <c r="MX39" s="217"/>
      <c r="MY39" s="217"/>
      <c r="MZ39" s="217"/>
      <c r="NA39" s="217"/>
      <c r="NB39" s="217"/>
      <c r="NC39" s="217"/>
      <c r="ND39" s="217"/>
      <c r="NE39" s="217"/>
      <c r="NF39" s="217"/>
      <c r="NG39" s="217"/>
      <c r="NH39" s="217"/>
      <c r="NI39" s="217"/>
      <c r="NJ39" s="217"/>
      <c r="NK39" s="217"/>
      <c r="NL39" s="217"/>
      <c r="NM39" s="217"/>
      <c r="NN39" s="217"/>
      <c r="NO39" s="217"/>
      <c r="NP39" s="217"/>
      <c r="NQ39" s="217"/>
      <c r="NR39" s="217"/>
      <c r="NS39" s="217"/>
      <c r="NT39" s="217"/>
      <c r="NU39" s="217"/>
      <c r="NV39" s="217"/>
      <c r="NW39" s="217"/>
      <c r="NX39" s="217"/>
      <c r="NY39" s="217"/>
      <c r="NZ39" s="217"/>
      <c r="OA39" s="217"/>
      <c r="OB39" s="217"/>
      <c r="OC39" s="217"/>
      <c r="OD39" s="217"/>
      <c r="OE39" s="217"/>
      <c r="OF39" s="217"/>
      <c r="OG39" s="217"/>
      <c r="OH39" s="217"/>
      <c r="OI39" s="217"/>
      <c r="OJ39" s="217"/>
      <c r="OK39" s="217"/>
      <c r="OL39" s="217"/>
      <c r="OM39" s="217"/>
      <c r="ON39" s="217"/>
      <c r="OO39" s="217"/>
      <c r="OP39" s="217"/>
      <c r="OQ39" s="217"/>
      <c r="OR39" s="217"/>
      <c r="OS39" s="217"/>
      <c r="OT39" s="217"/>
      <c r="OU39" s="217"/>
      <c r="OV39" s="217"/>
      <c r="OW39" s="217"/>
      <c r="OX39" s="217"/>
      <c r="OY39" s="217"/>
      <c r="OZ39" s="217"/>
      <c r="PA39" s="217"/>
      <c r="PB39" s="217"/>
      <c r="PC39" s="217"/>
      <c r="PD39" s="217"/>
      <c r="PE39" s="217"/>
      <c r="PF39" s="217"/>
      <c r="PG39" s="217"/>
      <c r="PH39" s="217"/>
      <c r="PI39" s="217"/>
      <c r="PJ39" s="217"/>
      <c r="PK39" s="217"/>
      <c r="PL39" s="217"/>
      <c r="PM39" s="217"/>
      <c r="PN39" s="217"/>
      <c r="PO39" s="217"/>
      <c r="PP39" s="217"/>
      <c r="PQ39" s="217"/>
      <c r="PR39" s="217"/>
      <c r="PS39" s="217"/>
      <c r="PT39" s="217"/>
      <c r="PU39" s="217"/>
      <c r="PV39" s="217"/>
      <c r="PW39" s="217"/>
      <c r="PX39" s="217"/>
      <c r="PY39" s="217"/>
      <c r="PZ39" s="217"/>
      <c r="QA39" s="217"/>
      <c r="QB39" s="217"/>
      <c r="QC39" s="217"/>
      <c r="QD39" s="217"/>
      <c r="QE39" s="217"/>
      <c r="QF39" s="217"/>
      <c r="QG39" s="217"/>
      <c r="QH39" s="217"/>
      <c r="QI39" s="217"/>
      <c r="QJ39" s="217"/>
      <c r="QK39" s="217"/>
      <c r="QL39" s="217"/>
      <c r="QM39" s="217"/>
      <c r="QN39" s="217"/>
      <c r="QO39" s="217"/>
      <c r="QP39" s="217"/>
      <c r="QQ39" s="217"/>
      <c r="QR39" s="217"/>
      <c r="QS39" s="217"/>
      <c r="QT39" s="217"/>
      <c r="QU39" s="217"/>
      <c r="QV39" s="217"/>
      <c r="QW39" s="217"/>
      <c r="QX39" s="217"/>
      <c r="QY39" s="217"/>
      <c r="QZ39" s="217"/>
      <c r="RA39" s="217"/>
      <c r="RB39" s="217"/>
      <c r="RC39" s="217"/>
      <c r="RD39" s="217"/>
      <c r="RE39" s="217"/>
      <c r="RF39" s="217"/>
      <c r="RG39" s="217"/>
      <c r="RH39" s="217"/>
      <c r="RI39" s="217"/>
      <c r="RJ39" s="217"/>
      <c r="RK39" s="217"/>
      <c r="RL39" s="217"/>
      <c r="RM39" s="217"/>
      <c r="RN39" s="217"/>
      <c r="RO39" s="217"/>
      <c r="RP39" s="217"/>
      <c r="RQ39" s="217"/>
      <c r="RR39" s="217"/>
      <c r="RS39" s="217"/>
      <c r="RT39" s="217"/>
      <c r="RU39" s="217"/>
      <c r="RV39" s="217"/>
      <c r="RW39" s="217"/>
      <c r="RX39" s="217"/>
      <c r="RY39" s="217"/>
      <c r="RZ39" s="217"/>
      <c r="SA39" s="217"/>
      <c r="SB39" s="217"/>
      <c r="SC39" s="217"/>
      <c r="SD39" s="217"/>
      <c r="SE39" s="217"/>
      <c r="SF39" s="217"/>
      <c r="SG39" s="217"/>
      <c r="SH39" s="217"/>
      <c r="SI39" s="217"/>
      <c r="SJ39" s="217"/>
      <c r="SK39" s="217"/>
      <c r="SL39" s="217"/>
      <c r="SM39" s="217"/>
      <c r="SN39" s="217"/>
      <c r="SO39" s="217"/>
      <c r="SP39" s="217"/>
      <c r="SQ39" s="217"/>
      <c r="SR39" s="217"/>
      <c r="SS39" s="217"/>
      <c r="ST39" s="217"/>
      <c r="SU39" s="217"/>
      <c r="SV39" s="217"/>
      <c r="SW39" s="217"/>
      <c r="SX39" s="217"/>
      <c r="SY39" s="217"/>
      <c r="SZ39" s="217"/>
      <c r="TA39" s="217"/>
      <c r="TB39" s="217"/>
      <c r="TC39" s="217"/>
      <c r="TD39" s="217"/>
      <c r="TE39" s="217"/>
      <c r="TF39" s="217"/>
      <c r="TG39" s="217"/>
      <c r="TH39" s="217"/>
      <c r="TI39" s="217"/>
      <c r="TJ39" s="217"/>
      <c r="TK39" s="217"/>
      <c r="TL39" s="217"/>
      <c r="TM39" s="217"/>
      <c r="TN39" s="217"/>
      <c r="TO39" s="217"/>
      <c r="TP39" s="217"/>
      <c r="TQ39" s="217"/>
      <c r="TR39" s="217"/>
      <c r="TS39" s="217"/>
      <c r="TT39" s="217"/>
      <c r="TU39" s="217"/>
      <c r="TV39" s="217"/>
      <c r="TW39" s="217"/>
      <c r="TX39" s="217"/>
      <c r="TY39" s="217"/>
      <c r="TZ39" s="217"/>
      <c r="UA39" s="217"/>
      <c r="UB39" s="217"/>
      <c r="UC39" s="217"/>
      <c r="UD39" s="217"/>
      <c r="UE39" s="217"/>
      <c r="UF39" s="217"/>
      <c r="UG39" s="217"/>
      <c r="UH39" s="217"/>
      <c r="UI39" s="217"/>
      <c r="UJ39" s="217"/>
      <c r="UK39" s="217"/>
      <c r="UL39" s="217"/>
      <c r="UM39" s="217"/>
      <c r="UN39" s="217"/>
      <c r="UO39" s="217"/>
      <c r="UP39" s="217"/>
      <c r="UQ39" s="217"/>
      <c r="UR39" s="217"/>
      <c r="US39" s="217"/>
      <c r="UT39" s="217"/>
      <c r="UU39" s="217"/>
      <c r="UV39" s="217"/>
      <c r="UW39" s="217"/>
      <c r="UX39" s="217"/>
      <c r="UY39" s="217"/>
      <c r="UZ39" s="217"/>
      <c r="VA39" s="217"/>
      <c r="VB39" s="217"/>
      <c r="VC39" s="217"/>
      <c r="VD39" s="217"/>
      <c r="VE39" s="217"/>
      <c r="VF39" s="217"/>
      <c r="VG39" s="217"/>
      <c r="VH39" s="217"/>
      <c r="VI39" s="217"/>
      <c r="VJ39" s="217"/>
      <c r="VK39" s="217"/>
      <c r="VL39" s="217"/>
      <c r="VM39" s="217"/>
      <c r="VN39" s="217"/>
      <c r="VO39" s="217"/>
      <c r="VP39" s="217"/>
      <c r="VQ39" s="217"/>
      <c r="VR39" s="217"/>
      <c r="VS39" s="217"/>
      <c r="VT39" s="217"/>
      <c r="VU39" s="217"/>
      <c r="VV39" s="217"/>
      <c r="VW39" s="217"/>
      <c r="VX39" s="217"/>
      <c r="VY39" s="217"/>
      <c r="VZ39" s="217"/>
      <c r="WA39" s="217"/>
      <c r="WB39" s="217"/>
      <c r="WC39" s="217"/>
      <c r="WD39" s="217"/>
      <c r="WE39" s="217"/>
      <c r="WF39" s="217"/>
      <c r="WG39" s="217"/>
      <c r="WH39" s="217"/>
      <c r="WI39" s="217"/>
      <c r="WJ39" s="217"/>
      <c r="WK39" s="217"/>
      <c r="WL39" s="217"/>
      <c r="WM39" s="217"/>
      <c r="WN39" s="217"/>
      <c r="WO39" s="217"/>
      <c r="WP39" s="217"/>
      <c r="WQ39" s="217"/>
      <c r="WR39" s="217"/>
      <c r="WS39" s="217"/>
      <c r="WT39" s="217"/>
      <c r="WU39" s="217"/>
      <c r="WV39" s="217"/>
      <c r="WW39" s="217"/>
      <c r="WX39" s="217"/>
      <c r="WY39" s="217"/>
      <c r="WZ39" s="217"/>
      <c r="XA39" s="217"/>
      <c r="XB39" s="217"/>
      <c r="XC39" s="217"/>
      <c r="XD39" s="217"/>
      <c r="XE39" s="217"/>
      <c r="XF39" s="217"/>
      <c r="XG39" s="217"/>
      <c r="XH39" s="217"/>
      <c r="XI39" s="217"/>
      <c r="XJ39" s="217"/>
      <c r="XK39" s="217"/>
      <c r="XL39" s="217"/>
      <c r="XM39" s="217"/>
      <c r="XN39" s="217"/>
      <c r="XO39" s="217"/>
      <c r="XP39" s="217"/>
      <c r="XQ39" s="217"/>
      <c r="XR39" s="217"/>
      <c r="XS39" s="217"/>
      <c r="XT39" s="217"/>
      <c r="XU39" s="217"/>
      <c r="XV39" s="217"/>
      <c r="XW39" s="217"/>
      <c r="XX39" s="217"/>
      <c r="XY39" s="217"/>
      <c r="XZ39" s="217"/>
      <c r="YA39" s="217"/>
      <c r="YB39" s="217"/>
      <c r="YC39" s="217"/>
      <c r="YD39" s="217"/>
      <c r="YE39" s="217"/>
      <c r="YF39" s="217"/>
      <c r="YG39" s="217"/>
      <c r="YH39" s="217"/>
      <c r="YI39" s="217"/>
      <c r="YJ39" s="217"/>
      <c r="YK39" s="217"/>
      <c r="YL39" s="217"/>
      <c r="YM39" s="217"/>
      <c r="YN39" s="217"/>
      <c r="YO39" s="217"/>
      <c r="YP39" s="217"/>
      <c r="YQ39" s="217"/>
      <c r="YR39" s="217"/>
      <c r="YS39" s="217"/>
      <c r="YT39" s="217"/>
      <c r="YU39" s="217"/>
      <c r="YV39" s="217"/>
      <c r="YW39" s="217"/>
      <c r="YX39" s="217"/>
      <c r="YY39" s="217"/>
      <c r="YZ39" s="217"/>
      <c r="ZA39" s="217"/>
      <c r="ZB39" s="217"/>
      <c r="ZC39" s="217"/>
      <c r="ZD39" s="217"/>
      <c r="ZE39" s="217"/>
      <c r="ZF39" s="217"/>
      <c r="ZG39" s="217"/>
      <c r="ZH39" s="217"/>
      <c r="ZI39" s="217"/>
      <c r="ZJ39" s="217"/>
      <c r="ZK39" s="217"/>
      <c r="ZL39" s="217"/>
      <c r="ZM39" s="217"/>
      <c r="ZN39" s="217"/>
      <c r="ZO39" s="217"/>
      <c r="ZP39" s="217"/>
      <c r="ZQ39" s="217"/>
      <c r="ZR39" s="217"/>
      <c r="ZS39" s="217"/>
      <c r="ZT39" s="217"/>
      <c r="ZU39" s="217"/>
      <c r="ZV39" s="217"/>
      <c r="ZW39" s="217"/>
      <c r="ZX39" s="217"/>
      <c r="ZY39" s="217"/>
      <c r="ZZ39" s="217"/>
      <c r="AAA39" s="217"/>
      <c r="AAB39" s="217"/>
      <c r="AAC39" s="217"/>
      <c r="AAD39" s="217"/>
      <c r="AAE39" s="217"/>
      <c r="AAF39" s="217"/>
      <c r="AAG39" s="217"/>
      <c r="AAH39" s="217"/>
      <c r="AAI39" s="217"/>
      <c r="AAJ39" s="217"/>
      <c r="AAK39" s="217"/>
      <c r="AAL39" s="217"/>
      <c r="AAM39" s="217"/>
      <c r="AAN39" s="217"/>
      <c r="AAO39" s="217"/>
      <c r="AAP39" s="217"/>
      <c r="AAQ39" s="217"/>
      <c r="AAR39" s="217"/>
      <c r="AAS39" s="217"/>
      <c r="AAT39" s="217"/>
      <c r="AAU39" s="217"/>
      <c r="AAV39" s="217"/>
      <c r="AAW39" s="217"/>
      <c r="AAX39" s="217"/>
      <c r="AAY39" s="217"/>
      <c r="AAZ39" s="217"/>
      <c r="ABA39" s="217"/>
      <c r="ABB39" s="217"/>
      <c r="ABC39" s="217"/>
      <c r="ABD39" s="217"/>
      <c r="ABE39" s="217"/>
      <c r="ABF39" s="217"/>
      <c r="ABG39" s="217"/>
      <c r="ABH39" s="217"/>
      <c r="ABI39" s="217"/>
      <c r="ABJ39" s="217"/>
      <c r="ABK39" s="217"/>
      <c r="ABL39" s="217"/>
      <c r="ABM39" s="217"/>
      <c r="ABN39" s="217"/>
      <c r="ABO39" s="217"/>
      <c r="ABP39" s="217"/>
      <c r="ABQ39" s="217"/>
      <c r="ABR39" s="217"/>
      <c r="ABS39" s="217"/>
      <c r="ABT39" s="217"/>
      <c r="ABU39" s="217"/>
      <c r="ABV39" s="217"/>
      <c r="ABW39" s="217"/>
      <c r="ABX39" s="217"/>
      <c r="ABY39" s="217"/>
      <c r="ABZ39" s="217"/>
      <c r="ACA39" s="217"/>
      <c r="ACB39" s="217"/>
      <c r="ACC39" s="217"/>
      <c r="ACD39" s="217"/>
      <c r="ACE39" s="217"/>
      <c r="ACF39" s="217"/>
      <c r="ACG39" s="217"/>
      <c r="ACH39" s="217"/>
      <c r="ACI39" s="217"/>
      <c r="ACJ39" s="217"/>
      <c r="ACK39" s="217"/>
      <c r="ACL39" s="217"/>
      <c r="ACM39" s="217"/>
      <c r="ACN39" s="217"/>
      <c r="ACO39" s="217"/>
      <c r="ACP39" s="217"/>
      <c r="ACQ39" s="217"/>
      <c r="ACR39" s="217"/>
      <c r="ACS39" s="217"/>
      <c r="ACT39" s="217"/>
      <c r="ACU39" s="217"/>
      <c r="ACV39" s="217"/>
      <c r="ACW39" s="217"/>
      <c r="ACX39" s="217"/>
      <c r="ACY39" s="217"/>
      <c r="ACZ39" s="217"/>
      <c r="ADA39" s="217"/>
      <c r="ADB39" s="217"/>
      <c r="ADC39" s="217"/>
      <c r="ADD39" s="217"/>
      <c r="ADE39" s="217"/>
      <c r="ADF39" s="217"/>
      <c r="ADG39" s="217"/>
      <c r="ADH39" s="217"/>
      <c r="ADI39" s="217"/>
      <c r="ADJ39" s="217"/>
      <c r="ADK39" s="217"/>
      <c r="ADL39" s="217"/>
      <c r="ADM39" s="217"/>
      <c r="ADN39" s="217"/>
      <c r="ADO39" s="217"/>
      <c r="ADP39" s="217"/>
      <c r="ADQ39" s="217"/>
      <c r="ADR39" s="217"/>
      <c r="ADS39" s="217"/>
      <c r="ADT39" s="217"/>
      <c r="ADU39" s="217"/>
      <c r="ADV39" s="217"/>
      <c r="ADW39" s="217"/>
      <c r="ADX39" s="217"/>
      <c r="ADY39" s="217"/>
      <c r="ADZ39" s="217"/>
      <c r="AEA39" s="217"/>
      <c r="AEB39" s="217"/>
      <c r="AEC39" s="217"/>
      <c r="AED39" s="217"/>
      <c r="AEE39" s="217"/>
      <c r="AEF39" s="217"/>
      <c r="AEG39" s="217"/>
      <c r="AEH39" s="217"/>
      <c r="AEI39" s="217"/>
      <c r="AEJ39" s="217"/>
      <c r="AEK39" s="217"/>
      <c r="AEL39" s="217"/>
      <c r="AEM39" s="217"/>
      <c r="AEN39" s="217"/>
      <c r="AEO39" s="217"/>
      <c r="AEP39" s="217"/>
      <c r="AEQ39" s="217"/>
      <c r="AER39" s="217"/>
      <c r="AES39" s="217"/>
      <c r="AET39" s="217"/>
      <c r="AEU39" s="217"/>
      <c r="AEV39" s="217"/>
      <c r="AEW39" s="217"/>
      <c r="AEX39" s="217"/>
      <c r="AEY39" s="217"/>
      <c r="AEZ39" s="217"/>
      <c r="AFA39" s="217"/>
      <c r="AFB39" s="217"/>
      <c r="AFC39" s="217"/>
      <c r="AFD39" s="217"/>
      <c r="AFE39" s="217"/>
      <c r="AFF39" s="217"/>
      <c r="AFG39" s="217"/>
      <c r="AFH39" s="217"/>
      <c r="AFI39" s="217"/>
      <c r="AFJ39" s="217"/>
      <c r="AFK39" s="217"/>
      <c r="AFL39" s="217"/>
      <c r="AFM39" s="217"/>
      <c r="AFN39" s="217"/>
      <c r="AFO39" s="217"/>
      <c r="AFP39" s="217"/>
      <c r="AFQ39" s="217"/>
      <c r="AFR39" s="217"/>
      <c r="AFS39" s="217"/>
      <c r="AFT39" s="217"/>
      <c r="AFU39" s="217"/>
      <c r="AFV39" s="217"/>
      <c r="AFW39" s="217"/>
      <c r="AFX39" s="217"/>
      <c r="AFY39" s="217"/>
      <c r="AFZ39" s="217"/>
      <c r="AGA39" s="217"/>
      <c r="AGB39" s="217"/>
      <c r="AGC39" s="217"/>
      <c r="AGD39" s="217"/>
      <c r="AGE39" s="217"/>
      <c r="AGF39" s="217"/>
      <c r="AGG39" s="217"/>
      <c r="AGH39" s="217"/>
      <c r="AGI39" s="217"/>
      <c r="AGJ39" s="217"/>
      <c r="AGK39" s="217"/>
      <c r="AGL39" s="217"/>
      <c r="AGM39" s="217"/>
      <c r="AGN39" s="217"/>
      <c r="AGO39" s="217"/>
      <c r="AGP39" s="217"/>
      <c r="AGQ39" s="217"/>
      <c r="AGR39" s="217"/>
      <c r="AGS39" s="217"/>
      <c r="AGT39" s="217"/>
      <c r="AGU39" s="217"/>
      <c r="AGV39" s="217"/>
      <c r="AGW39" s="217"/>
      <c r="AGX39" s="217"/>
      <c r="AGY39" s="217"/>
      <c r="AGZ39" s="217"/>
      <c r="AHA39" s="217"/>
      <c r="AHB39" s="217"/>
      <c r="AHC39" s="217"/>
      <c r="AHD39" s="217"/>
      <c r="AHE39" s="217"/>
      <c r="AHF39" s="217"/>
      <c r="AHG39" s="217"/>
      <c r="AHH39" s="217"/>
      <c r="AHI39" s="217"/>
      <c r="AHJ39" s="217"/>
      <c r="AHK39" s="217"/>
      <c r="AHL39" s="217"/>
      <c r="AHM39" s="217"/>
      <c r="AHN39" s="217"/>
      <c r="AHO39" s="217"/>
      <c r="AHP39" s="217"/>
      <c r="AHQ39" s="217"/>
      <c r="AHR39" s="217"/>
      <c r="AHS39" s="217"/>
      <c r="AHT39" s="217"/>
      <c r="AHU39" s="217"/>
      <c r="AHV39" s="217"/>
      <c r="AHW39" s="217"/>
      <c r="AHX39" s="217"/>
      <c r="AHY39" s="217"/>
      <c r="AHZ39" s="217"/>
      <c r="AIA39" s="217"/>
      <c r="AIB39" s="217"/>
      <c r="AIC39" s="217"/>
      <c r="AID39" s="217"/>
      <c r="AIE39" s="217"/>
      <c r="AIF39" s="217"/>
      <c r="AIG39" s="217"/>
      <c r="AIH39" s="217"/>
      <c r="AII39" s="217"/>
      <c r="AIJ39" s="217"/>
      <c r="AIK39" s="217"/>
      <c r="AIL39" s="217"/>
      <c r="AIM39" s="217"/>
      <c r="AIN39" s="217"/>
      <c r="AIO39" s="217"/>
      <c r="AIP39" s="217"/>
      <c r="AIQ39" s="217"/>
      <c r="AIR39" s="217"/>
      <c r="AIS39" s="217"/>
      <c r="AIT39" s="217"/>
      <c r="AIU39" s="217"/>
      <c r="AIV39" s="217"/>
      <c r="AIW39" s="217"/>
      <c r="AIX39" s="217"/>
      <c r="AIY39" s="217"/>
      <c r="AIZ39" s="217"/>
      <c r="AJA39" s="217"/>
      <c r="AJB39" s="217"/>
      <c r="AJC39" s="217"/>
      <c r="AJD39" s="217"/>
      <c r="AJE39" s="217"/>
      <c r="AJF39" s="217"/>
      <c r="AJG39" s="217"/>
      <c r="AJH39" s="217"/>
      <c r="AJI39" s="217"/>
      <c r="AJJ39" s="217"/>
      <c r="AJK39" s="217"/>
      <c r="AJL39" s="217"/>
      <c r="AJM39" s="217"/>
      <c r="AJN39" s="217"/>
      <c r="AJO39" s="217"/>
      <c r="AJP39" s="217"/>
      <c r="AJQ39" s="217"/>
      <c r="AJR39" s="217"/>
      <c r="AJS39" s="217"/>
      <c r="AJT39" s="217"/>
      <c r="AJU39" s="217"/>
      <c r="AJV39" s="217"/>
      <c r="AJW39" s="217"/>
      <c r="AJX39" s="217"/>
      <c r="AJY39" s="217"/>
      <c r="AJZ39" s="217"/>
      <c r="AKA39" s="217"/>
      <c r="AKB39" s="217"/>
      <c r="AKC39" s="217"/>
      <c r="AKD39" s="217"/>
      <c r="AKE39" s="217"/>
      <c r="AKF39" s="217"/>
      <c r="AKG39" s="217"/>
      <c r="AKH39" s="217"/>
      <c r="AKI39" s="217"/>
      <c r="AKJ39" s="217"/>
      <c r="AKK39" s="217"/>
      <c r="AKL39" s="217"/>
      <c r="AKM39" s="217"/>
      <c r="AKN39" s="217"/>
      <c r="AKO39" s="217"/>
      <c r="AKP39" s="217"/>
      <c r="AKQ39" s="217"/>
      <c r="AKR39" s="217"/>
      <c r="AKS39" s="217"/>
      <c r="AKT39" s="217"/>
      <c r="AKU39" s="217"/>
      <c r="AKV39" s="217"/>
      <c r="AKW39" s="217"/>
      <c r="AKX39" s="217"/>
      <c r="AKY39" s="217"/>
      <c r="AKZ39" s="217"/>
      <c r="ALA39" s="217"/>
      <c r="ALB39" s="217"/>
      <c r="ALC39" s="217"/>
      <c r="ALD39" s="217"/>
      <c r="ALE39" s="217"/>
      <c r="ALF39" s="217"/>
      <c r="ALG39" s="217"/>
      <c r="ALH39" s="217"/>
      <c r="ALI39" s="217"/>
      <c r="ALJ39" s="217"/>
      <c r="ALK39" s="217"/>
      <c r="ALL39" s="217"/>
      <c r="ALM39" s="217"/>
      <c r="ALN39" s="217"/>
      <c r="ALO39" s="217"/>
      <c r="ALP39" s="217"/>
      <c r="ALQ39" s="217"/>
      <c r="ALR39" s="217"/>
      <c r="ALS39" s="217"/>
      <c r="ALT39" s="217"/>
      <c r="ALU39" s="217"/>
      <c r="ALV39" s="217"/>
      <c r="ALW39" s="217"/>
      <c r="ALX39" s="217"/>
      <c r="ALY39" s="217"/>
      <c r="ALZ39" s="217"/>
      <c r="AMA39" s="217"/>
      <c r="AMB39" s="217"/>
      <c r="AMC39" s="217"/>
      <c r="AMD39" s="217"/>
      <c r="AME39" s="217"/>
      <c r="AMF39" s="217"/>
      <c r="AMG39" s="217"/>
      <c r="AMH39" s="217"/>
      <c r="AMI39" s="217"/>
      <c r="AMJ39" s="217"/>
      <c r="AMK39" s="217"/>
      <c r="AML39" s="217"/>
      <c r="AMM39" s="217"/>
    </row>
    <row r="40" spans="1:1027" s="637" customFormat="1" ht="15" customHeight="1">
      <c r="A40" s="571">
        <v>6</v>
      </c>
      <c r="B40" s="667"/>
      <c r="C40" s="667"/>
      <c r="D40" s="599"/>
      <c r="E40" s="599"/>
      <c r="F40" s="599"/>
      <c r="G40" s="174"/>
      <c r="H40" s="174"/>
      <c r="I40" s="660">
        <f t="shared" si="11"/>
        <v>0</v>
      </c>
      <c r="J40" s="661">
        <f t="shared" si="12"/>
        <v>0</v>
      </c>
      <c r="K40" s="577">
        <f t="shared" si="1"/>
        <v>0</v>
      </c>
      <c r="L40" s="578"/>
      <c r="M40" s="528">
        <f t="shared" si="2"/>
        <v>0</v>
      </c>
      <c r="N40" s="578"/>
      <c r="O40" s="528">
        <f t="shared" si="3"/>
        <v>0</v>
      </c>
      <c r="P40" s="578"/>
      <c r="Q40" s="528">
        <f t="shared" si="4"/>
        <v>0</v>
      </c>
      <c r="R40" s="578"/>
      <c r="S40" s="629">
        <f t="shared" si="5"/>
        <v>0</v>
      </c>
      <c r="T40" s="528">
        <f t="shared" si="13"/>
        <v>0</v>
      </c>
      <c r="U40" s="528">
        <f t="shared" si="14"/>
        <v>0</v>
      </c>
      <c r="V40" s="217"/>
      <c r="W40" s="217"/>
      <c r="X40" s="217"/>
      <c r="Y40" s="217"/>
      <c r="Z40" s="217"/>
      <c r="AA40" s="217"/>
      <c r="AB40" s="217"/>
      <c r="AC40" s="217"/>
      <c r="AD40" s="217"/>
      <c r="AE40" s="217"/>
      <c r="AF40" s="217"/>
      <c r="AG40" s="217"/>
      <c r="AH40" s="217"/>
      <c r="AI40" s="217"/>
      <c r="AJ40" s="217"/>
      <c r="AK40" s="217"/>
      <c r="AL40" s="217"/>
      <c r="AM40" s="217"/>
      <c r="AN40" s="217"/>
      <c r="AO40" s="217"/>
      <c r="AP40" s="217"/>
      <c r="AQ40" s="217"/>
      <c r="AR40" s="217"/>
      <c r="AS40" s="217"/>
      <c r="AT40" s="217"/>
      <c r="AU40" s="217"/>
      <c r="AV40" s="217"/>
      <c r="AW40" s="217"/>
      <c r="AX40" s="217"/>
      <c r="AY40" s="217"/>
      <c r="AZ40" s="217"/>
      <c r="BA40" s="217"/>
      <c r="BB40" s="217"/>
      <c r="BC40" s="217"/>
      <c r="BD40" s="217"/>
      <c r="BE40" s="217"/>
      <c r="BF40" s="217"/>
      <c r="BG40" s="217"/>
      <c r="BH40" s="217"/>
      <c r="BI40" s="217"/>
      <c r="BJ40" s="217"/>
      <c r="BK40" s="217"/>
      <c r="BL40" s="217"/>
      <c r="BM40" s="217"/>
      <c r="BN40" s="217"/>
      <c r="BO40" s="217"/>
      <c r="BP40" s="217"/>
      <c r="BQ40" s="217"/>
      <c r="BR40" s="217"/>
      <c r="BS40" s="217"/>
      <c r="BT40" s="217"/>
      <c r="BU40" s="217"/>
      <c r="BV40" s="217"/>
      <c r="BW40" s="217"/>
      <c r="BX40" s="217"/>
      <c r="BY40" s="217"/>
      <c r="BZ40" s="217"/>
      <c r="CA40" s="217"/>
      <c r="CB40" s="217"/>
      <c r="CC40" s="217"/>
      <c r="CD40" s="217"/>
      <c r="CE40" s="217"/>
      <c r="CF40" s="217"/>
      <c r="CG40" s="217"/>
      <c r="CH40" s="217"/>
      <c r="CI40" s="217"/>
      <c r="CJ40" s="217"/>
      <c r="CK40" s="217"/>
      <c r="CL40" s="217"/>
      <c r="CM40" s="217"/>
      <c r="CN40" s="217"/>
      <c r="CO40" s="217"/>
      <c r="CP40" s="217"/>
      <c r="CQ40" s="217"/>
      <c r="CR40" s="217"/>
      <c r="CS40" s="217"/>
      <c r="CT40" s="217"/>
      <c r="CU40" s="217"/>
      <c r="CV40" s="217"/>
      <c r="CW40" s="217"/>
      <c r="CX40" s="217"/>
      <c r="CY40" s="217"/>
      <c r="CZ40" s="217"/>
      <c r="DA40" s="217"/>
      <c r="DB40" s="217"/>
      <c r="DC40" s="217"/>
      <c r="DD40" s="217"/>
      <c r="DE40" s="217"/>
      <c r="DF40" s="217"/>
      <c r="DG40" s="217"/>
      <c r="DH40" s="217"/>
      <c r="DI40" s="217"/>
      <c r="DJ40" s="217"/>
      <c r="DK40" s="217"/>
      <c r="DL40" s="217"/>
      <c r="DM40" s="217"/>
      <c r="DN40" s="217"/>
      <c r="DO40" s="217"/>
      <c r="DP40" s="217"/>
      <c r="DQ40" s="217"/>
      <c r="DR40" s="217"/>
      <c r="DS40" s="217"/>
      <c r="DT40" s="217"/>
      <c r="DU40" s="217"/>
      <c r="DV40" s="217"/>
      <c r="DW40" s="217"/>
      <c r="DX40" s="217"/>
      <c r="DY40" s="217"/>
      <c r="DZ40" s="217"/>
      <c r="EA40" s="217"/>
      <c r="EB40" s="217"/>
      <c r="EC40" s="217"/>
      <c r="ED40" s="217"/>
      <c r="EE40" s="217"/>
      <c r="EF40" s="217"/>
      <c r="EG40" s="217"/>
      <c r="EH40" s="217"/>
      <c r="EI40" s="217"/>
      <c r="EJ40" s="217"/>
      <c r="EK40" s="217"/>
      <c r="EL40" s="217"/>
      <c r="EM40" s="217"/>
      <c r="EN40" s="217"/>
      <c r="EO40" s="217"/>
      <c r="EP40" s="217"/>
      <c r="EQ40" s="217"/>
      <c r="ER40" s="217"/>
      <c r="ES40" s="217"/>
      <c r="ET40" s="217"/>
      <c r="EU40" s="217"/>
      <c r="EV40" s="217"/>
      <c r="EW40" s="217"/>
      <c r="EX40" s="217"/>
      <c r="EY40" s="217"/>
      <c r="EZ40" s="217"/>
      <c r="FA40" s="217"/>
      <c r="FB40" s="217"/>
      <c r="FC40" s="217"/>
      <c r="FD40" s="217"/>
      <c r="FE40" s="217"/>
      <c r="FF40" s="217"/>
      <c r="FG40" s="217"/>
      <c r="FH40" s="217"/>
      <c r="FI40" s="217"/>
      <c r="FJ40" s="217"/>
      <c r="FK40" s="217"/>
      <c r="FL40" s="217"/>
      <c r="FM40" s="217"/>
      <c r="FN40" s="217"/>
      <c r="FO40" s="217"/>
      <c r="FP40" s="217"/>
      <c r="FQ40" s="217"/>
      <c r="FR40" s="217"/>
      <c r="FS40" s="217"/>
      <c r="FT40" s="217"/>
      <c r="FU40" s="217"/>
      <c r="FV40" s="217"/>
      <c r="FW40" s="217"/>
      <c r="FX40" s="217"/>
      <c r="FY40" s="217"/>
      <c r="FZ40" s="217"/>
      <c r="GA40" s="217"/>
      <c r="GB40" s="217"/>
      <c r="GC40" s="217"/>
      <c r="GD40" s="217"/>
      <c r="GE40" s="217"/>
      <c r="GF40" s="217"/>
      <c r="GG40" s="217"/>
      <c r="GH40" s="217"/>
      <c r="GI40" s="217"/>
      <c r="GJ40" s="217"/>
      <c r="GK40" s="217"/>
      <c r="GL40" s="217"/>
      <c r="GM40" s="217"/>
      <c r="GN40" s="217"/>
      <c r="GO40" s="217"/>
      <c r="GP40" s="217"/>
      <c r="GQ40" s="217"/>
      <c r="GR40" s="217"/>
      <c r="GS40" s="217"/>
      <c r="GT40" s="217"/>
      <c r="GU40" s="217"/>
      <c r="GV40" s="217"/>
      <c r="GW40" s="217"/>
      <c r="GX40" s="217"/>
      <c r="GY40" s="217"/>
      <c r="GZ40" s="217"/>
      <c r="HA40" s="217"/>
      <c r="HB40" s="217"/>
      <c r="HC40" s="217"/>
      <c r="HD40" s="217"/>
      <c r="HE40" s="217"/>
      <c r="HF40" s="217"/>
      <c r="HG40" s="217"/>
      <c r="HH40" s="217"/>
      <c r="HI40" s="217"/>
      <c r="HJ40" s="217"/>
      <c r="HK40" s="217"/>
      <c r="HL40" s="217"/>
      <c r="HM40" s="217"/>
      <c r="HN40" s="217"/>
      <c r="HO40" s="217"/>
      <c r="HP40" s="217"/>
      <c r="HQ40" s="217"/>
      <c r="HR40" s="217"/>
      <c r="HS40" s="217"/>
      <c r="HT40" s="217"/>
      <c r="HU40" s="217"/>
      <c r="HV40" s="217"/>
      <c r="HW40" s="217"/>
      <c r="HX40" s="217"/>
      <c r="HY40" s="217"/>
      <c r="HZ40" s="217"/>
      <c r="IA40" s="217"/>
      <c r="IB40" s="217"/>
      <c r="IC40" s="217"/>
      <c r="ID40" s="217"/>
      <c r="IE40" s="217"/>
      <c r="IF40" s="217"/>
      <c r="IG40" s="217"/>
      <c r="IH40" s="217"/>
      <c r="II40" s="217"/>
      <c r="IJ40" s="217"/>
      <c r="IK40" s="217"/>
      <c r="IL40" s="217"/>
      <c r="IM40" s="217"/>
      <c r="IN40" s="217"/>
      <c r="IO40" s="217"/>
      <c r="IP40" s="217"/>
      <c r="IQ40" s="217"/>
      <c r="IR40" s="217"/>
      <c r="IS40" s="217"/>
      <c r="IT40" s="217"/>
      <c r="IU40" s="217"/>
      <c r="IV40" s="217"/>
      <c r="IW40" s="217"/>
      <c r="IX40" s="217"/>
      <c r="IY40" s="217"/>
      <c r="IZ40" s="217"/>
      <c r="JA40" s="217"/>
      <c r="JB40" s="217"/>
      <c r="JC40" s="217"/>
      <c r="JD40" s="217"/>
      <c r="JE40" s="217"/>
      <c r="JF40" s="217"/>
      <c r="JG40" s="217"/>
      <c r="JH40" s="217"/>
      <c r="JI40" s="217"/>
      <c r="JJ40" s="217"/>
      <c r="JK40" s="217"/>
      <c r="JL40" s="217"/>
      <c r="JM40" s="217"/>
      <c r="JN40" s="217"/>
      <c r="JO40" s="217"/>
      <c r="JP40" s="217"/>
      <c r="JQ40" s="217"/>
      <c r="JR40" s="217"/>
      <c r="JS40" s="217"/>
      <c r="JT40" s="217"/>
      <c r="JU40" s="217"/>
      <c r="JV40" s="217"/>
      <c r="JW40" s="217"/>
      <c r="JX40" s="217"/>
      <c r="JY40" s="217"/>
      <c r="JZ40" s="217"/>
      <c r="KA40" s="217"/>
      <c r="KB40" s="217"/>
      <c r="KC40" s="217"/>
      <c r="KD40" s="217"/>
      <c r="KE40" s="217"/>
      <c r="KF40" s="217"/>
      <c r="KG40" s="217"/>
      <c r="KH40" s="217"/>
      <c r="KI40" s="217"/>
      <c r="KJ40" s="217"/>
      <c r="KK40" s="217"/>
      <c r="KL40" s="217"/>
      <c r="KM40" s="217"/>
      <c r="KN40" s="217"/>
      <c r="KO40" s="217"/>
      <c r="KP40" s="217"/>
      <c r="KQ40" s="217"/>
      <c r="KR40" s="217"/>
      <c r="KS40" s="217"/>
      <c r="KT40" s="217"/>
      <c r="KU40" s="217"/>
      <c r="KV40" s="217"/>
      <c r="KW40" s="217"/>
      <c r="KX40" s="217"/>
      <c r="KY40" s="217"/>
      <c r="KZ40" s="217"/>
      <c r="LA40" s="217"/>
      <c r="LB40" s="217"/>
      <c r="LC40" s="217"/>
      <c r="LD40" s="217"/>
      <c r="LE40" s="217"/>
      <c r="LF40" s="217"/>
      <c r="LG40" s="217"/>
      <c r="LH40" s="217"/>
      <c r="LI40" s="217"/>
      <c r="LJ40" s="217"/>
      <c r="LK40" s="217"/>
      <c r="LL40" s="217"/>
      <c r="LM40" s="217"/>
      <c r="LN40" s="217"/>
      <c r="LO40" s="217"/>
      <c r="LP40" s="217"/>
      <c r="LQ40" s="217"/>
      <c r="LR40" s="217"/>
      <c r="LS40" s="217"/>
      <c r="LT40" s="217"/>
      <c r="LU40" s="217"/>
      <c r="LV40" s="217"/>
      <c r="LW40" s="217"/>
      <c r="LX40" s="217"/>
      <c r="LY40" s="217"/>
      <c r="LZ40" s="217"/>
      <c r="MA40" s="217"/>
      <c r="MB40" s="217"/>
      <c r="MC40" s="217"/>
      <c r="MD40" s="217"/>
      <c r="ME40" s="217"/>
      <c r="MF40" s="217"/>
      <c r="MG40" s="217"/>
      <c r="MH40" s="217"/>
      <c r="MI40" s="217"/>
      <c r="MJ40" s="217"/>
      <c r="MK40" s="217"/>
      <c r="ML40" s="217"/>
      <c r="MM40" s="217"/>
      <c r="MN40" s="217"/>
      <c r="MO40" s="217"/>
      <c r="MP40" s="217"/>
      <c r="MQ40" s="217"/>
      <c r="MR40" s="217"/>
      <c r="MS40" s="217"/>
      <c r="MT40" s="217"/>
      <c r="MU40" s="217"/>
      <c r="MV40" s="217"/>
      <c r="MW40" s="217"/>
      <c r="MX40" s="217"/>
      <c r="MY40" s="217"/>
      <c r="MZ40" s="217"/>
      <c r="NA40" s="217"/>
      <c r="NB40" s="217"/>
      <c r="NC40" s="217"/>
      <c r="ND40" s="217"/>
      <c r="NE40" s="217"/>
      <c r="NF40" s="217"/>
      <c r="NG40" s="217"/>
      <c r="NH40" s="217"/>
      <c r="NI40" s="217"/>
      <c r="NJ40" s="217"/>
      <c r="NK40" s="217"/>
      <c r="NL40" s="217"/>
      <c r="NM40" s="217"/>
      <c r="NN40" s="217"/>
      <c r="NO40" s="217"/>
      <c r="NP40" s="217"/>
      <c r="NQ40" s="217"/>
      <c r="NR40" s="217"/>
      <c r="NS40" s="217"/>
      <c r="NT40" s="217"/>
      <c r="NU40" s="217"/>
      <c r="NV40" s="217"/>
      <c r="NW40" s="217"/>
      <c r="NX40" s="217"/>
      <c r="NY40" s="217"/>
      <c r="NZ40" s="217"/>
      <c r="OA40" s="217"/>
      <c r="OB40" s="217"/>
      <c r="OC40" s="217"/>
      <c r="OD40" s="217"/>
      <c r="OE40" s="217"/>
      <c r="OF40" s="217"/>
      <c r="OG40" s="217"/>
      <c r="OH40" s="217"/>
      <c r="OI40" s="217"/>
      <c r="OJ40" s="217"/>
      <c r="OK40" s="217"/>
      <c r="OL40" s="217"/>
      <c r="OM40" s="217"/>
      <c r="ON40" s="217"/>
      <c r="OO40" s="217"/>
      <c r="OP40" s="217"/>
      <c r="OQ40" s="217"/>
      <c r="OR40" s="217"/>
      <c r="OS40" s="217"/>
      <c r="OT40" s="217"/>
      <c r="OU40" s="217"/>
      <c r="OV40" s="217"/>
      <c r="OW40" s="217"/>
      <c r="OX40" s="217"/>
      <c r="OY40" s="217"/>
      <c r="OZ40" s="217"/>
      <c r="PA40" s="217"/>
      <c r="PB40" s="217"/>
      <c r="PC40" s="217"/>
      <c r="PD40" s="217"/>
      <c r="PE40" s="217"/>
      <c r="PF40" s="217"/>
      <c r="PG40" s="217"/>
      <c r="PH40" s="217"/>
      <c r="PI40" s="217"/>
      <c r="PJ40" s="217"/>
      <c r="PK40" s="217"/>
      <c r="PL40" s="217"/>
      <c r="PM40" s="217"/>
      <c r="PN40" s="217"/>
      <c r="PO40" s="217"/>
      <c r="PP40" s="217"/>
      <c r="PQ40" s="217"/>
      <c r="PR40" s="217"/>
      <c r="PS40" s="217"/>
      <c r="PT40" s="217"/>
      <c r="PU40" s="217"/>
      <c r="PV40" s="217"/>
      <c r="PW40" s="217"/>
      <c r="PX40" s="217"/>
      <c r="PY40" s="217"/>
      <c r="PZ40" s="217"/>
      <c r="QA40" s="217"/>
      <c r="QB40" s="217"/>
      <c r="QC40" s="217"/>
      <c r="QD40" s="217"/>
      <c r="QE40" s="217"/>
      <c r="QF40" s="217"/>
      <c r="QG40" s="217"/>
      <c r="QH40" s="217"/>
      <c r="QI40" s="217"/>
      <c r="QJ40" s="217"/>
      <c r="QK40" s="217"/>
      <c r="QL40" s="217"/>
      <c r="QM40" s="217"/>
      <c r="QN40" s="217"/>
      <c r="QO40" s="217"/>
      <c r="QP40" s="217"/>
      <c r="QQ40" s="217"/>
      <c r="QR40" s="217"/>
      <c r="QS40" s="217"/>
      <c r="QT40" s="217"/>
      <c r="QU40" s="217"/>
      <c r="QV40" s="217"/>
      <c r="QW40" s="217"/>
      <c r="QX40" s="217"/>
      <c r="QY40" s="217"/>
      <c r="QZ40" s="217"/>
      <c r="RA40" s="217"/>
      <c r="RB40" s="217"/>
      <c r="RC40" s="217"/>
      <c r="RD40" s="217"/>
      <c r="RE40" s="217"/>
      <c r="RF40" s="217"/>
      <c r="RG40" s="217"/>
      <c r="RH40" s="217"/>
      <c r="RI40" s="217"/>
      <c r="RJ40" s="217"/>
      <c r="RK40" s="217"/>
      <c r="RL40" s="217"/>
      <c r="RM40" s="217"/>
      <c r="RN40" s="217"/>
      <c r="RO40" s="217"/>
      <c r="RP40" s="217"/>
      <c r="RQ40" s="217"/>
      <c r="RR40" s="217"/>
      <c r="RS40" s="217"/>
      <c r="RT40" s="217"/>
      <c r="RU40" s="217"/>
      <c r="RV40" s="217"/>
      <c r="RW40" s="217"/>
      <c r="RX40" s="217"/>
      <c r="RY40" s="217"/>
      <c r="RZ40" s="217"/>
      <c r="SA40" s="217"/>
      <c r="SB40" s="217"/>
      <c r="SC40" s="217"/>
      <c r="SD40" s="217"/>
      <c r="SE40" s="217"/>
      <c r="SF40" s="217"/>
      <c r="SG40" s="217"/>
      <c r="SH40" s="217"/>
      <c r="SI40" s="217"/>
      <c r="SJ40" s="217"/>
      <c r="SK40" s="217"/>
      <c r="SL40" s="217"/>
      <c r="SM40" s="217"/>
      <c r="SN40" s="217"/>
      <c r="SO40" s="217"/>
      <c r="SP40" s="217"/>
      <c r="SQ40" s="217"/>
      <c r="SR40" s="217"/>
      <c r="SS40" s="217"/>
      <c r="ST40" s="217"/>
      <c r="SU40" s="217"/>
      <c r="SV40" s="217"/>
      <c r="SW40" s="217"/>
      <c r="SX40" s="217"/>
      <c r="SY40" s="217"/>
      <c r="SZ40" s="217"/>
      <c r="TA40" s="217"/>
      <c r="TB40" s="217"/>
      <c r="TC40" s="217"/>
      <c r="TD40" s="217"/>
      <c r="TE40" s="217"/>
      <c r="TF40" s="217"/>
      <c r="TG40" s="217"/>
      <c r="TH40" s="217"/>
      <c r="TI40" s="217"/>
      <c r="TJ40" s="217"/>
      <c r="TK40" s="217"/>
      <c r="TL40" s="217"/>
      <c r="TM40" s="217"/>
      <c r="TN40" s="217"/>
      <c r="TO40" s="217"/>
      <c r="TP40" s="217"/>
      <c r="TQ40" s="217"/>
      <c r="TR40" s="217"/>
      <c r="TS40" s="217"/>
      <c r="TT40" s="217"/>
      <c r="TU40" s="217"/>
      <c r="TV40" s="217"/>
      <c r="TW40" s="217"/>
      <c r="TX40" s="217"/>
      <c r="TY40" s="217"/>
      <c r="TZ40" s="217"/>
      <c r="UA40" s="217"/>
      <c r="UB40" s="217"/>
      <c r="UC40" s="217"/>
      <c r="UD40" s="217"/>
      <c r="UE40" s="217"/>
      <c r="UF40" s="217"/>
      <c r="UG40" s="217"/>
      <c r="UH40" s="217"/>
      <c r="UI40" s="217"/>
      <c r="UJ40" s="217"/>
      <c r="UK40" s="217"/>
      <c r="UL40" s="217"/>
      <c r="UM40" s="217"/>
      <c r="UN40" s="217"/>
      <c r="UO40" s="217"/>
      <c r="UP40" s="217"/>
      <c r="UQ40" s="217"/>
      <c r="UR40" s="217"/>
      <c r="US40" s="217"/>
      <c r="UT40" s="217"/>
      <c r="UU40" s="217"/>
      <c r="UV40" s="217"/>
      <c r="UW40" s="217"/>
      <c r="UX40" s="217"/>
      <c r="UY40" s="217"/>
      <c r="UZ40" s="217"/>
      <c r="VA40" s="217"/>
      <c r="VB40" s="217"/>
      <c r="VC40" s="217"/>
      <c r="VD40" s="217"/>
      <c r="VE40" s="217"/>
      <c r="VF40" s="217"/>
      <c r="VG40" s="217"/>
      <c r="VH40" s="217"/>
      <c r="VI40" s="217"/>
      <c r="VJ40" s="217"/>
      <c r="VK40" s="217"/>
      <c r="VL40" s="217"/>
      <c r="VM40" s="217"/>
      <c r="VN40" s="217"/>
      <c r="VO40" s="217"/>
      <c r="VP40" s="217"/>
      <c r="VQ40" s="217"/>
      <c r="VR40" s="217"/>
      <c r="VS40" s="217"/>
      <c r="VT40" s="217"/>
      <c r="VU40" s="217"/>
      <c r="VV40" s="217"/>
      <c r="VW40" s="217"/>
      <c r="VX40" s="217"/>
      <c r="VY40" s="217"/>
      <c r="VZ40" s="217"/>
      <c r="WA40" s="217"/>
      <c r="WB40" s="217"/>
      <c r="WC40" s="217"/>
      <c r="WD40" s="217"/>
      <c r="WE40" s="217"/>
      <c r="WF40" s="217"/>
      <c r="WG40" s="217"/>
      <c r="WH40" s="217"/>
      <c r="WI40" s="217"/>
      <c r="WJ40" s="217"/>
      <c r="WK40" s="217"/>
      <c r="WL40" s="217"/>
      <c r="WM40" s="217"/>
      <c r="WN40" s="217"/>
      <c r="WO40" s="217"/>
      <c r="WP40" s="217"/>
      <c r="WQ40" s="217"/>
      <c r="WR40" s="217"/>
      <c r="WS40" s="217"/>
      <c r="WT40" s="217"/>
      <c r="WU40" s="217"/>
      <c r="WV40" s="217"/>
      <c r="WW40" s="217"/>
      <c r="WX40" s="217"/>
      <c r="WY40" s="217"/>
      <c r="WZ40" s="217"/>
      <c r="XA40" s="217"/>
      <c r="XB40" s="217"/>
      <c r="XC40" s="217"/>
      <c r="XD40" s="217"/>
      <c r="XE40" s="217"/>
      <c r="XF40" s="217"/>
      <c r="XG40" s="217"/>
      <c r="XH40" s="217"/>
      <c r="XI40" s="217"/>
      <c r="XJ40" s="217"/>
      <c r="XK40" s="217"/>
      <c r="XL40" s="217"/>
      <c r="XM40" s="217"/>
      <c r="XN40" s="217"/>
      <c r="XO40" s="217"/>
      <c r="XP40" s="217"/>
      <c r="XQ40" s="217"/>
      <c r="XR40" s="217"/>
      <c r="XS40" s="217"/>
      <c r="XT40" s="217"/>
      <c r="XU40" s="217"/>
      <c r="XV40" s="217"/>
      <c r="XW40" s="217"/>
      <c r="XX40" s="217"/>
      <c r="XY40" s="217"/>
      <c r="XZ40" s="217"/>
      <c r="YA40" s="217"/>
      <c r="YB40" s="217"/>
      <c r="YC40" s="217"/>
      <c r="YD40" s="217"/>
      <c r="YE40" s="217"/>
      <c r="YF40" s="217"/>
      <c r="YG40" s="217"/>
      <c r="YH40" s="217"/>
      <c r="YI40" s="217"/>
      <c r="YJ40" s="217"/>
      <c r="YK40" s="217"/>
      <c r="YL40" s="217"/>
      <c r="YM40" s="217"/>
      <c r="YN40" s="217"/>
      <c r="YO40" s="217"/>
      <c r="YP40" s="217"/>
      <c r="YQ40" s="217"/>
      <c r="YR40" s="217"/>
      <c r="YS40" s="217"/>
      <c r="YT40" s="217"/>
      <c r="YU40" s="217"/>
      <c r="YV40" s="217"/>
      <c r="YW40" s="217"/>
      <c r="YX40" s="217"/>
      <c r="YY40" s="217"/>
      <c r="YZ40" s="217"/>
      <c r="ZA40" s="217"/>
      <c r="ZB40" s="217"/>
      <c r="ZC40" s="217"/>
      <c r="ZD40" s="217"/>
      <c r="ZE40" s="217"/>
      <c r="ZF40" s="217"/>
      <c r="ZG40" s="217"/>
      <c r="ZH40" s="217"/>
      <c r="ZI40" s="217"/>
      <c r="ZJ40" s="217"/>
      <c r="ZK40" s="217"/>
      <c r="ZL40" s="217"/>
      <c r="ZM40" s="217"/>
      <c r="ZN40" s="217"/>
      <c r="ZO40" s="217"/>
      <c r="ZP40" s="217"/>
      <c r="ZQ40" s="217"/>
      <c r="ZR40" s="217"/>
      <c r="ZS40" s="217"/>
      <c r="ZT40" s="217"/>
      <c r="ZU40" s="217"/>
      <c r="ZV40" s="217"/>
      <c r="ZW40" s="217"/>
      <c r="ZX40" s="217"/>
      <c r="ZY40" s="217"/>
      <c r="ZZ40" s="217"/>
      <c r="AAA40" s="217"/>
      <c r="AAB40" s="217"/>
      <c r="AAC40" s="217"/>
      <c r="AAD40" s="217"/>
      <c r="AAE40" s="217"/>
      <c r="AAF40" s="217"/>
      <c r="AAG40" s="217"/>
      <c r="AAH40" s="217"/>
      <c r="AAI40" s="217"/>
      <c r="AAJ40" s="217"/>
      <c r="AAK40" s="217"/>
      <c r="AAL40" s="217"/>
      <c r="AAM40" s="217"/>
      <c r="AAN40" s="217"/>
      <c r="AAO40" s="217"/>
      <c r="AAP40" s="217"/>
      <c r="AAQ40" s="217"/>
      <c r="AAR40" s="217"/>
      <c r="AAS40" s="217"/>
      <c r="AAT40" s="217"/>
      <c r="AAU40" s="217"/>
      <c r="AAV40" s="217"/>
      <c r="AAW40" s="217"/>
      <c r="AAX40" s="217"/>
      <c r="AAY40" s="217"/>
      <c r="AAZ40" s="217"/>
      <c r="ABA40" s="217"/>
      <c r="ABB40" s="217"/>
      <c r="ABC40" s="217"/>
      <c r="ABD40" s="217"/>
      <c r="ABE40" s="217"/>
      <c r="ABF40" s="217"/>
      <c r="ABG40" s="217"/>
      <c r="ABH40" s="217"/>
      <c r="ABI40" s="217"/>
      <c r="ABJ40" s="217"/>
      <c r="ABK40" s="217"/>
      <c r="ABL40" s="217"/>
      <c r="ABM40" s="217"/>
      <c r="ABN40" s="217"/>
      <c r="ABO40" s="217"/>
      <c r="ABP40" s="217"/>
      <c r="ABQ40" s="217"/>
      <c r="ABR40" s="217"/>
      <c r="ABS40" s="217"/>
      <c r="ABT40" s="217"/>
      <c r="ABU40" s="217"/>
      <c r="ABV40" s="217"/>
      <c r="ABW40" s="217"/>
      <c r="ABX40" s="217"/>
      <c r="ABY40" s="217"/>
      <c r="ABZ40" s="217"/>
      <c r="ACA40" s="217"/>
      <c r="ACB40" s="217"/>
      <c r="ACC40" s="217"/>
      <c r="ACD40" s="217"/>
      <c r="ACE40" s="217"/>
      <c r="ACF40" s="217"/>
      <c r="ACG40" s="217"/>
      <c r="ACH40" s="217"/>
      <c r="ACI40" s="217"/>
      <c r="ACJ40" s="217"/>
      <c r="ACK40" s="217"/>
      <c r="ACL40" s="217"/>
      <c r="ACM40" s="217"/>
      <c r="ACN40" s="217"/>
      <c r="ACO40" s="217"/>
      <c r="ACP40" s="217"/>
      <c r="ACQ40" s="217"/>
      <c r="ACR40" s="217"/>
      <c r="ACS40" s="217"/>
      <c r="ACT40" s="217"/>
      <c r="ACU40" s="217"/>
      <c r="ACV40" s="217"/>
      <c r="ACW40" s="217"/>
      <c r="ACX40" s="217"/>
      <c r="ACY40" s="217"/>
      <c r="ACZ40" s="217"/>
      <c r="ADA40" s="217"/>
      <c r="ADB40" s="217"/>
      <c r="ADC40" s="217"/>
      <c r="ADD40" s="217"/>
      <c r="ADE40" s="217"/>
      <c r="ADF40" s="217"/>
      <c r="ADG40" s="217"/>
      <c r="ADH40" s="217"/>
      <c r="ADI40" s="217"/>
      <c r="ADJ40" s="217"/>
      <c r="ADK40" s="217"/>
      <c r="ADL40" s="217"/>
      <c r="ADM40" s="217"/>
      <c r="ADN40" s="217"/>
      <c r="ADO40" s="217"/>
      <c r="ADP40" s="217"/>
      <c r="ADQ40" s="217"/>
      <c r="ADR40" s="217"/>
      <c r="ADS40" s="217"/>
      <c r="ADT40" s="217"/>
      <c r="ADU40" s="217"/>
      <c r="ADV40" s="217"/>
      <c r="ADW40" s="217"/>
      <c r="ADX40" s="217"/>
      <c r="ADY40" s="217"/>
      <c r="ADZ40" s="217"/>
      <c r="AEA40" s="217"/>
      <c r="AEB40" s="217"/>
      <c r="AEC40" s="217"/>
      <c r="AED40" s="217"/>
      <c r="AEE40" s="217"/>
      <c r="AEF40" s="217"/>
      <c r="AEG40" s="217"/>
      <c r="AEH40" s="217"/>
      <c r="AEI40" s="217"/>
      <c r="AEJ40" s="217"/>
      <c r="AEK40" s="217"/>
      <c r="AEL40" s="217"/>
      <c r="AEM40" s="217"/>
      <c r="AEN40" s="217"/>
      <c r="AEO40" s="217"/>
      <c r="AEP40" s="217"/>
      <c r="AEQ40" s="217"/>
      <c r="AER40" s="217"/>
      <c r="AES40" s="217"/>
      <c r="AET40" s="217"/>
      <c r="AEU40" s="217"/>
      <c r="AEV40" s="217"/>
      <c r="AEW40" s="217"/>
      <c r="AEX40" s="217"/>
      <c r="AEY40" s="217"/>
      <c r="AEZ40" s="217"/>
      <c r="AFA40" s="217"/>
      <c r="AFB40" s="217"/>
      <c r="AFC40" s="217"/>
      <c r="AFD40" s="217"/>
      <c r="AFE40" s="217"/>
      <c r="AFF40" s="217"/>
      <c r="AFG40" s="217"/>
      <c r="AFH40" s="217"/>
      <c r="AFI40" s="217"/>
      <c r="AFJ40" s="217"/>
      <c r="AFK40" s="217"/>
      <c r="AFL40" s="217"/>
      <c r="AFM40" s="217"/>
      <c r="AFN40" s="217"/>
      <c r="AFO40" s="217"/>
      <c r="AFP40" s="217"/>
      <c r="AFQ40" s="217"/>
      <c r="AFR40" s="217"/>
      <c r="AFS40" s="217"/>
      <c r="AFT40" s="217"/>
      <c r="AFU40" s="217"/>
      <c r="AFV40" s="217"/>
      <c r="AFW40" s="217"/>
      <c r="AFX40" s="217"/>
      <c r="AFY40" s="217"/>
      <c r="AFZ40" s="217"/>
      <c r="AGA40" s="217"/>
      <c r="AGB40" s="217"/>
      <c r="AGC40" s="217"/>
      <c r="AGD40" s="217"/>
      <c r="AGE40" s="217"/>
      <c r="AGF40" s="217"/>
      <c r="AGG40" s="217"/>
      <c r="AGH40" s="217"/>
      <c r="AGI40" s="217"/>
      <c r="AGJ40" s="217"/>
      <c r="AGK40" s="217"/>
      <c r="AGL40" s="217"/>
      <c r="AGM40" s="217"/>
      <c r="AGN40" s="217"/>
      <c r="AGO40" s="217"/>
      <c r="AGP40" s="217"/>
      <c r="AGQ40" s="217"/>
      <c r="AGR40" s="217"/>
      <c r="AGS40" s="217"/>
      <c r="AGT40" s="217"/>
      <c r="AGU40" s="217"/>
      <c r="AGV40" s="217"/>
      <c r="AGW40" s="217"/>
      <c r="AGX40" s="217"/>
      <c r="AGY40" s="217"/>
      <c r="AGZ40" s="217"/>
      <c r="AHA40" s="217"/>
      <c r="AHB40" s="217"/>
      <c r="AHC40" s="217"/>
      <c r="AHD40" s="217"/>
      <c r="AHE40" s="217"/>
      <c r="AHF40" s="217"/>
      <c r="AHG40" s="217"/>
      <c r="AHH40" s="217"/>
      <c r="AHI40" s="217"/>
      <c r="AHJ40" s="217"/>
      <c r="AHK40" s="217"/>
      <c r="AHL40" s="217"/>
      <c r="AHM40" s="217"/>
      <c r="AHN40" s="217"/>
      <c r="AHO40" s="217"/>
      <c r="AHP40" s="217"/>
      <c r="AHQ40" s="217"/>
      <c r="AHR40" s="217"/>
      <c r="AHS40" s="217"/>
      <c r="AHT40" s="217"/>
      <c r="AHU40" s="217"/>
      <c r="AHV40" s="217"/>
      <c r="AHW40" s="217"/>
      <c r="AHX40" s="217"/>
      <c r="AHY40" s="217"/>
      <c r="AHZ40" s="217"/>
      <c r="AIA40" s="217"/>
      <c r="AIB40" s="217"/>
      <c r="AIC40" s="217"/>
      <c r="AID40" s="217"/>
      <c r="AIE40" s="217"/>
      <c r="AIF40" s="217"/>
      <c r="AIG40" s="217"/>
      <c r="AIH40" s="217"/>
      <c r="AII40" s="217"/>
      <c r="AIJ40" s="217"/>
      <c r="AIK40" s="217"/>
      <c r="AIL40" s="217"/>
      <c r="AIM40" s="217"/>
      <c r="AIN40" s="217"/>
      <c r="AIO40" s="217"/>
      <c r="AIP40" s="217"/>
      <c r="AIQ40" s="217"/>
      <c r="AIR40" s="217"/>
      <c r="AIS40" s="217"/>
      <c r="AIT40" s="217"/>
      <c r="AIU40" s="217"/>
      <c r="AIV40" s="217"/>
      <c r="AIW40" s="217"/>
      <c r="AIX40" s="217"/>
      <c r="AIY40" s="217"/>
      <c r="AIZ40" s="217"/>
      <c r="AJA40" s="217"/>
      <c r="AJB40" s="217"/>
      <c r="AJC40" s="217"/>
      <c r="AJD40" s="217"/>
      <c r="AJE40" s="217"/>
      <c r="AJF40" s="217"/>
      <c r="AJG40" s="217"/>
      <c r="AJH40" s="217"/>
      <c r="AJI40" s="217"/>
      <c r="AJJ40" s="217"/>
      <c r="AJK40" s="217"/>
      <c r="AJL40" s="217"/>
      <c r="AJM40" s="217"/>
      <c r="AJN40" s="217"/>
      <c r="AJO40" s="217"/>
      <c r="AJP40" s="217"/>
      <c r="AJQ40" s="217"/>
      <c r="AJR40" s="217"/>
      <c r="AJS40" s="217"/>
      <c r="AJT40" s="217"/>
      <c r="AJU40" s="217"/>
      <c r="AJV40" s="217"/>
      <c r="AJW40" s="217"/>
      <c r="AJX40" s="217"/>
      <c r="AJY40" s="217"/>
      <c r="AJZ40" s="217"/>
      <c r="AKA40" s="217"/>
      <c r="AKB40" s="217"/>
      <c r="AKC40" s="217"/>
      <c r="AKD40" s="217"/>
      <c r="AKE40" s="217"/>
      <c r="AKF40" s="217"/>
      <c r="AKG40" s="217"/>
      <c r="AKH40" s="217"/>
      <c r="AKI40" s="217"/>
      <c r="AKJ40" s="217"/>
      <c r="AKK40" s="217"/>
      <c r="AKL40" s="217"/>
      <c r="AKM40" s="217"/>
      <c r="AKN40" s="217"/>
      <c r="AKO40" s="217"/>
      <c r="AKP40" s="217"/>
      <c r="AKQ40" s="217"/>
      <c r="AKR40" s="217"/>
      <c r="AKS40" s="217"/>
      <c r="AKT40" s="217"/>
      <c r="AKU40" s="217"/>
      <c r="AKV40" s="217"/>
      <c r="AKW40" s="217"/>
      <c r="AKX40" s="217"/>
      <c r="AKY40" s="217"/>
      <c r="AKZ40" s="217"/>
      <c r="ALA40" s="217"/>
      <c r="ALB40" s="217"/>
      <c r="ALC40" s="217"/>
      <c r="ALD40" s="217"/>
      <c r="ALE40" s="217"/>
      <c r="ALF40" s="217"/>
      <c r="ALG40" s="217"/>
      <c r="ALH40" s="217"/>
      <c r="ALI40" s="217"/>
      <c r="ALJ40" s="217"/>
      <c r="ALK40" s="217"/>
      <c r="ALL40" s="217"/>
      <c r="ALM40" s="217"/>
      <c r="ALN40" s="217"/>
      <c r="ALO40" s="217"/>
      <c r="ALP40" s="217"/>
      <c r="ALQ40" s="217"/>
      <c r="ALR40" s="217"/>
      <c r="ALS40" s="217"/>
      <c r="ALT40" s="217"/>
      <c r="ALU40" s="217"/>
      <c r="ALV40" s="217"/>
      <c r="ALW40" s="217"/>
      <c r="ALX40" s="217"/>
      <c r="ALY40" s="217"/>
      <c r="ALZ40" s="217"/>
      <c r="AMA40" s="217"/>
      <c r="AMB40" s="217"/>
      <c r="AMC40" s="217"/>
      <c r="AMD40" s="217"/>
      <c r="AME40" s="217"/>
      <c r="AMF40" s="217"/>
      <c r="AMG40" s="217"/>
      <c r="AMH40" s="217"/>
      <c r="AMI40" s="217"/>
      <c r="AMJ40" s="217"/>
      <c r="AMK40" s="217"/>
      <c r="AML40" s="217"/>
      <c r="AMM40" s="217"/>
    </row>
    <row r="41" spans="1:1027" s="637" customFormat="1" ht="15" customHeight="1">
      <c r="A41" s="656">
        <v>7</v>
      </c>
      <c r="B41" s="667"/>
      <c r="C41" s="667"/>
      <c r="D41" s="599"/>
      <c r="E41" s="599"/>
      <c r="F41" s="599"/>
      <c r="G41" s="174"/>
      <c r="H41" s="174"/>
      <c r="I41" s="660">
        <f t="shared" si="11"/>
        <v>0</v>
      </c>
      <c r="J41" s="661">
        <f t="shared" si="12"/>
        <v>0</v>
      </c>
      <c r="K41" s="577">
        <f t="shared" si="1"/>
        <v>0</v>
      </c>
      <c r="L41" s="578"/>
      <c r="M41" s="528">
        <f t="shared" si="2"/>
        <v>0</v>
      </c>
      <c r="N41" s="578"/>
      <c r="O41" s="528">
        <f t="shared" si="3"/>
        <v>0</v>
      </c>
      <c r="P41" s="578"/>
      <c r="Q41" s="528">
        <f t="shared" si="4"/>
        <v>0</v>
      </c>
      <c r="R41" s="578"/>
      <c r="S41" s="629">
        <f t="shared" si="5"/>
        <v>0</v>
      </c>
      <c r="T41" s="528">
        <f t="shared" si="13"/>
        <v>0</v>
      </c>
      <c r="U41" s="528">
        <f t="shared" si="14"/>
        <v>0</v>
      </c>
      <c r="V41" s="217"/>
      <c r="W41" s="217"/>
      <c r="X41" s="217"/>
      <c r="Y41" s="217"/>
      <c r="Z41" s="217"/>
      <c r="AA41" s="217"/>
      <c r="AB41" s="217"/>
      <c r="AC41" s="217"/>
      <c r="AD41" s="217"/>
      <c r="AE41" s="217"/>
      <c r="AF41" s="217"/>
      <c r="AG41" s="217"/>
      <c r="AH41" s="217"/>
      <c r="AI41" s="217"/>
      <c r="AJ41" s="217"/>
      <c r="AK41" s="217"/>
      <c r="AL41" s="217"/>
      <c r="AM41" s="217"/>
      <c r="AN41" s="217"/>
      <c r="AO41" s="217"/>
      <c r="AP41" s="217"/>
      <c r="AQ41" s="217"/>
      <c r="AR41" s="217"/>
      <c r="AS41" s="217"/>
      <c r="AT41" s="217"/>
      <c r="AU41" s="217"/>
      <c r="AV41" s="217"/>
      <c r="AW41" s="217"/>
      <c r="AX41" s="217"/>
      <c r="AY41" s="217"/>
      <c r="AZ41" s="217"/>
      <c r="BA41" s="217"/>
      <c r="BB41" s="217"/>
      <c r="BC41" s="217"/>
      <c r="BD41" s="217"/>
      <c r="BE41" s="217"/>
      <c r="BF41" s="217"/>
      <c r="BG41" s="217"/>
      <c r="BH41" s="217"/>
      <c r="BI41" s="217"/>
      <c r="BJ41" s="217"/>
      <c r="BK41" s="217"/>
      <c r="BL41" s="217"/>
      <c r="BM41" s="217"/>
      <c r="BN41" s="217"/>
      <c r="BO41" s="217"/>
      <c r="BP41" s="217"/>
      <c r="BQ41" s="217"/>
      <c r="BR41" s="217"/>
      <c r="BS41" s="217"/>
      <c r="BT41" s="217"/>
      <c r="BU41" s="217"/>
      <c r="BV41" s="217"/>
      <c r="BW41" s="217"/>
      <c r="BX41" s="217"/>
      <c r="BY41" s="217"/>
      <c r="BZ41" s="217"/>
      <c r="CA41" s="217"/>
      <c r="CB41" s="217"/>
      <c r="CC41" s="217"/>
      <c r="CD41" s="217"/>
      <c r="CE41" s="217"/>
      <c r="CF41" s="217"/>
      <c r="CG41" s="217"/>
      <c r="CH41" s="217"/>
      <c r="CI41" s="217"/>
      <c r="CJ41" s="217"/>
      <c r="CK41" s="217"/>
      <c r="CL41" s="217"/>
      <c r="CM41" s="217"/>
      <c r="CN41" s="217"/>
      <c r="CO41" s="217"/>
      <c r="CP41" s="217"/>
      <c r="CQ41" s="217"/>
      <c r="CR41" s="217"/>
      <c r="CS41" s="217"/>
      <c r="CT41" s="217"/>
      <c r="CU41" s="217"/>
      <c r="CV41" s="217"/>
      <c r="CW41" s="217"/>
      <c r="CX41" s="217"/>
      <c r="CY41" s="217"/>
      <c r="CZ41" s="217"/>
      <c r="DA41" s="217"/>
      <c r="DB41" s="217"/>
      <c r="DC41" s="217"/>
      <c r="DD41" s="217"/>
      <c r="DE41" s="217"/>
      <c r="DF41" s="217"/>
      <c r="DG41" s="217"/>
      <c r="DH41" s="217"/>
      <c r="DI41" s="217"/>
      <c r="DJ41" s="217"/>
      <c r="DK41" s="217"/>
      <c r="DL41" s="217"/>
      <c r="DM41" s="217"/>
      <c r="DN41" s="217"/>
      <c r="DO41" s="217"/>
      <c r="DP41" s="217"/>
      <c r="DQ41" s="217"/>
      <c r="DR41" s="217"/>
      <c r="DS41" s="217"/>
      <c r="DT41" s="217"/>
      <c r="DU41" s="217"/>
      <c r="DV41" s="217"/>
      <c r="DW41" s="217"/>
      <c r="DX41" s="217"/>
      <c r="DY41" s="217"/>
      <c r="DZ41" s="217"/>
      <c r="EA41" s="217"/>
      <c r="EB41" s="217"/>
      <c r="EC41" s="217"/>
      <c r="ED41" s="217"/>
      <c r="EE41" s="217"/>
      <c r="EF41" s="217"/>
      <c r="EG41" s="217"/>
      <c r="EH41" s="217"/>
      <c r="EI41" s="217"/>
      <c r="EJ41" s="217"/>
      <c r="EK41" s="217"/>
      <c r="EL41" s="217"/>
      <c r="EM41" s="217"/>
      <c r="EN41" s="217"/>
      <c r="EO41" s="217"/>
      <c r="EP41" s="217"/>
      <c r="EQ41" s="217"/>
      <c r="ER41" s="217"/>
      <c r="ES41" s="217"/>
      <c r="ET41" s="217"/>
      <c r="EU41" s="217"/>
      <c r="EV41" s="217"/>
      <c r="EW41" s="217"/>
      <c r="EX41" s="217"/>
      <c r="EY41" s="217"/>
      <c r="EZ41" s="217"/>
      <c r="FA41" s="217"/>
      <c r="FB41" s="217"/>
      <c r="FC41" s="217"/>
      <c r="FD41" s="217"/>
      <c r="FE41" s="217"/>
      <c r="FF41" s="217"/>
      <c r="FG41" s="217"/>
      <c r="FH41" s="217"/>
      <c r="FI41" s="217"/>
      <c r="FJ41" s="217"/>
      <c r="FK41" s="217"/>
      <c r="FL41" s="217"/>
      <c r="FM41" s="217"/>
      <c r="FN41" s="217"/>
      <c r="FO41" s="217"/>
      <c r="FP41" s="217"/>
      <c r="FQ41" s="217"/>
      <c r="FR41" s="217"/>
      <c r="FS41" s="217"/>
      <c r="FT41" s="217"/>
      <c r="FU41" s="217"/>
      <c r="FV41" s="217"/>
      <c r="FW41" s="217"/>
      <c r="FX41" s="217"/>
      <c r="FY41" s="217"/>
      <c r="FZ41" s="217"/>
      <c r="GA41" s="217"/>
      <c r="GB41" s="217"/>
      <c r="GC41" s="217"/>
      <c r="GD41" s="217"/>
      <c r="GE41" s="217"/>
      <c r="GF41" s="217"/>
      <c r="GG41" s="217"/>
      <c r="GH41" s="217"/>
      <c r="GI41" s="217"/>
      <c r="GJ41" s="217"/>
      <c r="GK41" s="217"/>
      <c r="GL41" s="217"/>
      <c r="GM41" s="217"/>
      <c r="GN41" s="217"/>
      <c r="GO41" s="217"/>
      <c r="GP41" s="217"/>
      <c r="GQ41" s="217"/>
      <c r="GR41" s="217"/>
      <c r="GS41" s="217"/>
      <c r="GT41" s="217"/>
      <c r="GU41" s="217"/>
      <c r="GV41" s="217"/>
      <c r="GW41" s="217"/>
      <c r="GX41" s="217"/>
      <c r="GY41" s="217"/>
      <c r="GZ41" s="217"/>
      <c r="HA41" s="217"/>
      <c r="HB41" s="217"/>
      <c r="HC41" s="217"/>
      <c r="HD41" s="217"/>
      <c r="HE41" s="217"/>
      <c r="HF41" s="217"/>
      <c r="HG41" s="217"/>
      <c r="HH41" s="217"/>
      <c r="HI41" s="217"/>
      <c r="HJ41" s="217"/>
      <c r="HK41" s="217"/>
      <c r="HL41" s="217"/>
      <c r="HM41" s="217"/>
      <c r="HN41" s="217"/>
      <c r="HO41" s="217"/>
      <c r="HP41" s="217"/>
      <c r="HQ41" s="217"/>
      <c r="HR41" s="217"/>
      <c r="HS41" s="217"/>
      <c r="HT41" s="217"/>
      <c r="HU41" s="217"/>
      <c r="HV41" s="217"/>
      <c r="HW41" s="217"/>
      <c r="HX41" s="217"/>
      <c r="HY41" s="217"/>
      <c r="HZ41" s="217"/>
      <c r="IA41" s="217"/>
      <c r="IB41" s="217"/>
      <c r="IC41" s="217"/>
      <c r="ID41" s="217"/>
      <c r="IE41" s="217"/>
      <c r="IF41" s="217"/>
      <c r="IG41" s="217"/>
      <c r="IH41" s="217"/>
      <c r="II41" s="217"/>
      <c r="IJ41" s="217"/>
      <c r="IK41" s="217"/>
      <c r="IL41" s="217"/>
      <c r="IM41" s="217"/>
      <c r="IN41" s="217"/>
      <c r="IO41" s="217"/>
      <c r="IP41" s="217"/>
      <c r="IQ41" s="217"/>
      <c r="IR41" s="217"/>
      <c r="IS41" s="217"/>
      <c r="IT41" s="217"/>
      <c r="IU41" s="217"/>
      <c r="IV41" s="217"/>
      <c r="IW41" s="217"/>
      <c r="IX41" s="217"/>
      <c r="IY41" s="217"/>
      <c r="IZ41" s="217"/>
      <c r="JA41" s="217"/>
      <c r="JB41" s="217"/>
      <c r="JC41" s="217"/>
      <c r="JD41" s="217"/>
      <c r="JE41" s="217"/>
      <c r="JF41" s="217"/>
      <c r="JG41" s="217"/>
      <c r="JH41" s="217"/>
      <c r="JI41" s="217"/>
      <c r="JJ41" s="217"/>
      <c r="JK41" s="217"/>
      <c r="JL41" s="217"/>
      <c r="JM41" s="217"/>
      <c r="JN41" s="217"/>
      <c r="JO41" s="217"/>
      <c r="JP41" s="217"/>
      <c r="JQ41" s="217"/>
      <c r="JR41" s="217"/>
      <c r="JS41" s="217"/>
      <c r="JT41" s="217"/>
      <c r="JU41" s="217"/>
      <c r="JV41" s="217"/>
      <c r="JW41" s="217"/>
      <c r="JX41" s="217"/>
      <c r="JY41" s="217"/>
      <c r="JZ41" s="217"/>
      <c r="KA41" s="217"/>
      <c r="KB41" s="217"/>
      <c r="KC41" s="217"/>
      <c r="KD41" s="217"/>
      <c r="KE41" s="217"/>
      <c r="KF41" s="217"/>
      <c r="KG41" s="217"/>
      <c r="KH41" s="217"/>
      <c r="KI41" s="217"/>
      <c r="KJ41" s="217"/>
      <c r="KK41" s="217"/>
      <c r="KL41" s="217"/>
      <c r="KM41" s="217"/>
      <c r="KN41" s="217"/>
      <c r="KO41" s="217"/>
      <c r="KP41" s="217"/>
      <c r="KQ41" s="217"/>
      <c r="KR41" s="217"/>
      <c r="KS41" s="217"/>
      <c r="KT41" s="217"/>
      <c r="KU41" s="217"/>
      <c r="KV41" s="217"/>
      <c r="KW41" s="217"/>
      <c r="KX41" s="217"/>
      <c r="KY41" s="217"/>
      <c r="KZ41" s="217"/>
      <c r="LA41" s="217"/>
      <c r="LB41" s="217"/>
      <c r="LC41" s="217"/>
      <c r="LD41" s="217"/>
      <c r="LE41" s="217"/>
      <c r="LF41" s="217"/>
      <c r="LG41" s="217"/>
      <c r="LH41" s="217"/>
      <c r="LI41" s="217"/>
      <c r="LJ41" s="217"/>
      <c r="LK41" s="217"/>
      <c r="LL41" s="217"/>
      <c r="LM41" s="217"/>
      <c r="LN41" s="217"/>
      <c r="LO41" s="217"/>
      <c r="LP41" s="217"/>
      <c r="LQ41" s="217"/>
      <c r="LR41" s="217"/>
      <c r="LS41" s="217"/>
      <c r="LT41" s="217"/>
      <c r="LU41" s="217"/>
      <c r="LV41" s="217"/>
      <c r="LW41" s="217"/>
      <c r="LX41" s="217"/>
      <c r="LY41" s="217"/>
      <c r="LZ41" s="217"/>
      <c r="MA41" s="217"/>
      <c r="MB41" s="217"/>
      <c r="MC41" s="217"/>
      <c r="MD41" s="217"/>
      <c r="ME41" s="217"/>
      <c r="MF41" s="217"/>
      <c r="MG41" s="217"/>
      <c r="MH41" s="217"/>
      <c r="MI41" s="217"/>
      <c r="MJ41" s="217"/>
      <c r="MK41" s="217"/>
      <c r="ML41" s="217"/>
      <c r="MM41" s="217"/>
      <c r="MN41" s="217"/>
      <c r="MO41" s="217"/>
      <c r="MP41" s="217"/>
      <c r="MQ41" s="217"/>
      <c r="MR41" s="217"/>
      <c r="MS41" s="217"/>
      <c r="MT41" s="217"/>
      <c r="MU41" s="217"/>
      <c r="MV41" s="217"/>
      <c r="MW41" s="217"/>
      <c r="MX41" s="217"/>
      <c r="MY41" s="217"/>
      <c r="MZ41" s="217"/>
      <c r="NA41" s="217"/>
      <c r="NB41" s="217"/>
      <c r="NC41" s="217"/>
      <c r="ND41" s="217"/>
      <c r="NE41" s="217"/>
      <c r="NF41" s="217"/>
      <c r="NG41" s="217"/>
      <c r="NH41" s="217"/>
      <c r="NI41" s="217"/>
      <c r="NJ41" s="217"/>
      <c r="NK41" s="217"/>
      <c r="NL41" s="217"/>
      <c r="NM41" s="217"/>
      <c r="NN41" s="217"/>
      <c r="NO41" s="217"/>
      <c r="NP41" s="217"/>
      <c r="NQ41" s="217"/>
      <c r="NR41" s="217"/>
      <c r="NS41" s="217"/>
      <c r="NT41" s="217"/>
      <c r="NU41" s="217"/>
      <c r="NV41" s="217"/>
      <c r="NW41" s="217"/>
      <c r="NX41" s="217"/>
      <c r="NY41" s="217"/>
      <c r="NZ41" s="217"/>
      <c r="OA41" s="217"/>
      <c r="OB41" s="217"/>
      <c r="OC41" s="217"/>
      <c r="OD41" s="217"/>
      <c r="OE41" s="217"/>
      <c r="OF41" s="217"/>
      <c r="OG41" s="217"/>
      <c r="OH41" s="217"/>
      <c r="OI41" s="217"/>
      <c r="OJ41" s="217"/>
      <c r="OK41" s="217"/>
      <c r="OL41" s="217"/>
      <c r="OM41" s="217"/>
      <c r="ON41" s="217"/>
      <c r="OO41" s="217"/>
      <c r="OP41" s="217"/>
      <c r="OQ41" s="217"/>
      <c r="OR41" s="217"/>
      <c r="OS41" s="217"/>
      <c r="OT41" s="217"/>
      <c r="OU41" s="217"/>
      <c r="OV41" s="217"/>
      <c r="OW41" s="217"/>
      <c r="OX41" s="217"/>
      <c r="OY41" s="217"/>
      <c r="OZ41" s="217"/>
      <c r="PA41" s="217"/>
      <c r="PB41" s="217"/>
      <c r="PC41" s="217"/>
      <c r="PD41" s="217"/>
      <c r="PE41" s="217"/>
      <c r="PF41" s="217"/>
      <c r="PG41" s="217"/>
      <c r="PH41" s="217"/>
      <c r="PI41" s="217"/>
      <c r="PJ41" s="217"/>
      <c r="PK41" s="217"/>
      <c r="PL41" s="217"/>
      <c r="PM41" s="217"/>
      <c r="PN41" s="217"/>
      <c r="PO41" s="217"/>
      <c r="PP41" s="217"/>
      <c r="PQ41" s="217"/>
      <c r="PR41" s="217"/>
      <c r="PS41" s="217"/>
      <c r="PT41" s="217"/>
      <c r="PU41" s="217"/>
      <c r="PV41" s="217"/>
      <c r="PW41" s="217"/>
      <c r="PX41" s="217"/>
      <c r="PY41" s="217"/>
      <c r="PZ41" s="217"/>
      <c r="QA41" s="217"/>
      <c r="QB41" s="217"/>
      <c r="QC41" s="217"/>
      <c r="QD41" s="217"/>
      <c r="QE41" s="217"/>
      <c r="QF41" s="217"/>
      <c r="QG41" s="217"/>
      <c r="QH41" s="217"/>
      <c r="QI41" s="217"/>
      <c r="QJ41" s="217"/>
      <c r="QK41" s="217"/>
      <c r="QL41" s="217"/>
      <c r="QM41" s="217"/>
      <c r="QN41" s="217"/>
      <c r="QO41" s="217"/>
      <c r="QP41" s="217"/>
      <c r="QQ41" s="217"/>
      <c r="QR41" s="217"/>
      <c r="QS41" s="217"/>
      <c r="QT41" s="217"/>
      <c r="QU41" s="217"/>
      <c r="QV41" s="217"/>
      <c r="QW41" s="217"/>
      <c r="QX41" s="217"/>
      <c r="QY41" s="217"/>
      <c r="QZ41" s="217"/>
      <c r="RA41" s="217"/>
      <c r="RB41" s="217"/>
      <c r="RC41" s="217"/>
      <c r="RD41" s="217"/>
      <c r="RE41" s="217"/>
      <c r="RF41" s="217"/>
      <c r="RG41" s="217"/>
      <c r="RH41" s="217"/>
      <c r="RI41" s="217"/>
      <c r="RJ41" s="217"/>
      <c r="RK41" s="217"/>
      <c r="RL41" s="217"/>
      <c r="RM41" s="217"/>
      <c r="RN41" s="217"/>
      <c r="RO41" s="217"/>
      <c r="RP41" s="217"/>
      <c r="RQ41" s="217"/>
      <c r="RR41" s="217"/>
      <c r="RS41" s="217"/>
      <c r="RT41" s="217"/>
      <c r="RU41" s="217"/>
      <c r="RV41" s="217"/>
      <c r="RW41" s="217"/>
      <c r="RX41" s="217"/>
      <c r="RY41" s="217"/>
      <c r="RZ41" s="217"/>
      <c r="SA41" s="217"/>
      <c r="SB41" s="217"/>
      <c r="SC41" s="217"/>
      <c r="SD41" s="217"/>
      <c r="SE41" s="217"/>
      <c r="SF41" s="217"/>
      <c r="SG41" s="217"/>
      <c r="SH41" s="217"/>
      <c r="SI41" s="217"/>
      <c r="SJ41" s="217"/>
      <c r="SK41" s="217"/>
      <c r="SL41" s="217"/>
      <c r="SM41" s="217"/>
      <c r="SN41" s="217"/>
      <c r="SO41" s="217"/>
      <c r="SP41" s="217"/>
      <c r="SQ41" s="217"/>
      <c r="SR41" s="217"/>
      <c r="SS41" s="217"/>
      <c r="ST41" s="217"/>
      <c r="SU41" s="217"/>
      <c r="SV41" s="217"/>
      <c r="SW41" s="217"/>
      <c r="SX41" s="217"/>
      <c r="SY41" s="217"/>
      <c r="SZ41" s="217"/>
      <c r="TA41" s="217"/>
      <c r="TB41" s="217"/>
      <c r="TC41" s="217"/>
      <c r="TD41" s="217"/>
      <c r="TE41" s="217"/>
      <c r="TF41" s="217"/>
      <c r="TG41" s="217"/>
      <c r="TH41" s="217"/>
      <c r="TI41" s="217"/>
      <c r="TJ41" s="217"/>
      <c r="TK41" s="217"/>
      <c r="TL41" s="217"/>
      <c r="TM41" s="217"/>
      <c r="TN41" s="217"/>
      <c r="TO41" s="217"/>
      <c r="TP41" s="217"/>
      <c r="TQ41" s="217"/>
      <c r="TR41" s="217"/>
      <c r="TS41" s="217"/>
      <c r="TT41" s="217"/>
      <c r="TU41" s="217"/>
      <c r="TV41" s="217"/>
      <c r="TW41" s="217"/>
      <c r="TX41" s="217"/>
      <c r="TY41" s="217"/>
      <c r="TZ41" s="217"/>
      <c r="UA41" s="217"/>
      <c r="UB41" s="217"/>
      <c r="UC41" s="217"/>
      <c r="UD41" s="217"/>
      <c r="UE41" s="217"/>
      <c r="UF41" s="217"/>
      <c r="UG41" s="217"/>
      <c r="UH41" s="217"/>
      <c r="UI41" s="217"/>
      <c r="UJ41" s="217"/>
      <c r="UK41" s="217"/>
      <c r="UL41" s="217"/>
      <c r="UM41" s="217"/>
      <c r="UN41" s="217"/>
      <c r="UO41" s="217"/>
      <c r="UP41" s="217"/>
      <c r="UQ41" s="217"/>
      <c r="UR41" s="217"/>
      <c r="US41" s="217"/>
      <c r="UT41" s="217"/>
      <c r="UU41" s="217"/>
      <c r="UV41" s="217"/>
      <c r="UW41" s="217"/>
      <c r="UX41" s="217"/>
      <c r="UY41" s="217"/>
      <c r="UZ41" s="217"/>
      <c r="VA41" s="217"/>
      <c r="VB41" s="217"/>
      <c r="VC41" s="217"/>
      <c r="VD41" s="217"/>
      <c r="VE41" s="217"/>
      <c r="VF41" s="217"/>
      <c r="VG41" s="217"/>
      <c r="VH41" s="217"/>
      <c r="VI41" s="217"/>
      <c r="VJ41" s="217"/>
      <c r="VK41" s="217"/>
      <c r="VL41" s="217"/>
      <c r="VM41" s="217"/>
      <c r="VN41" s="217"/>
      <c r="VO41" s="217"/>
      <c r="VP41" s="217"/>
      <c r="VQ41" s="217"/>
      <c r="VR41" s="217"/>
      <c r="VS41" s="217"/>
      <c r="VT41" s="217"/>
      <c r="VU41" s="217"/>
      <c r="VV41" s="217"/>
      <c r="VW41" s="217"/>
      <c r="VX41" s="217"/>
      <c r="VY41" s="217"/>
      <c r="VZ41" s="217"/>
      <c r="WA41" s="217"/>
      <c r="WB41" s="217"/>
      <c r="WC41" s="217"/>
      <c r="WD41" s="217"/>
      <c r="WE41" s="217"/>
      <c r="WF41" s="217"/>
      <c r="WG41" s="217"/>
      <c r="WH41" s="217"/>
      <c r="WI41" s="217"/>
      <c r="WJ41" s="217"/>
      <c r="WK41" s="217"/>
      <c r="WL41" s="217"/>
      <c r="WM41" s="217"/>
      <c r="WN41" s="217"/>
      <c r="WO41" s="217"/>
      <c r="WP41" s="217"/>
      <c r="WQ41" s="217"/>
      <c r="WR41" s="217"/>
      <c r="WS41" s="217"/>
      <c r="WT41" s="217"/>
      <c r="WU41" s="217"/>
      <c r="WV41" s="217"/>
      <c r="WW41" s="217"/>
      <c r="WX41" s="217"/>
      <c r="WY41" s="217"/>
      <c r="WZ41" s="217"/>
      <c r="XA41" s="217"/>
      <c r="XB41" s="217"/>
      <c r="XC41" s="217"/>
      <c r="XD41" s="217"/>
      <c r="XE41" s="217"/>
      <c r="XF41" s="217"/>
      <c r="XG41" s="217"/>
      <c r="XH41" s="217"/>
      <c r="XI41" s="217"/>
      <c r="XJ41" s="217"/>
      <c r="XK41" s="217"/>
      <c r="XL41" s="217"/>
      <c r="XM41" s="217"/>
      <c r="XN41" s="217"/>
      <c r="XO41" s="217"/>
      <c r="XP41" s="217"/>
      <c r="XQ41" s="217"/>
      <c r="XR41" s="217"/>
      <c r="XS41" s="217"/>
      <c r="XT41" s="217"/>
      <c r="XU41" s="217"/>
      <c r="XV41" s="217"/>
      <c r="XW41" s="217"/>
      <c r="XX41" s="217"/>
      <c r="XY41" s="217"/>
      <c r="XZ41" s="217"/>
      <c r="YA41" s="217"/>
      <c r="YB41" s="217"/>
      <c r="YC41" s="217"/>
      <c r="YD41" s="217"/>
      <c r="YE41" s="217"/>
      <c r="YF41" s="217"/>
      <c r="YG41" s="217"/>
      <c r="YH41" s="217"/>
      <c r="YI41" s="217"/>
      <c r="YJ41" s="217"/>
      <c r="YK41" s="217"/>
      <c r="YL41" s="217"/>
      <c r="YM41" s="217"/>
      <c r="YN41" s="217"/>
      <c r="YO41" s="217"/>
      <c r="YP41" s="217"/>
      <c r="YQ41" s="217"/>
      <c r="YR41" s="217"/>
      <c r="YS41" s="217"/>
      <c r="YT41" s="217"/>
      <c r="YU41" s="217"/>
      <c r="YV41" s="217"/>
      <c r="YW41" s="217"/>
      <c r="YX41" s="217"/>
      <c r="YY41" s="217"/>
      <c r="YZ41" s="217"/>
      <c r="ZA41" s="217"/>
      <c r="ZB41" s="217"/>
      <c r="ZC41" s="217"/>
      <c r="ZD41" s="217"/>
      <c r="ZE41" s="217"/>
      <c r="ZF41" s="217"/>
      <c r="ZG41" s="217"/>
      <c r="ZH41" s="217"/>
      <c r="ZI41" s="217"/>
      <c r="ZJ41" s="217"/>
      <c r="ZK41" s="217"/>
      <c r="ZL41" s="217"/>
      <c r="ZM41" s="217"/>
      <c r="ZN41" s="217"/>
      <c r="ZO41" s="217"/>
      <c r="ZP41" s="217"/>
      <c r="ZQ41" s="217"/>
      <c r="ZR41" s="217"/>
      <c r="ZS41" s="217"/>
      <c r="ZT41" s="217"/>
      <c r="ZU41" s="217"/>
      <c r="ZV41" s="217"/>
      <c r="ZW41" s="217"/>
      <c r="ZX41" s="217"/>
      <c r="ZY41" s="217"/>
      <c r="ZZ41" s="217"/>
      <c r="AAA41" s="217"/>
      <c r="AAB41" s="217"/>
      <c r="AAC41" s="217"/>
      <c r="AAD41" s="217"/>
      <c r="AAE41" s="217"/>
      <c r="AAF41" s="217"/>
      <c r="AAG41" s="217"/>
      <c r="AAH41" s="217"/>
      <c r="AAI41" s="217"/>
      <c r="AAJ41" s="217"/>
      <c r="AAK41" s="217"/>
      <c r="AAL41" s="217"/>
      <c r="AAM41" s="217"/>
      <c r="AAN41" s="217"/>
      <c r="AAO41" s="217"/>
      <c r="AAP41" s="217"/>
      <c r="AAQ41" s="217"/>
      <c r="AAR41" s="217"/>
      <c r="AAS41" s="217"/>
      <c r="AAT41" s="217"/>
      <c r="AAU41" s="217"/>
      <c r="AAV41" s="217"/>
      <c r="AAW41" s="217"/>
      <c r="AAX41" s="217"/>
      <c r="AAY41" s="217"/>
      <c r="AAZ41" s="217"/>
      <c r="ABA41" s="217"/>
      <c r="ABB41" s="217"/>
      <c r="ABC41" s="217"/>
      <c r="ABD41" s="217"/>
      <c r="ABE41" s="217"/>
      <c r="ABF41" s="217"/>
      <c r="ABG41" s="217"/>
      <c r="ABH41" s="217"/>
      <c r="ABI41" s="217"/>
      <c r="ABJ41" s="217"/>
      <c r="ABK41" s="217"/>
      <c r="ABL41" s="217"/>
      <c r="ABM41" s="217"/>
      <c r="ABN41" s="217"/>
      <c r="ABO41" s="217"/>
      <c r="ABP41" s="217"/>
      <c r="ABQ41" s="217"/>
      <c r="ABR41" s="217"/>
      <c r="ABS41" s="217"/>
      <c r="ABT41" s="217"/>
      <c r="ABU41" s="217"/>
      <c r="ABV41" s="217"/>
      <c r="ABW41" s="217"/>
      <c r="ABX41" s="217"/>
      <c r="ABY41" s="217"/>
      <c r="ABZ41" s="217"/>
      <c r="ACA41" s="217"/>
      <c r="ACB41" s="217"/>
      <c r="ACC41" s="217"/>
      <c r="ACD41" s="217"/>
      <c r="ACE41" s="217"/>
      <c r="ACF41" s="217"/>
      <c r="ACG41" s="217"/>
      <c r="ACH41" s="217"/>
      <c r="ACI41" s="217"/>
      <c r="ACJ41" s="217"/>
      <c r="ACK41" s="217"/>
      <c r="ACL41" s="217"/>
      <c r="ACM41" s="217"/>
      <c r="ACN41" s="217"/>
      <c r="ACO41" s="217"/>
      <c r="ACP41" s="217"/>
      <c r="ACQ41" s="217"/>
      <c r="ACR41" s="217"/>
      <c r="ACS41" s="217"/>
      <c r="ACT41" s="217"/>
      <c r="ACU41" s="217"/>
      <c r="ACV41" s="217"/>
      <c r="ACW41" s="217"/>
      <c r="ACX41" s="217"/>
      <c r="ACY41" s="217"/>
      <c r="ACZ41" s="217"/>
      <c r="ADA41" s="217"/>
      <c r="ADB41" s="217"/>
      <c r="ADC41" s="217"/>
      <c r="ADD41" s="217"/>
      <c r="ADE41" s="217"/>
      <c r="ADF41" s="217"/>
      <c r="ADG41" s="217"/>
      <c r="ADH41" s="217"/>
      <c r="ADI41" s="217"/>
      <c r="ADJ41" s="217"/>
      <c r="ADK41" s="217"/>
      <c r="ADL41" s="217"/>
      <c r="ADM41" s="217"/>
      <c r="ADN41" s="217"/>
      <c r="ADO41" s="217"/>
      <c r="ADP41" s="217"/>
      <c r="ADQ41" s="217"/>
      <c r="ADR41" s="217"/>
      <c r="ADS41" s="217"/>
      <c r="ADT41" s="217"/>
      <c r="ADU41" s="217"/>
      <c r="ADV41" s="217"/>
      <c r="ADW41" s="217"/>
      <c r="ADX41" s="217"/>
      <c r="ADY41" s="217"/>
      <c r="ADZ41" s="217"/>
      <c r="AEA41" s="217"/>
      <c r="AEB41" s="217"/>
      <c r="AEC41" s="217"/>
      <c r="AED41" s="217"/>
      <c r="AEE41" s="217"/>
      <c r="AEF41" s="217"/>
      <c r="AEG41" s="217"/>
      <c r="AEH41" s="217"/>
      <c r="AEI41" s="217"/>
      <c r="AEJ41" s="217"/>
      <c r="AEK41" s="217"/>
      <c r="AEL41" s="217"/>
      <c r="AEM41" s="217"/>
      <c r="AEN41" s="217"/>
      <c r="AEO41" s="217"/>
      <c r="AEP41" s="217"/>
      <c r="AEQ41" s="217"/>
      <c r="AER41" s="217"/>
      <c r="AES41" s="217"/>
      <c r="AET41" s="217"/>
      <c r="AEU41" s="217"/>
      <c r="AEV41" s="217"/>
      <c r="AEW41" s="217"/>
      <c r="AEX41" s="217"/>
      <c r="AEY41" s="217"/>
      <c r="AEZ41" s="217"/>
      <c r="AFA41" s="217"/>
      <c r="AFB41" s="217"/>
      <c r="AFC41" s="217"/>
      <c r="AFD41" s="217"/>
      <c r="AFE41" s="217"/>
      <c r="AFF41" s="217"/>
      <c r="AFG41" s="217"/>
      <c r="AFH41" s="217"/>
      <c r="AFI41" s="217"/>
      <c r="AFJ41" s="217"/>
      <c r="AFK41" s="217"/>
      <c r="AFL41" s="217"/>
      <c r="AFM41" s="217"/>
      <c r="AFN41" s="217"/>
      <c r="AFO41" s="217"/>
      <c r="AFP41" s="217"/>
      <c r="AFQ41" s="217"/>
      <c r="AFR41" s="217"/>
      <c r="AFS41" s="217"/>
      <c r="AFT41" s="217"/>
      <c r="AFU41" s="217"/>
      <c r="AFV41" s="217"/>
      <c r="AFW41" s="217"/>
      <c r="AFX41" s="217"/>
      <c r="AFY41" s="217"/>
      <c r="AFZ41" s="217"/>
      <c r="AGA41" s="217"/>
      <c r="AGB41" s="217"/>
      <c r="AGC41" s="217"/>
      <c r="AGD41" s="217"/>
      <c r="AGE41" s="217"/>
      <c r="AGF41" s="217"/>
      <c r="AGG41" s="217"/>
      <c r="AGH41" s="217"/>
      <c r="AGI41" s="217"/>
      <c r="AGJ41" s="217"/>
      <c r="AGK41" s="217"/>
      <c r="AGL41" s="217"/>
      <c r="AGM41" s="217"/>
      <c r="AGN41" s="217"/>
      <c r="AGO41" s="217"/>
      <c r="AGP41" s="217"/>
      <c r="AGQ41" s="217"/>
      <c r="AGR41" s="217"/>
      <c r="AGS41" s="217"/>
      <c r="AGT41" s="217"/>
      <c r="AGU41" s="217"/>
      <c r="AGV41" s="217"/>
      <c r="AGW41" s="217"/>
      <c r="AGX41" s="217"/>
      <c r="AGY41" s="217"/>
      <c r="AGZ41" s="217"/>
      <c r="AHA41" s="217"/>
      <c r="AHB41" s="217"/>
      <c r="AHC41" s="217"/>
      <c r="AHD41" s="217"/>
      <c r="AHE41" s="217"/>
      <c r="AHF41" s="217"/>
      <c r="AHG41" s="217"/>
      <c r="AHH41" s="217"/>
      <c r="AHI41" s="217"/>
      <c r="AHJ41" s="217"/>
      <c r="AHK41" s="217"/>
      <c r="AHL41" s="217"/>
      <c r="AHM41" s="217"/>
      <c r="AHN41" s="217"/>
      <c r="AHO41" s="217"/>
      <c r="AHP41" s="217"/>
      <c r="AHQ41" s="217"/>
      <c r="AHR41" s="217"/>
      <c r="AHS41" s="217"/>
      <c r="AHT41" s="217"/>
      <c r="AHU41" s="217"/>
      <c r="AHV41" s="217"/>
      <c r="AHW41" s="217"/>
      <c r="AHX41" s="217"/>
      <c r="AHY41" s="217"/>
      <c r="AHZ41" s="217"/>
      <c r="AIA41" s="217"/>
      <c r="AIB41" s="217"/>
      <c r="AIC41" s="217"/>
      <c r="AID41" s="217"/>
      <c r="AIE41" s="217"/>
      <c r="AIF41" s="217"/>
      <c r="AIG41" s="217"/>
      <c r="AIH41" s="217"/>
      <c r="AII41" s="217"/>
      <c r="AIJ41" s="217"/>
      <c r="AIK41" s="217"/>
      <c r="AIL41" s="217"/>
      <c r="AIM41" s="217"/>
      <c r="AIN41" s="217"/>
      <c r="AIO41" s="217"/>
      <c r="AIP41" s="217"/>
      <c r="AIQ41" s="217"/>
      <c r="AIR41" s="217"/>
      <c r="AIS41" s="217"/>
      <c r="AIT41" s="217"/>
      <c r="AIU41" s="217"/>
      <c r="AIV41" s="217"/>
      <c r="AIW41" s="217"/>
      <c r="AIX41" s="217"/>
      <c r="AIY41" s="217"/>
      <c r="AIZ41" s="217"/>
      <c r="AJA41" s="217"/>
      <c r="AJB41" s="217"/>
      <c r="AJC41" s="217"/>
      <c r="AJD41" s="217"/>
      <c r="AJE41" s="217"/>
      <c r="AJF41" s="217"/>
      <c r="AJG41" s="217"/>
      <c r="AJH41" s="217"/>
      <c r="AJI41" s="217"/>
      <c r="AJJ41" s="217"/>
      <c r="AJK41" s="217"/>
      <c r="AJL41" s="217"/>
      <c r="AJM41" s="217"/>
      <c r="AJN41" s="217"/>
      <c r="AJO41" s="217"/>
      <c r="AJP41" s="217"/>
      <c r="AJQ41" s="217"/>
      <c r="AJR41" s="217"/>
      <c r="AJS41" s="217"/>
      <c r="AJT41" s="217"/>
      <c r="AJU41" s="217"/>
      <c r="AJV41" s="217"/>
      <c r="AJW41" s="217"/>
      <c r="AJX41" s="217"/>
      <c r="AJY41" s="217"/>
      <c r="AJZ41" s="217"/>
      <c r="AKA41" s="217"/>
      <c r="AKB41" s="217"/>
      <c r="AKC41" s="217"/>
      <c r="AKD41" s="217"/>
      <c r="AKE41" s="217"/>
      <c r="AKF41" s="217"/>
      <c r="AKG41" s="217"/>
      <c r="AKH41" s="217"/>
      <c r="AKI41" s="217"/>
      <c r="AKJ41" s="217"/>
      <c r="AKK41" s="217"/>
      <c r="AKL41" s="217"/>
      <c r="AKM41" s="217"/>
      <c r="AKN41" s="217"/>
      <c r="AKO41" s="217"/>
      <c r="AKP41" s="217"/>
      <c r="AKQ41" s="217"/>
      <c r="AKR41" s="217"/>
      <c r="AKS41" s="217"/>
      <c r="AKT41" s="217"/>
      <c r="AKU41" s="217"/>
      <c r="AKV41" s="217"/>
      <c r="AKW41" s="217"/>
      <c r="AKX41" s="217"/>
      <c r="AKY41" s="217"/>
      <c r="AKZ41" s="217"/>
      <c r="ALA41" s="217"/>
      <c r="ALB41" s="217"/>
      <c r="ALC41" s="217"/>
      <c r="ALD41" s="217"/>
      <c r="ALE41" s="217"/>
      <c r="ALF41" s="217"/>
      <c r="ALG41" s="217"/>
      <c r="ALH41" s="217"/>
      <c r="ALI41" s="217"/>
      <c r="ALJ41" s="217"/>
      <c r="ALK41" s="217"/>
      <c r="ALL41" s="217"/>
      <c r="ALM41" s="217"/>
      <c r="ALN41" s="217"/>
      <c r="ALO41" s="217"/>
      <c r="ALP41" s="217"/>
      <c r="ALQ41" s="217"/>
      <c r="ALR41" s="217"/>
      <c r="ALS41" s="217"/>
      <c r="ALT41" s="217"/>
      <c r="ALU41" s="217"/>
      <c r="ALV41" s="217"/>
      <c r="ALW41" s="217"/>
      <c r="ALX41" s="217"/>
      <c r="ALY41" s="217"/>
      <c r="ALZ41" s="217"/>
      <c r="AMA41" s="217"/>
      <c r="AMB41" s="217"/>
      <c r="AMC41" s="217"/>
      <c r="AMD41" s="217"/>
      <c r="AME41" s="217"/>
      <c r="AMF41" s="217"/>
      <c r="AMG41" s="217"/>
      <c r="AMH41" s="217"/>
      <c r="AMI41" s="217"/>
      <c r="AMJ41" s="217"/>
      <c r="AMK41" s="217"/>
      <c r="AML41" s="217"/>
      <c r="AMM41" s="217"/>
    </row>
    <row r="42" spans="1:1027" s="637" customFormat="1" ht="15" customHeight="1">
      <c r="A42" s="656">
        <v>8</v>
      </c>
      <c r="B42" s="667"/>
      <c r="C42" s="667"/>
      <c r="D42" s="599"/>
      <c r="E42" s="599"/>
      <c r="F42" s="599"/>
      <c r="G42" s="174"/>
      <c r="H42" s="174"/>
      <c r="I42" s="660">
        <f t="shared" si="11"/>
        <v>0</v>
      </c>
      <c r="J42" s="661">
        <f t="shared" si="12"/>
        <v>0</v>
      </c>
      <c r="K42" s="577">
        <f t="shared" si="1"/>
        <v>0</v>
      </c>
      <c r="L42" s="578"/>
      <c r="M42" s="528">
        <f t="shared" si="2"/>
        <v>0</v>
      </c>
      <c r="N42" s="578"/>
      <c r="O42" s="528">
        <f t="shared" si="3"/>
        <v>0</v>
      </c>
      <c r="P42" s="578"/>
      <c r="Q42" s="528">
        <f t="shared" si="4"/>
        <v>0</v>
      </c>
      <c r="R42" s="578"/>
      <c r="S42" s="629">
        <f t="shared" si="5"/>
        <v>0</v>
      </c>
      <c r="T42" s="528">
        <f t="shared" si="13"/>
        <v>0</v>
      </c>
      <c r="U42" s="528">
        <f t="shared" si="14"/>
        <v>0</v>
      </c>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7"/>
      <c r="AY42" s="217"/>
      <c r="AZ42" s="217"/>
      <c r="BA42" s="217"/>
      <c r="BB42" s="217"/>
      <c r="BC42" s="217"/>
      <c r="BD42" s="217"/>
      <c r="BE42" s="217"/>
      <c r="BF42" s="217"/>
      <c r="BG42" s="217"/>
      <c r="BH42" s="217"/>
      <c r="BI42" s="217"/>
      <c r="BJ42" s="217"/>
      <c r="BK42" s="217"/>
      <c r="BL42" s="217"/>
      <c r="BM42" s="217"/>
      <c r="BN42" s="217"/>
      <c r="BO42" s="217"/>
      <c r="BP42" s="217"/>
      <c r="BQ42" s="217"/>
      <c r="BR42" s="217"/>
      <c r="BS42" s="217"/>
      <c r="BT42" s="217"/>
      <c r="BU42" s="217"/>
      <c r="BV42" s="217"/>
      <c r="BW42" s="217"/>
      <c r="BX42" s="217"/>
      <c r="BY42" s="217"/>
      <c r="BZ42" s="217"/>
      <c r="CA42" s="217"/>
      <c r="CB42" s="217"/>
      <c r="CC42" s="217"/>
      <c r="CD42" s="217"/>
      <c r="CE42" s="217"/>
      <c r="CF42" s="217"/>
      <c r="CG42" s="217"/>
      <c r="CH42" s="217"/>
      <c r="CI42" s="217"/>
      <c r="CJ42" s="217"/>
      <c r="CK42" s="217"/>
      <c r="CL42" s="217"/>
      <c r="CM42" s="217"/>
      <c r="CN42" s="217"/>
      <c r="CO42" s="217"/>
      <c r="CP42" s="217"/>
      <c r="CQ42" s="217"/>
      <c r="CR42" s="217"/>
      <c r="CS42" s="217"/>
      <c r="CT42" s="217"/>
      <c r="CU42" s="217"/>
      <c r="CV42" s="217"/>
      <c r="CW42" s="217"/>
      <c r="CX42" s="217"/>
      <c r="CY42" s="217"/>
      <c r="CZ42" s="217"/>
      <c r="DA42" s="217"/>
      <c r="DB42" s="217"/>
      <c r="DC42" s="217"/>
      <c r="DD42" s="217"/>
      <c r="DE42" s="217"/>
      <c r="DF42" s="217"/>
      <c r="DG42" s="217"/>
      <c r="DH42" s="217"/>
      <c r="DI42" s="217"/>
      <c r="DJ42" s="217"/>
      <c r="DK42" s="217"/>
      <c r="DL42" s="217"/>
      <c r="DM42" s="217"/>
      <c r="DN42" s="217"/>
      <c r="DO42" s="217"/>
      <c r="DP42" s="217"/>
      <c r="DQ42" s="217"/>
      <c r="DR42" s="217"/>
      <c r="DS42" s="217"/>
      <c r="DT42" s="217"/>
      <c r="DU42" s="217"/>
      <c r="DV42" s="217"/>
      <c r="DW42" s="217"/>
      <c r="DX42" s="217"/>
      <c r="DY42" s="217"/>
      <c r="DZ42" s="217"/>
      <c r="EA42" s="217"/>
      <c r="EB42" s="217"/>
      <c r="EC42" s="217"/>
      <c r="ED42" s="217"/>
      <c r="EE42" s="217"/>
      <c r="EF42" s="217"/>
      <c r="EG42" s="217"/>
      <c r="EH42" s="217"/>
      <c r="EI42" s="217"/>
      <c r="EJ42" s="217"/>
      <c r="EK42" s="217"/>
      <c r="EL42" s="217"/>
      <c r="EM42" s="217"/>
      <c r="EN42" s="217"/>
      <c r="EO42" s="217"/>
      <c r="EP42" s="217"/>
      <c r="EQ42" s="217"/>
      <c r="ER42" s="217"/>
      <c r="ES42" s="217"/>
      <c r="ET42" s="217"/>
      <c r="EU42" s="217"/>
      <c r="EV42" s="217"/>
      <c r="EW42" s="217"/>
      <c r="EX42" s="217"/>
      <c r="EY42" s="217"/>
      <c r="EZ42" s="217"/>
      <c r="FA42" s="217"/>
      <c r="FB42" s="217"/>
      <c r="FC42" s="217"/>
      <c r="FD42" s="217"/>
      <c r="FE42" s="217"/>
      <c r="FF42" s="217"/>
      <c r="FG42" s="217"/>
      <c r="FH42" s="217"/>
      <c r="FI42" s="217"/>
      <c r="FJ42" s="217"/>
      <c r="FK42" s="217"/>
      <c r="FL42" s="217"/>
      <c r="FM42" s="217"/>
      <c r="FN42" s="217"/>
      <c r="FO42" s="217"/>
      <c r="FP42" s="217"/>
      <c r="FQ42" s="217"/>
      <c r="FR42" s="217"/>
      <c r="FS42" s="217"/>
      <c r="FT42" s="217"/>
      <c r="FU42" s="217"/>
      <c r="FV42" s="217"/>
      <c r="FW42" s="217"/>
      <c r="FX42" s="217"/>
      <c r="FY42" s="217"/>
      <c r="FZ42" s="217"/>
      <c r="GA42" s="217"/>
      <c r="GB42" s="217"/>
      <c r="GC42" s="217"/>
      <c r="GD42" s="217"/>
      <c r="GE42" s="217"/>
      <c r="GF42" s="217"/>
      <c r="GG42" s="217"/>
      <c r="GH42" s="217"/>
      <c r="GI42" s="217"/>
      <c r="GJ42" s="217"/>
      <c r="GK42" s="217"/>
      <c r="GL42" s="217"/>
      <c r="GM42" s="217"/>
      <c r="GN42" s="217"/>
      <c r="GO42" s="217"/>
      <c r="GP42" s="217"/>
      <c r="GQ42" s="217"/>
      <c r="GR42" s="217"/>
      <c r="GS42" s="217"/>
      <c r="GT42" s="217"/>
      <c r="GU42" s="217"/>
      <c r="GV42" s="217"/>
      <c r="GW42" s="217"/>
      <c r="GX42" s="217"/>
      <c r="GY42" s="217"/>
      <c r="GZ42" s="217"/>
      <c r="HA42" s="217"/>
      <c r="HB42" s="217"/>
      <c r="HC42" s="217"/>
      <c r="HD42" s="217"/>
      <c r="HE42" s="217"/>
      <c r="HF42" s="217"/>
      <c r="HG42" s="217"/>
      <c r="HH42" s="217"/>
      <c r="HI42" s="217"/>
      <c r="HJ42" s="217"/>
      <c r="HK42" s="217"/>
      <c r="HL42" s="217"/>
      <c r="HM42" s="217"/>
      <c r="HN42" s="217"/>
      <c r="HO42" s="217"/>
      <c r="HP42" s="217"/>
      <c r="HQ42" s="217"/>
      <c r="HR42" s="217"/>
      <c r="HS42" s="217"/>
      <c r="HT42" s="217"/>
      <c r="HU42" s="217"/>
      <c r="HV42" s="217"/>
      <c r="HW42" s="217"/>
      <c r="HX42" s="217"/>
      <c r="HY42" s="217"/>
      <c r="HZ42" s="217"/>
      <c r="IA42" s="217"/>
      <c r="IB42" s="217"/>
      <c r="IC42" s="217"/>
      <c r="ID42" s="217"/>
      <c r="IE42" s="217"/>
      <c r="IF42" s="217"/>
      <c r="IG42" s="217"/>
      <c r="IH42" s="217"/>
      <c r="II42" s="217"/>
      <c r="IJ42" s="217"/>
      <c r="IK42" s="217"/>
      <c r="IL42" s="217"/>
      <c r="IM42" s="217"/>
      <c r="IN42" s="217"/>
      <c r="IO42" s="217"/>
      <c r="IP42" s="217"/>
      <c r="IQ42" s="217"/>
      <c r="IR42" s="217"/>
      <c r="IS42" s="217"/>
      <c r="IT42" s="217"/>
      <c r="IU42" s="217"/>
      <c r="IV42" s="217"/>
      <c r="IW42" s="217"/>
      <c r="IX42" s="217"/>
      <c r="IY42" s="217"/>
      <c r="IZ42" s="217"/>
      <c r="JA42" s="217"/>
      <c r="JB42" s="217"/>
      <c r="JC42" s="217"/>
      <c r="JD42" s="217"/>
      <c r="JE42" s="217"/>
      <c r="JF42" s="217"/>
      <c r="JG42" s="217"/>
      <c r="JH42" s="217"/>
      <c r="JI42" s="217"/>
      <c r="JJ42" s="217"/>
      <c r="JK42" s="217"/>
      <c r="JL42" s="217"/>
      <c r="JM42" s="217"/>
      <c r="JN42" s="217"/>
      <c r="JO42" s="217"/>
      <c r="JP42" s="217"/>
      <c r="JQ42" s="217"/>
      <c r="JR42" s="217"/>
      <c r="JS42" s="217"/>
      <c r="JT42" s="217"/>
      <c r="JU42" s="217"/>
      <c r="JV42" s="217"/>
      <c r="JW42" s="217"/>
      <c r="JX42" s="217"/>
      <c r="JY42" s="217"/>
      <c r="JZ42" s="217"/>
      <c r="KA42" s="217"/>
      <c r="KB42" s="217"/>
      <c r="KC42" s="217"/>
      <c r="KD42" s="217"/>
      <c r="KE42" s="217"/>
      <c r="KF42" s="217"/>
      <c r="KG42" s="217"/>
      <c r="KH42" s="217"/>
      <c r="KI42" s="217"/>
      <c r="KJ42" s="217"/>
      <c r="KK42" s="217"/>
      <c r="KL42" s="217"/>
      <c r="KM42" s="217"/>
      <c r="KN42" s="217"/>
      <c r="KO42" s="217"/>
      <c r="KP42" s="217"/>
      <c r="KQ42" s="217"/>
      <c r="KR42" s="217"/>
      <c r="KS42" s="217"/>
      <c r="KT42" s="217"/>
      <c r="KU42" s="217"/>
      <c r="KV42" s="217"/>
      <c r="KW42" s="217"/>
      <c r="KX42" s="217"/>
      <c r="KY42" s="217"/>
      <c r="KZ42" s="217"/>
      <c r="LA42" s="217"/>
      <c r="LB42" s="217"/>
      <c r="LC42" s="217"/>
      <c r="LD42" s="217"/>
      <c r="LE42" s="217"/>
      <c r="LF42" s="217"/>
      <c r="LG42" s="217"/>
      <c r="LH42" s="217"/>
      <c r="LI42" s="217"/>
      <c r="LJ42" s="217"/>
      <c r="LK42" s="217"/>
      <c r="LL42" s="217"/>
      <c r="LM42" s="217"/>
      <c r="LN42" s="217"/>
      <c r="LO42" s="217"/>
      <c r="LP42" s="217"/>
      <c r="LQ42" s="217"/>
      <c r="LR42" s="217"/>
      <c r="LS42" s="217"/>
      <c r="LT42" s="217"/>
      <c r="LU42" s="217"/>
      <c r="LV42" s="217"/>
      <c r="LW42" s="217"/>
      <c r="LX42" s="217"/>
      <c r="LY42" s="217"/>
      <c r="LZ42" s="217"/>
      <c r="MA42" s="217"/>
      <c r="MB42" s="217"/>
      <c r="MC42" s="217"/>
      <c r="MD42" s="217"/>
      <c r="ME42" s="217"/>
      <c r="MF42" s="217"/>
      <c r="MG42" s="217"/>
      <c r="MH42" s="217"/>
      <c r="MI42" s="217"/>
      <c r="MJ42" s="217"/>
      <c r="MK42" s="217"/>
      <c r="ML42" s="217"/>
      <c r="MM42" s="217"/>
      <c r="MN42" s="217"/>
      <c r="MO42" s="217"/>
      <c r="MP42" s="217"/>
      <c r="MQ42" s="217"/>
      <c r="MR42" s="217"/>
      <c r="MS42" s="217"/>
      <c r="MT42" s="217"/>
      <c r="MU42" s="217"/>
      <c r="MV42" s="217"/>
      <c r="MW42" s="217"/>
      <c r="MX42" s="217"/>
      <c r="MY42" s="217"/>
      <c r="MZ42" s="217"/>
      <c r="NA42" s="217"/>
      <c r="NB42" s="217"/>
      <c r="NC42" s="217"/>
      <c r="ND42" s="217"/>
      <c r="NE42" s="217"/>
      <c r="NF42" s="217"/>
      <c r="NG42" s="217"/>
      <c r="NH42" s="217"/>
      <c r="NI42" s="217"/>
      <c r="NJ42" s="217"/>
      <c r="NK42" s="217"/>
      <c r="NL42" s="217"/>
      <c r="NM42" s="217"/>
      <c r="NN42" s="217"/>
      <c r="NO42" s="217"/>
      <c r="NP42" s="217"/>
      <c r="NQ42" s="217"/>
      <c r="NR42" s="217"/>
      <c r="NS42" s="217"/>
      <c r="NT42" s="217"/>
      <c r="NU42" s="217"/>
      <c r="NV42" s="217"/>
      <c r="NW42" s="217"/>
      <c r="NX42" s="217"/>
      <c r="NY42" s="217"/>
      <c r="NZ42" s="217"/>
      <c r="OA42" s="217"/>
      <c r="OB42" s="217"/>
      <c r="OC42" s="217"/>
      <c r="OD42" s="217"/>
      <c r="OE42" s="217"/>
      <c r="OF42" s="217"/>
      <c r="OG42" s="217"/>
      <c r="OH42" s="217"/>
      <c r="OI42" s="217"/>
      <c r="OJ42" s="217"/>
      <c r="OK42" s="217"/>
      <c r="OL42" s="217"/>
      <c r="OM42" s="217"/>
      <c r="ON42" s="217"/>
      <c r="OO42" s="217"/>
      <c r="OP42" s="217"/>
      <c r="OQ42" s="217"/>
      <c r="OR42" s="217"/>
      <c r="OS42" s="217"/>
      <c r="OT42" s="217"/>
      <c r="OU42" s="217"/>
      <c r="OV42" s="217"/>
      <c r="OW42" s="217"/>
      <c r="OX42" s="217"/>
      <c r="OY42" s="217"/>
      <c r="OZ42" s="217"/>
      <c r="PA42" s="217"/>
      <c r="PB42" s="217"/>
      <c r="PC42" s="217"/>
      <c r="PD42" s="217"/>
      <c r="PE42" s="217"/>
      <c r="PF42" s="217"/>
      <c r="PG42" s="217"/>
      <c r="PH42" s="217"/>
      <c r="PI42" s="217"/>
      <c r="PJ42" s="217"/>
      <c r="PK42" s="217"/>
      <c r="PL42" s="217"/>
      <c r="PM42" s="217"/>
      <c r="PN42" s="217"/>
      <c r="PO42" s="217"/>
      <c r="PP42" s="217"/>
      <c r="PQ42" s="217"/>
      <c r="PR42" s="217"/>
      <c r="PS42" s="217"/>
      <c r="PT42" s="217"/>
      <c r="PU42" s="217"/>
      <c r="PV42" s="217"/>
      <c r="PW42" s="217"/>
      <c r="PX42" s="217"/>
      <c r="PY42" s="217"/>
      <c r="PZ42" s="217"/>
      <c r="QA42" s="217"/>
      <c r="QB42" s="217"/>
      <c r="QC42" s="217"/>
      <c r="QD42" s="217"/>
      <c r="QE42" s="217"/>
      <c r="QF42" s="217"/>
      <c r="QG42" s="217"/>
      <c r="QH42" s="217"/>
      <c r="QI42" s="217"/>
      <c r="QJ42" s="217"/>
      <c r="QK42" s="217"/>
      <c r="QL42" s="217"/>
      <c r="QM42" s="217"/>
      <c r="QN42" s="217"/>
      <c r="QO42" s="217"/>
      <c r="QP42" s="217"/>
      <c r="QQ42" s="217"/>
      <c r="QR42" s="217"/>
      <c r="QS42" s="217"/>
      <c r="QT42" s="217"/>
      <c r="QU42" s="217"/>
      <c r="QV42" s="217"/>
      <c r="QW42" s="217"/>
      <c r="QX42" s="217"/>
      <c r="QY42" s="217"/>
      <c r="QZ42" s="217"/>
      <c r="RA42" s="217"/>
      <c r="RB42" s="217"/>
      <c r="RC42" s="217"/>
      <c r="RD42" s="217"/>
      <c r="RE42" s="217"/>
      <c r="RF42" s="217"/>
      <c r="RG42" s="217"/>
      <c r="RH42" s="217"/>
      <c r="RI42" s="217"/>
      <c r="RJ42" s="217"/>
      <c r="RK42" s="217"/>
      <c r="RL42" s="217"/>
      <c r="RM42" s="217"/>
      <c r="RN42" s="217"/>
      <c r="RO42" s="217"/>
      <c r="RP42" s="217"/>
      <c r="RQ42" s="217"/>
      <c r="RR42" s="217"/>
      <c r="RS42" s="217"/>
      <c r="RT42" s="217"/>
      <c r="RU42" s="217"/>
      <c r="RV42" s="217"/>
      <c r="RW42" s="217"/>
      <c r="RX42" s="217"/>
      <c r="RY42" s="217"/>
      <c r="RZ42" s="217"/>
      <c r="SA42" s="217"/>
      <c r="SB42" s="217"/>
      <c r="SC42" s="217"/>
      <c r="SD42" s="217"/>
      <c r="SE42" s="217"/>
      <c r="SF42" s="217"/>
      <c r="SG42" s="217"/>
      <c r="SH42" s="217"/>
      <c r="SI42" s="217"/>
      <c r="SJ42" s="217"/>
      <c r="SK42" s="217"/>
      <c r="SL42" s="217"/>
      <c r="SM42" s="217"/>
      <c r="SN42" s="217"/>
      <c r="SO42" s="217"/>
      <c r="SP42" s="217"/>
      <c r="SQ42" s="217"/>
      <c r="SR42" s="217"/>
      <c r="SS42" s="217"/>
      <c r="ST42" s="217"/>
      <c r="SU42" s="217"/>
      <c r="SV42" s="217"/>
      <c r="SW42" s="217"/>
      <c r="SX42" s="217"/>
      <c r="SY42" s="217"/>
      <c r="SZ42" s="217"/>
      <c r="TA42" s="217"/>
      <c r="TB42" s="217"/>
      <c r="TC42" s="217"/>
      <c r="TD42" s="217"/>
      <c r="TE42" s="217"/>
      <c r="TF42" s="217"/>
      <c r="TG42" s="217"/>
      <c r="TH42" s="217"/>
      <c r="TI42" s="217"/>
      <c r="TJ42" s="217"/>
      <c r="TK42" s="217"/>
      <c r="TL42" s="217"/>
      <c r="TM42" s="217"/>
      <c r="TN42" s="217"/>
      <c r="TO42" s="217"/>
      <c r="TP42" s="217"/>
      <c r="TQ42" s="217"/>
      <c r="TR42" s="217"/>
      <c r="TS42" s="217"/>
      <c r="TT42" s="217"/>
      <c r="TU42" s="217"/>
      <c r="TV42" s="217"/>
      <c r="TW42" s="217"/>
      <c r="TX42" s="217"/>
      <c r="TY42" s="217"/>
      <c r="TZ42" s="217"/>
      <c r="UA42" s="217"/>
      <c r="UB42" s="217"/>
      <c r="UC42" s="217"/>
      <c r="UD42" s="217"/>
      <c r="UE42" s="217"/>
      <c r="UF42" s="217"/>
      <c r="UG42" s="217"/>
      <c r="UH42" s="217"/>
      <c r="UI42" s="217"/>
      <c r="UJ42" s="217"/>
      <c r="UK42" s="217"/>
      <c r="UL42" s="217"/>
      <c r="UM42" s="217"/>
      <c r="UN42" s="217"/>
      <c r="UO42" s="217"/>
      <c r="UP42" s="217"/>
      <c r="UQ42" s="217"/>
      <c r="UR42" s="217"/>
      <c r="US42" s="217"/>
      <c r="UT42" s="217"/>
      <c r="UU42" s="217"/>
      <c r="UV42" s="217"/>
      <c r="UW42" s="217"/>
      <c r="UX42" s="217"/>
      <c r="UY42" s="217"/>
      <c r="UZ42" s="217"/>
      <c r="VA42" s="217"/>
      <c r="VB42" s="217"/>
      <c r="VC42" s="217"/>
      <c r="VD42" s="217"/>
      <c r="VE42" s="217"/>
      <c r="VF42" s="217"/>
      <c r="VG42" s="217"/>
      <c r="VH42" s="217"/>
      <c r="VI42" s="217"/>
      <c r="VJ42" s="217"/>
      <c r="VK42" s="217"/>
      <c r="VL42" s="217"/>
      <c r="VM42" s="217"/>
      <c r="VN42" s="217"/>
      <c r="VO42" s="217"/>
      <c r="VP42" s="217"/>
      <c r="VQ42" s="217"/>
      <c r="VR42" s="217"/>
      <c r="VS42" s="217"/>
      <c r="VT42" s="217"/>
      <c r="VU42" s="217"/>
      <c r="VV42" s="217"/>
      <c r="VW42" s="217"/>
      <c r="VX42" s="217"/>
      <c r="VY42" s="217"/>
      <c r="VZ42" s="217"/>
      <c r="WA42" s="217"/>
      <c r="WB42" s="217"/>
      <c r="WC42" s="217"/>
      <c r="WD42" s="217"/>
      <c r="WE42" s="217"/>
      <c r="WF42" s="217"/>
      <c r="WG42" s="217"/>
      <c r="WH42" s="217"/>
      <c r="WI42" s="217"/>
      <c r="WJ42" s="217"/>
      <c r="WK42" s="217"/>
      <c r="WL42" s="217"/>
      <c r="WM42" s="217"/>
      <c r="WN42" s="217"/>
      <c r="WO42" s="217"/>
      <c r="WP42" s="217"/>
      <c r="WQ42" s="217"/>
      <c r="WR42" s="217"/>
      <c r="WS42" s="217"/>
      <c r="WT42" s="217"/>
      <c r="WU42" s="217"/>
      <c r="WV42" s="217"/>
      <c r="WW42" s="217"/>
      <c r="WX42" s="217"/>
      <c r="WY42" s="217"/>
      <c r="WZ42" s="217"/>
      <c r="XA42" s="217"/>
      <c r="XB42" s="217"/>
      <c r="XC42" s="217"/>
      <c r="XD42" s="217"/>
      <c r="XE42" s="217"/>
      <c r="XF42" s="217"/>
      <c r="XG42" s="217"/>
      <c r="XH42" s="217"/>
      <c r="XI42" s="217"/>
      <c r="XJ42" s="217"/>
      <c r="XK42" s="217"/>
      <c r="XL42" s="217"/>
      <c r="XM42" s="217"/>
      <c r="XN42" s="217"/>
      <c r="XO42" s="217"/>
      <c r="XP42" s="217"/>
      <c r="XQ42" s="217"/>
      <c r="XR42" s="217"/>
      <c r="XS42" s="217"/>
      <c r="XT42" s="217"/>
      <c r="XU42" s="217"/>
      <c r="XV42" s="217"/>
      <c r="XW42" s="217"/>
      <c r="XX42" s="217"/>
      <c r="XY42" s="217"/>
      <c r="XZ42" s="217"/>
      <c r="YA42" s="217"/>
      <c r="YB42" s="217"/>
      <c r="YC42" s="217"/>
      <c r="YD42" s="217"/>
      <c r="YE42" s="217"/>
      <c r="YF42" s="217"/>
      <c r="YG42" s="217"/>
      <c r="YH42" s="217"/>
      <c r="YI42" s="217"/>
      <c r="YJ42" s="217"/>
      <c r="YK42" s="217"/>
      <c r="YL42" s="217"/>
      <c r="YM42" s="217"/>
      <c r="YN42" s="217"/>
      <c r="YO42" s="217"/>
      <c r="YP42" s="217"/>
      <c r="YQ42" s="217"/>
      <c r="YR42" s="217"/>
      <c r="YS42" s="217"/>
      <c r="YT42" s="217"/>
      <c r="YU42" s="217"/>
      <c r="YV42" s="217"/>
      <c r="YW42" s="217"/>
      <c r="YX42" s="217"/>
      <c r="YY42" s="217"/>
      <c r="YZ42" s="217"/>
      <c r="ZA42" s="217"/>
      <c r="ZB42" s="217"/>
      <c r="ZC42" s="217"/>
      <c r="ZD42" s="217"/>
      <c r="ZE42" s="217"/>
      <c r="ZF42" s="217"/>
      <c r="ZG42" s="217"/>
      <c r="ZH42" s="217"/>
      <c r="ZI42" s="217"/>
      <c r="ZJ42" s="217"/>
      <c r="ZK42" s="217"/>
      <c r="ZL42" s="217"/>
      <c r="ZM42" s="217"/>
      <c r="ZN42" s="217"/>
      <c r="ZO42" s="217"/>
      <c r="ZP42" s="217"/>
      <c r="ZQ42" s="217"/>
      <c r="ZR42" s="217"/>
      <c r="ZS42" s="217"/>
      <c r="ZT42" s="217"/>
      <c r="ZU42" s="217"/>
      <c r="ZV42" s="217"/>
      <c r="ZW42" s="217"/>
      <c r="ZX42" s="217"/>
      <c r="ZY42" s="217"/>
      <c r="ZZ42" s="217"/>
      <c r="AAA42" s="217"/>
      <c r="AAB42" s="217"/>
      <c r="AAC42" s="217"/>
      <c r="AAD42" s="217"/>
      <c r="AAE42" s="217"/>
      <c r="AAF42" s="217"/>
      <c r="AAG42" s="217"/>
      <c r="AAH42" s="217"/>
      <c r="AAI42" s="217"/>
      <c r="AAJ42" s="217"/>
      <c r="AAK42" s="217"/>
      <c r="AAL42" s="217"/>
      <c r="AAM42" s="217"/>
      <c r="AAN42" s="217"/>
      <c r="AAO42" s="217"/>
      <c r="AAP42" s="217"/>
      <c r="AAQ42" s="217"/>
      <c r="AAR42" s="217"/>
      <c r="AAS42" s="217"/>
      <c r="AAT42" s="217"/>
      <c r="AAU42" s="217"/>
      <c r="AAV42" s="217"/>
      <c r="AAW42" s="217"/>
      <c r="AAX42" s="217"/>
      <c r="AAY42" s="217"/>
      <c r="AAZ42" s="217"/>
      <c r="ABA42" s="217"/>
      <c r="ABB42" s="217"/>
      <c r="ABC42" s="217"/>
      <c r="ABD42" s="217"/>
      <c r="ABE42" s="217"/>
      <c r="ABF42" s="217"/>
      <c r="ABG42" s="217"/>
      <c r="ABH42" s="217"/>
      <c r="ABI42" s="217"/>
      <c r="ABJ42" s="217"/>
      <c r="ABK42" s="217"/>
      <c r="ABL42" s="217"/>
      <c r="ABM42" s="217"/>
      <c r="ABN42" s="217"/>
      <c r="ABO42" s="217"/>
      <c r="ABP42" s="217"/>
      <c r="ABQ42" s="217"/>
      <c r="ABR42" s="217"/>
      <c r="ABS42" s="217"/>
      <c r="ABT42" s="217"/>
      <c r="ABU42" s="217"/>
      <c r="ABV42" s="217"/>
      <c r="ABW42" s="217"/>
      <c r="ABX42" s="217"/>
      <c r="ABY42" s="217"/>
      <c r="ABZ42" s="217"/>
      <c r="ACA42" s="217"/>
      <c r="ACB42" s="217"/>
      <c r="ACC42" s="217"/>
      <c r="ACD42" s="217"/>
      <c r="ACE42" s="217"/>
      <c r="ACF42" s="217"/>
      <c r="ACG42" s="217"/>
      <c r="ACH42" s="217"/>
      <c r="ACI42" s="217"/>
      <c r="ACJ42" s="217"/>
      <c r="ACK42" s="217"/>
      <c r="ACL42" s="217"/>
      <c r="ACM42" s="217"/>
      <c r="ACN42" s="217"/>
      <c r="ACO42" s="217"/>
      <c r="ACP42" s="217"/>
      <c r="ACQ42" s="217"/>
      <c r="ACR42" s="217"/>
      <c r="ACS42" s="217"/>
      <c r="ACT42" s="217"/>
      <c r="ACU42" s="217"/>
      <c r="ACV42" s="217"/>
      <c r="ACW42" s="217"/>
      <c r="ACX42" s="217"/>
      <c r="ACY42" s="217"/>
      <c r="ACZ42" s="217"/>
      <c r="ADA42" s="217"/>
      <c r="ADB42" s="217"/>
      <c r="ADC42" s="217"/>
      <c r="ADD42" s="217"/>
      <c r="ADE42" s="217"/>
      <c r="ADF42" s="217"/>
      <c r="ADG42" s="217"/>
      <c r="ADH42" s="217"/>
      <c r="ADI42" s="217"/>
      <c r="ADJ42" s="217"/>
      <c r="ADK42" s="217"/>
      <c r="ADL42" s="217"/>
      <c r="ADM42" s="217"/>
      <c r="ADN42" s="217"/>
      <c r="ADO42" s="217"/>
      <c r="ADP42" s="217"/>
      <c r="ADQ42" s="217"/>
      <c r="ADR42" s="217"/>
      <c r="ADS42" s="217"/>
      <c r="ADT42" s="217"/>
      <c r="ADU42" s="217"/>
      <c r="ADV42" s="217"/>
      <c r="ADW42" s="217"/>
      <c r="ADX42" s="217"/>
      <c r="ADY42" s="217"/>
      <c r="ADZ42" s="217"/>
      <c r="AEA42" s="217"/>
      <c r="AEB42" s="217"/>
      <c r="AEC42" s="217"/>
      <c r="AED42" s="217"/>
      <c r="AEE42" s="217"/>
      <c r="AEF42" s="217"/>
      <c r="AEG42" s="217"/>
      <c r="AEH42" s="217"/>
      <c r="AEI42" s="217"/>
      <c r="AEJ42" s="217"/>
      <c r="AEK42" s="217"/>
      <c r="AEL42" s="217"/>
      <c r="AEM42" s="217"/>
      <c r="AEN42" s="217"/>
      <c r="AEO42" s="217"/>
      <c r="AEP42" s="217"/>
      <c r="AEQ42" s="217"/>
      <c r="AER42" s="217"/>
      <c r="AES42" s="217"/>
      <c r="AET42" s="217"/>
      <c r="AEU42" s="217"/>
      <c r="AEV42" s="217"/>
      <c r="AEW42" s="217"/>
      <c r="AEX42" s="217"/>
      <c r="AEY42" s="217"/>
      <c r="AEZ42" s="217"/>
      <c r="AFA42" s="217"/>
      <c r="AFB42" s="217"/>
      <c r="AFC42" s="217"/>
      <c r="AFD42" s="217"/>
      <c r="AFE42" s="217"/>
      <c r="AFF42" s="217"/>
      <c r="AFG42" s="217"/>
      <c r="AFH42" s="217"/>
      <c r="AFI42" s="217"/>
      <c r="AFJ42" s="217"/>
      <c r="AFK42" s="217"/>
      <c r="AFL42" s="217"/>
      <c r="AFM42" s="217"/>
      <c r="AFN42" s="217"/>
      <c r="AFO42" s="217"/>
      <c r="AFP42" s="217"/>
      <c r="AFQ42" s="217"/>
      <c r="AFR42" s="217"/>
      <c r="AFS42" s="217"/>
      <c r="AFT42" s="217"/>
      <c r="AFU42" s="217"/>
      <c r="AFV42" s="217"/>
      <c r="AFW42" s="217"/>
      <c r="AFX42" s="217"/>
      <c r="AFY42" s="217"/>
      <c r="AFZ42" s="217"/>
      <c r="AGA42" s="217"/>
      <c r="AGB42" s="217"/>
      <c r="AGC42" s="217"/>
      <c r="AGD42" s="217"/>
      <c r="AGE42" s="217"/>
      <c r="AGF42" s="217"/>
      <c r="AGG42" s="217"/>
      <c r="AGH42" s="217"/>
      <c r="AGI42" s="217"/>
      <c r="AGJ42" s="217"/>
      <c r="AGK42" s="217"/>
      <c r="AGL42" s="217"/>
      <c r="AGM42" s="217"/>
      <c r="AGN42" s="217"/>
      <c r="AGO42" s="217"/>
      <c r="AGP42" s="217"/>
      <c r="AGQ42" s="217"/>
      <c r="AGR42" s="217"/>
      <c r="AGS42" s="217"/>
      <c r="AGT42" s="217"/>
      <c r="AGU42" s="217"/>
      <c r="AGV42" s="217"/>
      <c r="AGW42" s="217"/>
      <c r="AGX42" s="217"/>
      <c r="AGY42" s="217"/>
      <c r="AGZ42" s="217"/>
      <c r="AHA42" s="217"/>
      <c r="AHB42" s="217"/>
      <c r="AHC42" s="217"/>
      <c r="AHD42" s="217"/>
      <c r="AHE42" s="217"/>
      <c r="AHF42" s="217"/>
      <c r="AHG42" s="217"/>
      <c r="AHH42" s="217"/>
      <c r="AHI42" s="217"/>
      <c r="AHJ42" s="217"/>
      <c r="AHK42" s="217"/>
      <c r="AHL42" s="217"/>
      <c r="AHM42" s="217"/>
      <c r="AHN42" s="217"/>
      <c r="AHO42" s="217"/>
      <c r="AHP42" s="217"/>
      <c r="AHQ42" s="217"/>
      <c r="AHR42" s="217"/>
      <c r="AHS42" s="217"/>
      <c r="AHT42" s="217"/>
      <c r="AHU42" s="217"/>
      <c r="AHV42" s="217"/>
      <c r="AHW42" s="217"/>
      <c r="AHX42" s="217"/>
      <c r="AHY42" s="217"/>
      <c r="AHZ42" s="217"/>
      <c r="AIA42" s="217"/>
      <c r="AIB42" s="217"/>
      <c r="AIC42" s="217"/>
      <c r="AID42" s="217"/>
      <c r="AIE42" s="217"/>
      <c r="AIF42" s="217"/>
      <c r="AIG42" s="217"/>
      <c r="AIH42" s="217"/>
      <c r="AII42" s="217"/>
      <c r="AIJ42" s="217"/>
      <c r="AIK42" s="217"/>
      <c r="AIL42" s="217"/>
      <c r="AIM42" s="217"/>
      <c r="AIN42" s="217"/>
      <c r="AIO42" s="217"/>
      <c r="AIP42" s="217"/>
      <c r="AIQ42" s="217"/>
      <c r="AIR42" s="217"/>
      <c r="AIS42" s="217"/>
      <c r="AIT42" s="217"/>
      <c r="AIU42" s="217"/>
      <c r="AIV42" s="217"/>
      <c r="AIW42" s="217"/>
      <c r="AIX42" s="217"/>
      <c r="AIY42" s="217"/>
      <c r="AIZ42" s="217"/>
      <c r="AJA42" s="217"/>
      <c r="AJB42" s="217"/>
      <c r="AJC42" s="217"/>
      <c r="AJD42" s="217"/>
      <c r="AJE42" s="217"/>
      <c r="AJF42" s="217"/>
      <c r="AJG42" s="217"/>
      <c r="AJH42" s="217"/>
      <c r="AJI42" s="217"/>
      <c r="AJJ42" s="217"/>
      <c r="AJK42" s="217"/>
      <c r="AJL42" s="217"/>
      <c r="AJM42" s="217"/>
      <c r="AJN42" s="217"/>
      <c r="AJO42" s="217"/>
      <c r="AJP42" s="217"/>
      <c r="AJQ42" s="217"/>
      <c r="AJR42" s="217"/>
      <c r="AJS42" s="217"/>
      <c r="AJT42" s="217"/>
      <c r="AJU42" s="217"/>
      <c r="AJV42" s="217"/>
      <c r="AJW42" s="217"/>
      <c r="AJX42" s="217"/>
      <c r="AJY42" s="217"/>
      <c r="AJZ42" s="217"/>
      <c r="AKA42" s="217"/>
      <c r="AKB42" s="217"/>
      <c r="AKC42" s="217"/>
      <c r="AKD42" s="217"/>
      <c r="AKE42" s="217"/>
      <c r="AKF42" s="217"/>
      <c r="AKG42" s="217"/>
      <c r="AKH42" s="217"/>
      <c r="AKI42" s="217"/>
      <c r="AKJ42" s="217"/>
      <c r="AKK42" s="217"/>
      <c r="AKL42" s="217"/>
      <c r="AKM42" s="217"/>
      <c r="AKN42" s="217"/>
      <c r="AKO42" s="217"/>
      <c r="AKP42" s="217"/>
      <c r="AKQ42" s="217"/>
      <c r="AKR42" s="217"/>
      <c r="AKS42" s="217"/>
      <c r="AKT42" s="217"/>
      <c r="AKU42" s="217"/>
      <c r="AKV42" s="217"/>
      <c r="AKW42" s="217"/>
      <c r="AKX42" s="217"/>
      <c r="AKY42" s="217"/>
      <c r="AKZ42" s="217"/>
      <c r="ALA42" s="217"/>
      <c r="ALB42" s="217"/>
      <c r="ALC42" s="217"/>
      <c r="ALD42" s="217"/>
      <c r="ALE42" s="217"/>
      <c r="ALF42" s="217"/>
      <c r="ALG42" s="217"/>
      <c r="ALH42" s="217"/>
      <c r="ALI42" s="217"/>
      <c r="ALJ42" s="217"/>
      <c r="ALK42" s="217"/>
      <c r="ALL42" s="217"/>
      <c r="ALM42" s="217"/>
      <c r="ALN42" s="217"/>
      <c r="ALO42" s="217"/>
      <c r="ALP42" s="217"/>
      <c r="ALQ42" s="217"/>
      <c r="ALR42" s="217"/>
      <c r="ALS42" s="217"/>
      <c r="ALT42" s="217"/>
      <c r="ALU42" s="217"/>
      <c r="ALV42" s="217"/>
      <c r="ALW42" s="217"/>
      <c r="ALX42" s="217"/>
      <c r="ALY42" s="217"/>
      <c r="ALZ42" s="217"/>
      <c r="AMA42" s="217"/>
      <c r="AMB42" s="217"/>
      <c r="AMC42" s="217"/>
      <c r="AMD42" s="217"/>
      <c r="AME42" s="217"/>
      <c r="AMF42" s="217"/>
      <c r="AMG42" s="217"/>
      <c r="AMH42" s="217"/>
      <c r="AMI42" s="217"/>
      <c r="AMJ42" s="217"/>
      <c r="AMK42" s="217"/>
      <c r="AML42" s="217"/>
      <c r="AMM42" s="217"/>
    </row>
    <row r="43" spans="1:1027" s="637" customFormat="1" ht="15" customHeight="1">
      <c r="A43" s="571">
        <v>9</v>
      </c>
      <c r="B43" s="667"/>
      <c r="C43" s="667"/>
      <c r="D43" s="599"/>
      <c r="E43" s="599"/>
      <c r="F43" s="599"/>
      <c r="G43" s="174"/>
      <c r="H43" s="174"/>
      <c r="I43" s="660">
        <f t="shared" si="11"/>
        <v>0</v>
      </c>
      <c r="J43" s="661">
        <f t="shared" si="12"/>
        <v>0</v>
      </c>
      <c r="K43" s="577">
        <f t="shared" si="1"/>
        <v>0</v>
      </c>
      <c r="L43" s="578"/>
      <c r="M43" s="528">
        <f t="shared" si="2"/>
        <v>0</v>
      </c>
      <c r="N43" s="578"/>
      <c r="O43" s="528">
        <f t="shared" si="3"/>
        <v>0</v>
      </c>
      <c r="P43" s="578"/>
      <c r="Q43" s="528">
        <f t="shared" si="4"/>
        <v>0</v>
      </c>
      <c r="R43" s="578"/>
      <c r="S43" s="629">
        <f t="shared" si="5"/>
        <v>0</v>
      </c>
      <c r="T43" s="528">
        <f t="shared" si="13"/>
        <v>0</v>
      </c>
      <c r="U43" s="528">
        <f t="shared" si="14"/>
        <v>0</v>
      </c>
      <c r="V43" s="217"/>
      <c r="W43" s="217"/>
      <c r="X43" s="217"/>
      <c r="Y43" s="217"/>
      <c r="Z43" s="217"/>
      <c r="AA43" s="217"/>
      <c r="AB43" s="217"/>
      <c r="AC43" s="217"/>
      <c r="AD43" s="217"/>
      <c r="AE43" s="217"/>
      <c r="AF43" s="217"/>
      <c r="AG43" s="217"/>
      <c r="AH43" s="217"/>
      <c r="AI43" s="217"/>
      <c r="AJ43" s="217"/>
      <c r="AK43" s="217"/>
      <c r="AL43" s="217"/>
      <c r="AM43" s="217"/>
      <c r="AN43" s="217"/>
      <c r="AO43" s="217"/>
      <c r="AP43" s="217"/>
      <c r="AQ43" s="217"/>
      <c r="AR43" s="217"/>
      <c r="AS43" s="217"/>
      <c r="AT43" s="217"/>
      <c r="AU43" s="217"/>
      <c r="AV43" s="217"/>
      <c r="AW43" s="217"/>
      <c r="AX43" s="217"/>
      <c r="AY43" s="217"/>
      <c r="AZ43" s="217"/>
      <c r="BA43" s="217"/>
      <c r="BB43" s="217"/>
      <c r="BC43" s="217"/>
      <c r="BD43" s="217"/>
      <c r="BE43" s="217"/>
      <c r="BF43" s="217"/>
      <c r="BG43" s="217"/>
      <c r="BH43" s="217"/>
      <c r="BI43" s="217"/>
      <c r="BJ43" s="217"/>
      <c r="BK43" s="217"/>
      <c r="BL43" s="217"/>
      <c r="BM43" s="217"/>
      <c r="BN43" s="217"/>
      <c r="BO43" s="217"/>
      <c r="BP43" s="217"/>
      <c r="BQ43" s="217"/>
      <c r="BR43" s="217"/>
      <c r="BS43" s="217"/>
      <c r="BT43" s="217"/>
      <c r="BU43" s="217"/>
      <c r="BV43" s="217"/>
      <c r="BW43" s="217"/>
      <c r="BX43" s="217"/>
      <c r="BY43" s="217"/>
      <c r="BZ43" s="217"/>
      <c r="CA43" s="217"/>
      <c r="CB43" s="217"/>
      <c r="CC43" s="217"/>
      <c r="CD43" s="217"/>
      <c r="CE43" s="217"/>
      <c r="CF43" s="217"/>
      <c r="CG43" s="217"/>
      <c r="CH43" s="217"/>
      <c r="CI43" s="217"/>
      <c r="CJ43" s="217"/>
      <c r="CK43" s="217"/>
      <c r="CL43" s="217"/>
      <c r="CM43" s="217"/>
      <c r="CN43" s="217"/>
      <c r="CO43" s="217"/>
      <c r="CP43" s="217"/>
      <c r="CQ43" s="217"/>
      <c r="CR43" s="217"/>
      <c r="CS43" s="217"/>
      <c r="CT43" s="217"/>
      <c r="CU43" s="217"/>
      <c r="CV43" s="217"/>
      <c r="CW43" s="217"/>
      <c r="CX43" s="217"/>
      <c r="CY43" s="217"/>
      <c r="CZ43" s="217"/>
      <c r="DA43" s="217"/>
      <c r="DB43" s="217"/>
      <c r="DC43" s="217"/>
      <c r="DD43" s="217"/>
      <c r="DE43" s="217"/>
      <c r="DF43" s="217"/>
      <c r="DG43" s="217"/>
      <c r="DH43" s="217"/>
      <c r="DI43" s="217"/>
      <c r="DJ43" s="217"/>
      <c r="DK43" s="217"/>
      <c r="DL43" s="217"/>
      <c r="DM43" s="217"/>
      <c r="DN43" s="217"/>
      <c r="DO43" s="217"/>
      <c r="DP43" s="217"/>
      <c r="DQ43" s="217"/>
      <c r="DR43" s="217"/>
      <c r="DS43" s="217"/>
      <c r="DT43" s="217"/>
      <c r="DU43" s="217"/>
      <c r="DV43" s="217"/>
      <c r="DW43" s="217"/>
      <c r="DX43" s="217"/>
      <c r="DY43" s="217"/>
      <c r="DZ43" s="217"/>
      <c r="EA43" s="217"/>
      <c r="EB43" s="217"/>
      <c r="EC43" s="217"/>
      <c r="ED43" s="217"/>
      <c r="EE43" s="217"/>
      <c r="EF43" s="217"/>
      <c r="EG43" s="217"/>
      <c r="EH43" s="217"/>
      <c r="EI43" s="217"/>
      <c r="EJ43" s="217"/>
      <c r="EK43" s="217"/>
      <c r="EL43" s="217"/>
      <c r="EM43" s="217"/>
      <c r="EN43" s="217"/>
      <c r="EO43" s="217"/>
      <c r="EP43" s="217"/>
      <c r="EQ43" s="217"/>
      <c r="ER43" s="217"/>
      <c r="ES43" s="217"/>
      <c r="ET43" s="217"/>
      <c r="EU43" s="217"/>
      <c r="EV43" s="217"/>
      <c r="EW43" s="217"/>
      <c r="EX43" s="217"/>
      <c r="EY43" s="217"/>
      <c r="EZ43" s="217"/>
      <c r="FA43" s="217"/>
      <c r="FB43" s="217"/>
      <c r="FC43" s="217"/>
      <c r="FD43" s="217"/>
      <c r="FE43" s="217"/>
      <c r="FF43" s="217"/>
      <c r="FG43" s="217"/>
      <c r="FH43" s="217"/>
      <c r="FI43" s="217"/>
      <c r="FJ43" s="217"/>
      <c r="FK43" s="217"/>
      <c r="FL43" s="217"/>
      <c r="FM43" s="217"/>
      <c r="FN43" s="217"/>
      <c r="FO43" s="217"/>
      <c r="FP43" s="217"/>
      <c r="FQ43" s="217"/>
      <c r="FR43" s="217"/>
      <c r="FS43" s="217"/>
      <c r="FT43" s="217"/>
      <c r="FU43" s="217"/>
      <c r="FV43" s="217"/>
      <c r="FW43" s="217"/>
      <c r="FX43" s="217"/>
      <c r="FY43" s="217"/>
      <c r="FZ43" s="217"/>
      <c r="GA43" s="217"/>
      <c r="GB43" s="217"/>
      <c r="GC43" s="217"/>
      <c r="GD43" s="217"/>
      <c r="GE43" s="217"/>
      <c r="GF43" s="217"/>
      <c r="GG43" s="217"/>
      <c r="GH43" s="217"/>
      <c r="GI43" s="217"/>
      <c r="GJ43" s="217"/>
      <c r="GK43" s="217"/>
      <c r="GL43" s="217"/>
      <c r="GM43" s="217"/>
      <c r="GN43" s="217"/>
      <c r="GO43" s="217"/>
      <c r="GP43" s="217"/>
      <c r="GQ43" s="217"/>
      <c r="GR43" s="217"/>
      <c r="GS43" s="217"/>
      <c r="GT43" s="217"/>
      <c r="GU43" s="217"/>
      <c r="GV43" s="217"/>
      <c r="GW43" s="217"/>
      <c r="GX43" s="217"/>
      <c r="GY43" s="217"/>
      <c r="GZ43" s="217"/>
      <c r="HA43" s="217"/>
      <c r="HB43" s="217"/>
      <c r="HC43" s="217"/>
      <c r="HD43" s="217"/>
      <c r="HE43" s="217"/>
      <c r="HF43" s="217"/>
      <c r="HG43" s="217"/>
      <c r="HH43" s="217"/>
      <c r="HI43" s="217"/>
      <c r="HJ43" s="217"/>
      <c r="HK43" s="217"/>
      <c r="HL43" s="217"/>
      <c r="HM43" s="217"/>
      <c r="HN43" s="217"/>
      <c r="HO43" s="217"/>
      <c r="HP43" s="217"/>
      <c r="HQ43" s="217"/>
      <c r="HR43" s="217"/>
      <c r="HS43" s="217"/>
      <c r="HT43" s="217"/>
      <c r="HU43" s="217"/>
      <c r="HV43" s="217"/>
      <c r="HW43" s="217"/>
      <c r="HX43" s="217"/>
      <c r="HY43" s="217"/>
      <c r="HZ43" s="217"/>
      <c r="IA43" s="217"/>
      <c r="IB43" s="217"/>
      <c r="IC43" s="217"/>
      <c r="ID43" s="217"/>
      <c r="IE43" s="217"/>
      <c r="IF43" s="217"/>
      <c r="IG43" s="217"/>
      <c r="IH43" s="217"/>
      <c r="II43" s="217"/>
      <c r="IJ43" s="217"/>
      <c r="IK43" s="217"/>
      <c r="IL43" s="217"/>
      <c r="IM43" s="217"/>
      <c r="IN43" s="217"/>
      <c r="IO43" s="217"/>
      <c r="IP43" s="217"/>
      <c r="IQ43" s="217"/>
      <c r="IR43" s="217"/>
      <c r="IS43" s="217"/>
      <c r="IT43" s="217"/>
      <c r="IU43" s="217"/>
      <c r="IV43" s="217"/>
      <c r="IW43" s="217"/>
      <c r="IX43" s="217"/>
      <c r="IY43" s="217"/>
      <c r="IZ43" s="217"/>
      <c r="JA43" s="217"/>
      <c r="JB43" s="217"/>
      <c r="JC43" s="217"/>
      <c r="JD43" s="217"/>
      <c r="JE43" s="217"/>
      <c r="JF43" s="217"/>
      <c r="JG43" s="217"/>
      <c r="JH43" s="217"/>
      <c r="JI43" s="217"/>
      <c r="JJ43" s="217"/>
      <c r="JK43" s="217"/>
      <c r="JL43" s="217"/>
      <c r="JM43" s="217"/>
      <c r="JN43" s="217"/>
      <c r="JO43" s="217"/>
      <c r="JP43" s="217"/>
      <c r="JQ43" s="217"/>
      <c r="JR43" s="217"/>
      <c r="JS43" s="217"/>
      <c r="JT43" s="217"/>
      <c r="JU43" s="217"/>
      <c r="JV43" s="217"/>
      <c r="JW43" s="217"/>
      <c r="JX43" s="217"/>
      <c r="JY43" s="217"/>
      <c r="JZ43" s="217"/>
      <c r="KA43" s="217"/>
      <c r="KB43" s="217"/>
      <c r="KC43" s="217"/>
      <c r="KD43" s="217"/>
      <c r="KE43" s="217"/>
      <c r="KF43" s="217"/>
      <c r="KG43" s="217"/>
      <c r="KH43" s="217"/>
      <c r="KI43" s="217"/>
      <c r="KJ43" s="217"/>
      <c r="KK43" s="217"/>
      <c r="KL43" s="217"/>
      <c r="KM43" s="217"/>
      <c r="KN43" s="217"/>
      <c r="KO43" s="217"/>
      <c r="KP43" s="217"/>
      <c r="KQ43" s="217"/>
      <c r="KR43" s="217"/>
      <c r="KS43" s="217"/>
      <c r="KT43" s="217"/>
      <c r="KU43" s="217"/>
      <c r="KV43" s="217"/>
      <c r="KW43" s="217"/>
      <c r="KX43" s="217"/>
      <c r="KY43" s="217"/>
      <c r="KZ43" s="217"/>
      <c r="LA43" s="217"/>
      <c r="LB43" s="217"/>
      <c r="LC43" s="217"/>
      <c r="LD43" s="217"/>
      <c r="LE43" s="217"/>
      <c r="LF43" s="217"/>
      <c r="LG43" s="217"/>
      <c r="LH43" s="217"/>
      <c r="LI43" s="217"/>
      <c r="LJ43" s="217"/>
      <c r="LK43" s="217"/>
      <c r="LL43" s="217"/>
      <c r="LM43" s="217"/>
      <c r="LN43" s="217"/>
      <c r="LO43" s="217"/>
      <c r="LP43" s="217"/>
      <c r="LQ43" s="217"/>
      <c r="LR43" s="217"/>
      <c r="LS43" s="217"/>
      <c r="LT43" s="217"/>
      <c r="LU43" s="217"/>
      <c r="LV43" s="217"/>
      <c r="LW43" s="217"/>
      <c r="LX43" s="217"/>
      <c r="LY43" s="217"/>
      <c r="LZ43" s="217"/>
      <c r="MA43" s="217"/>
      <c r="MB43" s="217"/>
      <c r="MC43" s="217"/>
      <c r="MD43" s="217"/>
      <c r="ME43" s="217"/>
      <c r="MF43" s="217"/>
      <c r="MG43" s="217"/>
      <c r="MH43" s="217"/>
      <c r="MI43" s="217"/>
      <c r="MJ43" s="217"/>
      <c r="MK43" s="217"/>
      <c r="ML43" s="217"/>
      <c r="MM43" s="217"/>
      <c r="MN43" s="217"/>
      <c r="MO43" s="217"/>
      <c r="MP43" s="217"/>
      <c r="MQ43" s="217"/>
      <c r="MR43" s="217"/>
      <c r="MS43" s="217"/>
      <c r="MT43" s="217"/>
      <c r="MU43" s="217"/>
      <c r="MV43" s="217"/>
      <c r="MW43" s="217"/>
      <c r="MX43" s="217"/>
      <c r="MY43" s="217"/>
      <c r="MZ43" s="217"/>
      <c r="NA43" s="217"/>
      <c r="NB43" s="217"/>
      <c r="NC43" s="217"/>
      <c r="ND43" s="217"/>
      <c r="NE43" s="217"/>
      <c r="NF43" s="217"/>
      <c r="NG43" s="217"/>
      <c r="NH43" s="217"/>
      <c r="NI43" s="217"/>
      <c r="NJ43" s="217"/>
      <c r="NK43" s="217"/>
      <c r="NL43" s="217"/>
      <c r="NM43" s="217"/>
      <c r="NN43" s="217"/>
      <c r="NO43" s="217"/>
      <c r="NP43" s="217"/>
      <c r="NQ43" s="217"/>
      <c r="NR43" s="217"/>
      <c r="NS43" s="217"/>
      <c r="NT43" s="217"/>
      <c r="NU43" s="217"/>
      <c r="NV43" s="217"/>
      <c r="NW43" s="217"/>
      <c r="NX43" s="217"/>
      <c r="NY43" s="217"/>
      <c r="NZ43" s="217"/>
      <c r="OA43" s="217"/>
      <c r="OB43" s="217"/>
      <c r="OC43" s="217"/>
      <c r="OD43" s="217"/>
      <c r="OE43" s="217"/>
      <c r="OF43" s="217"/>
      <c r="OG43" s="217"/>
      <c r="OH43" s="217"/>
      <c r="OI43" s="217"/>
      <c r="OJ43" s="217"/>
      <c r="OK43" s="217"/>
      <c r="OL43" s="217"/>
      <c r="OM43" s="217"/>
      <c r="ON43" s="217"/>
      <c r="OO43" s="217"/>
      <c r="OP43" s="217"/>
      <c r="OQ43" s="217"/>
      <c r="OR43" s="217"/>
      <c r="OS43" s="217"/>
      <c r="OT43" s="217"/>
      <c r="OU43" s="217"/>
      <c r="OV43" s="217"/>
      <c r="OW43" s="217"/>
      <c r="OX43" s="217"/>
      <c r="OY43" s="217"/>
      <c r="OZ43" s="217"/>
      <c r="PA43" s="217"/>
      <c r="PB43" s="217"/>
      <c r="PC43" s="217"/>
      <c r="PD43" s="217"/>
      <c r="PE43" s="217"/>
      <c r="PF43" s="217"/>
      <c r="PG43" s="217"/>
      <c r="PH43" s="217"/>
      <c r="PI43" s="217"/>
      <c r="PJ43" s="217"/>
      <c r="PK43" s="217"/>
      <c r="PL43" s="217"/>
      <c r="PM43" s="217"/>
      <c r="PN43" s="217"/>
      <c r="PO43" s="217"/>
      <c r="PP43" s="217"/>
      <c r="PQ43" s="217"/>
      <c r="PR43" s="217"/>
      <c r="PS43" s="217"/>
      <c r="PT43" s="217"/>
      <c r="PU43" s="217"/>
      <c r="PV43" s="217"/>
      <c r="PW43" s="217"/>
      <c r="PX43" s="217"/>
      <c r="PY43" s="217"/>
      <c r="PZ43" s="217"/>
      <c r="QA43" s="217"/>
      <c r="QB43" s="217"/>
      <c r="QC43" s="217"/>
      <c r="QD43" s="217"/>
      <c r="QE43" s="217"/>
      <c r="QF43" s="217"/>
      <c r="QG43" s="217"/>
      <c r="QH43" s="217"/>
      <c r="QI43" s="217"/>
      <c r="QJ43" s="217"/>
      <c r="QK43" s="217"/>
      <c r="QL43" s="217"/>
      <c r="QM43" s="217"/>
      <c r="QN43" s="217"/>
      <c r="QO43" s="217"/>
      <c r="QP43" s="217"/>
      <c r="QQ43" s="217"/>
      <c r="QR43" s="217"/>
      <c r="QS43" s="217"/>
      <c r="QT43" s="217"/>
      <c r="QU43" s="217"/>
      <c r="QV43" s="217"/>
      <c r="QW43" s="217"/>
      <c r="QX43" s="217"/>
      <c r="QY43" s="217"/>
      <c r="QZ43" s="217"/>
      <c r="RA43" s="217"/>
      <c r="RB43" s="217"/>
      <c r="RC43" s="217"/>
      <c r="RD43" s="217"/>
      <c r="RE43" s="217"/>
      <c r="RF43" s="217"/>
      <c r="RG43" s="217"/>
      <c r="RH43" s="217"/>
      <c r="RI43" s="217"/>
      <c r="RJ43" s="217"/>
      <c r="RK43" s="217"/>
      <c r="RL43" s="217"/>
      <c r="RM43" s="217"/>
      <c r="RN43" s="217"/>
      <c r="RO43" s="217"/>
      <c r="RP43" s="217"/>
      <c r="RQ43" s="217"/>
      <c r="RR43" s="217"/>
      <c r="RS43" s="217"/>
      <c r="RT43" s="217"/>
      <c r="RU43" s="217"/>
      <c r="RV43" s="217"/>
      <c r="RW43" s="217"/>
      <c r="RX43" s="217"/>
      <c r="RY43" s="217"/>
      <c r="RZ43" s="217"/>
      <c r="SA43" s="217"/>
      <c r="SB43" s="217"/>
      <c r="SC43" s="217"/>
      <c r="SD43" s="217"/>
      <c r="SE43" s="217"/>
      <c r="SF43" s="217"/>
      <c r="SG43" s="217"/>
      <c r="SH43" s="217"/>
      <c r="SI43" s="217"/>
      <c r="SJ43" s="217"/>
      <c r="SK43" s="217"/>
      <c r="SL43" s="217"/>
      <c r="SM43" s="217"/>
      <c r="SN43" s="217"/>
      <c r="SO43" s="217"/>
      <c r="SP43" s="217"/>
      <c r="SQ43" s="217"/>
      <c r="SR43" s="217"/>
      <c r="SS43" s="217"/>
      <c r="ST43" s="217"/>
      <c r="SU43" s="217"/>
      <c r="SV43" s="217"/>
      <c r="SW43" s="217"/>
      <c r="SX43" s="217"/>
      <c r="SY43" s="217"/>
      <c r="SZ43" s="217"/>
      <c r="TA43" s="217"/>
      <c r="TB43" s="217"/>
      <c r="TC43" s="217"/>
      <c r="TD43" s="217"/>
      <c r="TE43" s="217"/>
      <c r="TF43" s="217"/>
      <c r="TG43" s="217"/>
      <c r="TH43" s="217"/>
      <c r="TI43" s="217"/>
      <c r="TJ43" s="217"/>
      <c r="TK43" s="217"/>
      <c r="TL43" s="217"/>
      <c r="TM43" s="217"/>
      <c r="TN43" s="217"/>
      <c r="TO43" s="217"/>
      <c r="TP43" s="217"/>
      <c r="TQ43" s="217"/>
      <c r="TR43" s="217"/>
      <c r="TS43" s="217"/>
      <c r="TT43" s="217"/>
      <c r="TU43" s="217"/>
      <c r="TV43" s="217"/>
      <c r="TW43" s="217"/>
      <c r="TX43" s="217"/>
      <c r="TY43" s="217"/>
      <c r="TZ43" s="217"/>
      <c r="UA43" s="217"/>
      <c r="UB43" s="217"/>
      <c r="UC43" s="217"/>
      <c r="UD43" s="217"/>
      <c r="UE43" s="217"/>
      <c r="UF43" s="217"/>
      <c r="UG43" s="217"/>
      <c r="UH43" s="217"/>
      <c r="UI43" s="217"/>
      <c r="UJ43" s="217"/>
      <c r="UK43" s="217"/>
      <c r="UL43" s="217"/>
      <c r="UM43" s="217"/>
      <c r="UN43" s="217"/>
      <c r="UO43" s="217"/>
      <c r="UP43" s="217"/>
      <c r="UQ43" s="217"/>
      <c r="UR43" s="217"/>
      <c r="US43" s="217"/>
      <c r="UT43" s="217"/>
      <c r="UU43" s="217"/>
      <c r="UV43" s="217"/>
      <c r="UW43" s="217"/>
      <c r="UX43" s="217"/>
      <c r="UY43" s="217"/>
      <c r="UZ43" s="217"/>
      <c r="VA43" s="217"/>
      <c r="VB43" s="217"/>
      <c r="VC43" s="217"/>
      <c r="VD43" s="217"/>
      <c r="VE43" s="217"/>
      <c r="VF43" s="217"/>
      <c r="VG43" s="217"/>
      <c r="VH43" s="217"/>
      <c r="VI43" s="217"/>
      <c r="VJ43" s="217"/>
      <c r="VK43" s="217"/>
      <c r="VL43" s="217"/>
      <c r="VM43" s="217"/>
      <c r="VN43" s="217"/>
      <c r="VO43" s="217"/>
      <c r="VP43" s="217"/>
      <c r="VQ43" s="217"/>
      <c r="VR43" s="217"/>
      <c r="VS43" s="217"/>
      <c r="VT43" s="217"/>
      <c r="VU43" s="217"/>
      <c r="VV43" s="217"/>
      <c r="VW43" s="217"/>
      <c r="VX43" s="217"/>
      <c r="VY43" s="217"/>
      <c r="VZ43" s="217"/>
      <c r="WA43" s="217"/>
      <c r="WB43" s="217"/>
      <c r="WC43" s="217"/>
      <c r="WD43" s="217"/>
      <c r="WE43" s="217"/>
      <c r="WF43" s="217"/>
      <c r="WG43" s="217"/>
      <c r="WH43" s="217"/>
      <c r="WI43" s="217"/>
      <c r="WJ43" s="217"/>
      <c r="WK43" s="217"/>
      <c r="WL43" s="217"/>
      <c r="WM43" s="217"/>
      <c r="WN43" s="217"/>
      <c r="WO43" s="217"/>
      <c r="WP43" s="217"/>
      <c r="WQ43" s="217"/>
      <c r="WR43" s="217"/>
      <c r="WS43" s="217"/>
      <c r="WT43" s="217"/>
      <c r="WU43" s="217"/>
      <c r="WV43" s="217"/>
      <c r="WW43" s="217"/>
      <c r="WX43" s="217"/>
      <c r="WY43" s="217"/>
      <c r="WZ43" s="217"/>
      <c r="XA43" s="217"/>
      <c r="XB43" s="217"/>
      <c r="XC43" s="217"/>
      <c r="XD43" s="217"/>
      <c r="XE43" s="217"/>
      <c r="XF43" s="217"/>
      <c r="XG43" s="217"/>
      <c r="XH43" s="217"/>
      <c r="XI43" s="217"/>
      <c r="XJ43" s="217"/>
      <c r="XK43" s="217"/>
      <c r="XL43" s="217"/>
      <c r="XM43" s="217"/>
      <c r="XN43" s="217"/>
      <c r="XO43" s="217"/>
      <c r="XP43" s="217"/>
      <c r="XQ43" s="217"/>
      <c r="XR43" s="217"/>
      <c r="XS43" s="217"/>
      <c r="XT43" s="217"/>
      <c r="XU43" s="217"/>
      <c r="XV43" s="217"/>
      <c r="XW43" s="217"/>
      <c r="XX43" s="217"/>
      <c r="XY43" s="217"/>
      <c r="XZ43" s="217"/>
      <c r="YA43" s="217"/>
      <c r="YB43" s="217"/>
      <c r="YC43" s="217"/>
      <c r="YD43" s="217"/>
      <c r="YE43" s="217"/>
      <c r="YF43" s="217"/>
      <c r="YG43" s="217"/>
      <c r="YH43" s="217"/>
      <c r="YI43" s="217"/>
      <c r="YJ43" s="217"/>
      <c r="YK43" s="217"/>
      <c r="YL43" s="217"/>
      <c r="YM43" s="217"/>
      <c r="YN43" s="217"/>
      <c r="YO43" s="217"/>
      <c r="YP43" s="217"/>
      <c r="YQ43" s="217"/>
      <c r="YR43" s="217"/>
      <c r="YS43" s="217"/>
      <c r="YT43" s="217"/>
      <c r="YU43" s="217"/>
      <c r="YV43" s="217"/>
      <c r="YW43" s="217"/>
      <c r="YX43" s="217"/>
      <c r="YY43" s="217"/>
      <c r="YZ43" s="217"/>
      <c r="ZA43" s="217"/>
      <c r="ZB43" s="217"/>
      <c r="ZC43" s="217"/>
      <c r="ZD43" s="217"/>
      <c r="ZE43" s="217"/>
      <c r="ZF43" s="217"/>
      <c r="ZG43" s="217"/>
      <c r="ZH43" s="217"/>
      <c r="ZI43" s="217"/>
      <c r="ZJ43" s="217"/>
      <c r="ZK43" s="217"/>
      <c r="ZL43" s="217"/>
      <c r="ZM43" s="217"/>
      <c r="ZN43" s="217"/>
      <c r="ZO43" s="217"/>
      <c r="ZP43" s="217"/>
      <c r="ZQ43" s="217"/>
      <c r="ZR43" s="217"/>
      <c r="ZS43" s="217"/>
      <c r="ZT43" s="217"/>
      <c r="ZU43" s="217"/>
      <c r="ZV43" s="217"/>
      <c r="ZW43" s="217"/>
      <c r="ZX43" s="217"/>
      <c r="ZY43" s="217"/>
      <c r="ZZ43" s="217"/>
      <c r="AAA43" s="217"/>
      <c r="AAB43" s="217"/>
      <c r="AAC43" s="217"/>
      <c r="AAD43" s="217"/>
      <c r="AAE43" s="217"/>
      <c r="AAF43" s="217"/>
      <c r="AAG43" s="217"/>
      <c r="AAH43" s="217"/>
      <c r="AAI43" s="217"/>
      <c r="AAJ43" s="217"/>
      <c r="AAK43" s="217"/>
      <c r="AAL43" s="217"/>
      <c r="AAM43" s="217"/>
      <c r="AAN43" s="217"/>
      <c r="AAO43" s="217"/>
      <c r="AAP43" s="217"/>
      <c r="AAQ43" s="217"/>
      <c r="AAR43" s="217"/>
      <c r="AAS43" s="217"/>
      <c r="AAT43" s="217"/>
      <c r="AAU43" s="217"/>
      <c r="AAV43" s="217"/>
      <c r="AAW43" s="217"/>
      <c r="AAX43" s="217"/>
      <c r="AAY43" s="217"/>
      <c r="AAZ43" s="217"/>
      <c r="ABA43" s="217"/>
      <c r="ABB43" s="217"/>
      <c r="ABC43" s="217"/>
      <c r="ABD43" s="217"/>
      <c r="ABE43" s="217"/>
      <c r="ABF43" s="217"/>
      <c r="ABG43" s="217"/>
      <c r="ABH43" s="217"/>
      <c r="ABI43" s="217"/>
      <c r="ABJ43" s="217"/>
      <c r="ABK43" s="217"/>
      <c r="ABL43" s="217"/>
      <c r="ABM43" s="217"/>
      <c r="ABN43" s="217"/>
      <c r="ABO43" s="217"/>
      <c r="ABP43" s="217"/>
      <c r="ABQ43" s="217"/>
      <c r="ABR43" s="217"/>
      <c r="ABS43" s="217"/>
      <c r="ABT43" s="217"/>
      <c r="ABU43" s="217"/>
      <c r="ABV43" s="217"/>
      <c r="ABW43" s="217"/>
      <c r="ABX43" s="217"/>
      <c r="ABY43" s="217"/>
      <c r="ABZ43" s="217"/>
      <c r="ACA43" s="217"/>
      <c r="ACB43" s="217"/>
      <c r="ACC43" s="217"/>
      <c r="ACD43" s="217"/>
      <c r="ACE43" s="217"/>
      <c r="ACF43" s="217"/>
      <c r="ACG43" s="217"/>
      <c r="ACH43" s="217"/>
      <c r="ACI43" s="217"/>
      <c r="ACJ43" s="217"/>
      <c r="ACK43" s="217"/>
      <c r="ACL43" s="217"/>
      <c r="ACM43" s="217"/>
      <c r="ACN43" s="217"/>
      <c r="ACO43" s="217"/>
      <c r="ACP43" s="217"/>
      <c r="ACQ43" s="217"/>
      <c r="ACR43" s="217"/>
      <c r="ACS43" s="217"/>
      <c r="ACT43" s="217"/>
      <c r="ACU43" s="217"/>
      <c r="ACV43" s="217"/>
      <c r="ACW43" s="217"/>
      <c r="ACX43" s="217"/>
      <c r="ACY43" s="217"/>
      <c r="ACZ43" s="217"/>
      <c r="ADA43" s="217"/>
      <c r="ADB43" s="217"/>
      <c r="ADC43" s="217"/>
      <c r="ADD43" s="217"/>
      <c r="ADE43" s="217"/>
      <c r="ADF43" s="217"/>
      <c r="ADG43" s="217"/>
      <c r="ADH43" s="217"/>
      <c r="ADI43" s="217"/>
      <c r="ADJ43" s="217"/>
      <c r="ADK43" s="217"/>
      <c r="ADL43" s="217"/>
      <c r="ADM43" s="217"/>
      <c r="ADN43" s="217"/>
      <c r="ADO43" s="217"/>
      <c r="ADP43" s="217"/>
      <c r="ADQ43" s="217"/>
      <c r="ADR43" s="217"/>
      <c r="ADS43" s="217"/>
      <c r="ADT43" s="217"/>
      <c r="ADU43" s="217"/>
      <c r="ADV43" s="217"/>
      <c r="ADW43" s="217"/>
      <c r="ADX43" s="217"/>
      <c r="ADY43" s="217"/>
      <c r="ADZ43" s="217"/>
      <c r="AEA43" s="217"/>
      <c r="AEB43" s="217"/>
      <c r="AEC43" s="217"/>
      <c r="AED43" s="217"/>
      <c r="AEE43" s="217"/>
      <c r="AEF43" s="217"/>
      <c r="AEG43" s="217"/>
      <c r="AEH43" s="217"/>
      <c r="AEI43" s="217"/>
      <c r="AEJ43" s="217"/>
      <c r="AEK43" s="217"/>
      <c r="AEL43" s="217"/>
      <c r="AEM43" s="217"/>
      <c r="AEN43" s="217"/>
      <c r="AEO43" s="217"/>
      <c r="AEP43" s="217"/>
      <c r="AEQ43" s="217"/>
      <c r="AER43" s="217"/>
      <c r="AES43" s="217"/>
      <c r="AET43" s="217"/>
      <c r="AEU43" s="217"/>
      <c r="AEV43" s="217"/>
      <c r="AEW43" s="217"/>
      <c r="AEX43" s="217"/>
      <c r="AEY43" s="217"/>
      <c r="AEZ43" s="217"/>
      <c r="AFA43" s="217"/>
      <c r="AFB43" s="217"/>
      <c r="AFC43" s="217"/>
      <c r="AFD43" s="217"/>
      <c r="AFE43" s="217"/>
      <c r="AFF43" s="217"/>
      <c r="AFG43" s="217"/>
      <c r="AFH43" s="217"/>
      <c r="AFI43" s="217"/>
      <c r="AFJ43" s="217"/>
      <c r="AFK43" s="217"/>
      <c r="AFL43" s="217"/>
      <c r="AFM43" s="217"/>
      <c r="AFN43" s="217"/>
      <c r="AFO43" s="217"/>
      <c r="AFP43" s="217"/>
      <c r="AFQ43" s="217"/>
      <c r="AFR43" s="217"/>
      <c r="AFS43" s="217"/>
      <c r="AFT43" s="217"/>
      <c r="AFU43" s="217"/>
      <c r="AFV43" s="217"/>
      <c r="AFW43" s="217"/>
      <c r="AFX43" s="217"/>
      <c r="AFY43" s="217"/>
      <c r="AFZ43" s="217"/>
      <c r="AGA43" s="217"/>
      <c r="AGB43" s="217"/>
      <c r="AGC43" s="217"/>
      <c r="AGD43" s="217"/>
      <c r="AGE43" s="217"/>
      <c r="AGF43" s="217"/>
      <c r="AGG43" s="217"/>
      <c r="AGH43" s="217"/>
      <c r="AGI43" s="217"/>
      <c r="AGJ43" s="217"/>
      <c r="AGK43" s="217"/>
      <c r="AGL43" s="217"/>
      <c r="AGM43" s="217"/>
      <c r="AGN43" s="217"/>
      <c r="AGO43" s="217"/>
      <c r="AGP43" s="217"/>
      <c r="AGQ43" s="217"/>
      <c r="AGR43" s="217"/>
      <c r="AGS43" s="217"/>
      <c r="AGT43" s="217"/>
      <c r="AGU43" s="217"/>
      <c r="AGV43" s="217"/>
      <c r="AGW43" s="217"/>
      <c r="AGX43" s="217"/>
      <c r="AGY43" s="217"/>
      <c r="AGZ43" s="217"/>
      <c r="AHA43" s="217"/>
      <c r="AHB43" s="217"/>
      <c r="AHC43" s="217"/>
      <c r="AHD43" s="217"/>
      <c r="AHE43" s="217"/>
      <c r="AHF43" s="217"/>
      <c r="AHG43" s="217"/>
      <c r="AHH43" s="217"/>
      <c r="AHI43" s="217"/>
      <c r="AHJ43" s="217"/>
      <c r="AHK43" s="217"/>
      <c r="AHL43" s="217"/>
      <c r="AHM43" s="217"/>
      <c r="AHN43" s="217"/>
      <c r="AHO43" s="217"/>
      <c r="AHP43" s="217"/>
      <c r="AHQ43" s="217"/>
      <c r="AHR43" s="217"/>
      <c r="AHS43" s="217"/>
      <c r="AHT43" s="217"/>
      <c r="AHU43" s="217"/>
      <c r="AHV43" s="217"/>
      <c r="AHW43" s="217"/>
      <c r="AHX43" s="217"/>
      <c r="AHY43" s="217"/>
      <c r="AHZ43" s="217"/>
      <c r="AIA43" s="217"/>
      <c r="AIB43" s="217"/>
      <c r="AIC43" s="217"/>
      <c r="AID43" s="217"/>
      <c r="AIE43" s="217"/>
      <c r="AIF43" s="217"/>
      <c r="AIG43" s="217"/>
      <c r="AIH43" s="217"/>
      <c r="AII43" s="217"/>
      <c r="AIJ43" s="217"/>
      <c r="AIK43" s="217"/>
      <c r="AIL43" s="217"/>
      <c r="AIM43" s="217"/>
      <c r="AIN43" s="217"/>
      <c r="AIO43" s="217"/>
      <c r="AIP43" s="217"/>
      <c r="AIQ43" s="217"/>
      <c r="AIR43" s="217"/>
      <c r="AIS43" s="217"/>
      <c r="AIT43" s="217"/>
      <c r="AIU43" s="217"/>
      <c r="AIV43" s="217"/>
      <c r="AIW43" s="217"/>
      <c r="AIX43" s="217"/>
      <c r="AIY43" s="217"/>
      <c r="AIZ43" s="217"/>
      <c r="AJA43" s="217"/>
      <c r="AJB43" s="217"/>
      <c r="AJC43" s="217"/>
      <c r="AJD43" s="217"/>
      <c r="AJE43" s="217"/>
      <c r="AJF43" s="217"/>
      <c r="AJG43" s="217"/>
      <c r="AJH43" s="217"/>
      <c r="AJI43" s="217"/>
      <c r="AJJ43" s="217"/>
      <c r="AJK43" s="217"/>
      <c r="AJL43" s="217"/>
      <c r="AJM43" s="217"/>
      <c r="AJN43" s="217"/>
      <c r="AJO43" s="217"/>
      <c r="AJP43" s="217"/>
      <c r="AJQ43" s="217"/>
      <c r="AJR43" s="217"/>
      <c r="AJS43" s="217"/>
      <c r="AJT43" s="217"/>
      <c r="AJU43" s="217"/>
      <c r="AJV43" s="217"/>
      <c r="AJW43" s="217"/>
      <c r="AJX43" s="217"/>
      <c r="AJY43" s="217"/>
      <c r="AJZ43" s="217"/>
      <c r="AKA43" s="217"/>
      <c r="AKB43" s="217"/>
      <c r="AKC43" s="217"/>
      <c r="AKD43" s="217"/>
      <c r="AKE43" s="217"/>
      <c r="AKF43" s="217"/>
      <c r="AKG43" s="217"/>
      <c r="AKH43" s="217"/>
      <c r="AKI43" s="217"/>
      <c r="AKJ43" s="217"/>
      <c r="AKK43" s="217"/>
      <c r="AKL43" s="217"/>
      <c r="AKM43" s="217"/>
      <c r="AKN43" s="217"/>
      <c r="AKO43" s="217"/>
      <c r="AKP43" s="217"/>
      <c r="AKQ43" s="217"/>
      <c r="AKR43" s="217"/>
      <c r="AKS43" s="217"/>
      <c r="AKT43" s="217"/>
      <c r="AKU43" s="217"/>
      <c r="AKV43" s="217"/>
      <c r="AKW43" s="217"/>
      <c r="AKX43" s="217"/>
      <c r="AKY43" s="217"/>
      <c r="AKZ43" s="217"/>
      <c r="ALA43" s="217"/>
      <c r="ALB43" s="217"/>
      <c r="ALC43" s="217"/>
      <c r="ALD43" s="217"/>
      <c r="ALE43" s="217"/>
      <c r="ALF43" s="217"/>
      <c r="ALG43" s="217"/>
      <c r="ALH43" s="217"/>
      <c r="ALI43" s="217"/>
      <c r="ALJ43" s="217"/>
      <c r="ALK43" s="217"/>
      <c r="ALL43" s="217"/>
      <c r="ALM43" s="217"/>
      <c r="ALN43" s="217"/>
      <c r="ALO43" s="217"/>
      <c r="ALP43" s="217"/>
      <c r="ALQ43" s="217"/>
      <c r="ALR43" s="217"/>
      <c r="ALS43" s="217"/>
      <c r="ALT43" s="217"/>
      <c r="ALU43" s="217"/>
      <c r="ALV43" s="217"/>
      <c r="ALW43" s="217"/>
      <c r="ALX43" s="217"/>
      <c r="ALY43" s="217"/>
      <c r="ALZ43" s="217"/>
      <c r="AMA43" s="217"/>
      <c r="AMB43" s="217"/>
      <c r="AMC43" s="217"/>
      <c r="AMD43" s="217"/>
      <c r="AME43" s="217"/>
      <c r="AMF43" s="217"/>
      <c r="AMG43" s="217"/>
      <c r="AMH43" s="217"/>
      <c r="AMI43" s="217"/>
      <c r="AMJ43" s="217"/>
      <c r="AMK43" s="217"/>
      <c r="AML43" s="217"/>
      <c r="AMM43" s="217"/>
    </row>
    <row r="44" spans="1:1027" s="637" customFormat="1" ht="15" customHeight="1" thickBot="1">
      <c r="A44" s="656">
        <v>10</v>
      </c>
      <c r="B44" s="667"/>
      <c r="C44" s="667"/>
      <c r="D44" s="599"/>
      <c r="E44" s="599"/>
      <c r="F44" s="599"/>
      <c r="G44" s="174"/>
      <c r="H44" s="174"/>
      <c r="I44" s="660">
        <f t="shared" si="11"/>
        <v>0</v>
      </c>
      <c r="J44" s="661">
        <f t="shared" si="12"/>
        <v>0</v>
      </c>
      <c r="K44" s="577">
        <f t="shared" si="1"/>
        <v>0</v>
      </c>
      <c r="L44" s="578"/>
      <c r="M44" s="528">
        <f t="shared" si="2"/>
        <v>0</v>
      </c>
      <c r="N44" s="578"/>
      <c r="O44" s="528">
        <f t="shared" si="3"/>
        <v>0</v>
      </c>
      <c r="P44" s="578"/>
      <c r="Q44" s="528">
        <f t="shared" si="4"/>
        <v>0</v>
      </c>
      <c r="R44" s="578"/>
      <c r="S44" s="629">
        <f t="shared" si="5"/>
        <v>0</v>
      </c>
      <c r="T44" s="528">
        <f t="shared" si="13"/>
        <v>0</v>
      </c>
      <c r="U44" s="528">
        <f t="shared" si="14"/>
        <v>0</v>
      </c>
      <c r="V44" s="217"/>
      <c r="W44" s="217"/>
      <c r="X44" s="217"/>
      <c r="Y44" s="217"/>
      <c r="Z44" s="217"/>
      <c r="AA44" s="217"/>
      <c r="AB44" s="217"/>
      <c r="AC44" s="217"/>
      <c r="AD44" s="217"/>
      <c r="AE44" s="217"/>
      <c r="AF44" s="217"/>
      <c r="AG44" s="217"/>
      <c r="AH44" s="217"/>
      <c r="AI44" s="217"/>
      <c r="AJ44" s="217"/>
      <c r="AK44" s="217"/>
      <c r="AL44" s="217"/>
      <c r="AM44" s="217"/>
      <c r="AN44" s="217"/>
      <c r="AO44" s="217"/>
      <c r="AP44" s="217"/>
      <c r="AQ44" s="217"/>
      <c r="AR44" s="217"/>
      <c r="AS44" s="217"/>
      <c r="AT44" s="217"/>
      <c r="AU44" s="217"/>
      <c r="AV44" s="217"/>
      <c r="AW44" s="217"/>
      <c r="AX44" s="217"/>
      <c r="AY44" s="217"/>
      <c r="AZ44" s="217"/>
      <c r="BA44" s="217"/>
      <c r="BB44" s="217"/>
      <c r="BC44" s="217"/>
      <c r="BD44" s="217"/>
      <c r="BE44" s="217"/>
      <c r="BF44" s="217"/>
      <c r="BG44" s="217"/>
      <c r="BH44" s="217"/>
      <c r="BI44" s="217"/>
      <c r="BJ44" s="217"/>
      <c r="BK44" s="217"/>
      <c r="BL44" s="217"/>
      <c r="BM44" s="217"/>
      <c r="BN44" s="217"/>
      <c r="BO44" s="217"/>
      <c r="BP44" s="217"/>
      <c r="BQ44" s="217"/>
      <c r="BR44" s="217"/>
      <c r="BS44" s="217"/>
      <c r="BT44" s="217"/>
      <c r="BU44" s="217"/>
      <c r="BV44" s="217"/>
      <c r="BW44" s="217"/>
      <c r="BX44" s="217"/>
      <c r="BY44" s="217"/>
      <c r="BZ44" s="217"/>
      <c r="CA44" s="217"/>
      <c r="CB44" s="217"/>
      <c r="CC44" s="217"/>
      <c r="CD44" s="217"/>
      <c r="CE44" s="217"/>
      <c r="CF44" s="217"/>
      <c r="CG44" s="217"/>
      <c r="CH44" s="217"/>
      <c r="CI44" s="217"/>
      <c r="CJ44" s="217"/>
      <c r="CK44" s="217"/>
      <c r="CL44" s="217"/>
      <c r="CM44" s="217"/>
      <c r="CN44" s="217"/>
      <c r="CO44" s="217"/>
      <c r="CP44" s="217"/>
      <c r="CQ44" s="217"/>
      <c r="CR44" s="217"/>
      <c r="CS44" s="217"/>
      <c r="CT44" s="217"/>
      <c r="CU44" s="217"/>
      <c r="CV44" s="217"/>
      <c r="CW44" s="217"/>
      <c r="CX44" s="217"/>
      <c r="CY44" s="217"/>
      <c r="CZ44" s="217"/>
      <c r="DA44" s="217"/>
      <c r="DB44" s="217"/>
      <c r="DC44" s="217"/>
      <c r="DD44" s="217"/>
      <c r="DE44" s="217"/>
      <c r="DF44" s="217"/>
      <c r="DG44" s="217"/>
      <c r="DH44" s="217"/>
      <c r="DI44" s="217"/>
      <c r="DJ44" s="217"/>
      <c r="DK44" s="217"/>
      <c r="DL44" s="217"/>
      <c r="DM44" s="217"/>
      <c r="DN44" s="217"/>
      <c r="DO44" s="217"/>
      <c r="DP44" s="217"/>
      <c r="DQ44" s="217"/>
      <c r="DR44" s="217"/>
      <c r="DS44" s="217"/>
      <c r="DT44" s="217"/>
      <c r="DU44" s="217"/>
      <c r="DV44" s="217"/>
      <c r="DW44" s="217"/>
      <c r="DX44" s="217"/>
      <c r="DY44" s="217"/>
      <c r="DZ44" s="217"/>
      <c r="EA44" s="217"/>
      <c r="EB44" s="217"/>
      <c r="EC44" s="217"/>
      <c r="ED44" s="217"/>
      <c r="EE44" s="217"/>
      <c r="EF44" s="217"/>
      <c r="EG44" s="217"/>
      <c r="EH44" s="217"/>
      <c r="EI44" s="217"/>
      <c r="EJ44" s="217"/>
      <c r="EK44" s="217"/>
      <c r="EL44" s="217"/>
      <c r="EM44" s="217"/>
      <c r="EN44" s="217"/>
      <c r="EO44" s="217"/>
      <c r="EP44" s="217"/>
      <c r="EQ44" s="217"/>
      <c r="ER44" s="217"/>
      <c r="ES44" s="217"/>
      <c r="ET44" s="217"/>
      <c r="EU44" s="217"/>
      <c r="EV44" s="217"/>
      <c r="EW44" s="217"/>
      <c r="EX44" s="217"/>
      <c r="EY44" s="217"/>
      <c r="EZ44" s="217"/>
      <c r="FA44" s="217"/>
      <c r="FB44" s="217"/>
      <c r="FC44" s="217"/>
      <c r="FD44" s="217"/>
      <c r="FE44" s="217"/>
      <c r="FF44" s="217"/>
      <c r="FG44" s="217"/>
      <c r="FH44" s="217"/>
      <c r="FI44" s="217"/>
      <c r="FJ44" s="217"/>
      <c r="FK44" s="217"/>
      <c r="FL44" s="217"/>
      <c r="FM44" s="217"/>
      <c r="FN44" s="217"/>
      <c r="FO44" s="217"/>
      <c r="FP44" s="217"/>
      <c r="FQ44" s="217"/>
      <c r="FR44" s="217"/>
      <c r="FS44" s="217"/>
      <c r="FT44" s="217"/>
      <c r="FU44" s="217"/>
      <c r="FV44" s="217"/>
      <c r="FW44" s="217"/>
      <c r="FX44" s="217"/>
      <c r="FY44" s="217"/>
      <c r="FZ44" s="217"/>
      <c r="GA44" s="217"/>
      <c r="GB44" s="217"/>
      <c r="GC44" s="217"/>
      <c r="GD44" s="217"/>
      <c r="GE44" s="217"/>
      <c r="GF44" s="217"/>
      <c r="GG44" s="217"/>
      <c r="GH44" s="217"/>
      <c r="GI44" s="217"/>
      <c r="GJ44" s="217"/>
      <c r="GK44" s="217"/>
      <c r="GL44" s="217"/>
      <c r="GM44" s="217"/>
      <c r="GN44" s="217"/>
      <c r="GO44" s="217"/>
      <c r="GP44" s="217"/>
      <c r="GQ44" s="217"/>
      <c r="GR44" s="217"/>
      <c r="GS44" s="217"/>
      <c r="GT44" s="217"/>
      <c r="GU44" s="217"/>
      <c r="GV44" s="217"/>
      <c r="GW44" s="217"/>
      <c r="GX44" s="217"/>
      <c r="GY44" s="217"/>
      <c r="GZ44" s="217"/>
      <c r="HA44" s="217"/>
      <c r="HB44" s="217"/>
      <c r="HC44" s="217"/>
      <c r="HD44" s="217"/>
      <c r="HE44" s="217"/>
      <c r="HF44" s="217"/>
      <c r="HG44" s="217"/>
      <c r="HH44" s="217"/>
      <c r="HI44" s="217"/>
      <c r="HJ44" s="217"/>
      <c r="HK44" s="217"/>
      <c r="HL44" s="217"/>
      <c r="HM44" s="217"/>
      <c r="HN44" s="217"/>
      <c r="HO44" s="217"/>
      <c r="HP44" s="217"/>
      <c r="HQ44" s="217"/>
      <c r="HR44" s="217"/>
      <c r="HS44" s="217"/>
      <c r="HT44" s="217"/>
      <c r="HU44" s="217"/>
      <c r="HV44" s="217"/>
      <c r="HW44" s="217"/>
      <c r="HX44" s="217"/>
      <c r="HY44" s="217"/>
      <c r="HZ44" s="217"/>
      <c r="IA44" s="217"/>
      <c r="IB44" s="217"/>
      <c r="IC44" s="217"/>
      <c r="ID44" s="217"/>
      <c r="IE44" s="217"/>
      <c r="IF44" s="217"/>
      <c r="IG44" s="217"/>
      <c r="IH44" s="217"/>
      <c r="II44" s="217"/>
      <c r="IJ44" s="217"/>
      <c r="IK44" s="217"/>
      <c r="IL44" s="217"/>
      <c r="IM44" s="217"/>
      <c r="IN44" s="217"/>
      <c r="IO44" s="217"/>
      <c r="IP44" s="217"/>
      <c r="IQ44" s="217"/>
      <c r="IR44" s="217"/>
      <c r="IS44" s="217"/>
      <c r="IT44" s="217"/>
      <c r="IU44" s="217"/>
      <c r="IV44" s="217"/>
      <c r="IW44" s="217"/>
      <c r="IX44" s="217"/>
      <c r="IY44" s="217"/>
      <c r="IZ44" s="217"/>
      <c r="JA44" s="217"/>
      <c r="JB44" s="217"/>
      <c r="JC44" s="217"/>
      <c r="JD44" s="217"/>
      <c r="JE44" s="217"/>
      <c r="JF44" s="217"/>
      <c r="JG44" s="217"/>
      <c r="JH44" s="217"/>
      <c r="JI44" s="217"/>
      <c r="JJ44" s="217"/>
      <c r="JK44" s="217"/>
      <c r="JL44" s="217"/>
      <c r="JM44" s="217"/>
      <c r="JN44" s="217"/>
      <c r="JO44" s="217"/>
      <c r="JP44" s="217"/>
      <c r="JQ44" s="217"/>
      <c r="JR44" s="217"/>
      <c r="JS44" s="217"/>
      <c r="JT44" s="217"/>
      <c r="JU44" s="217"/>
      <c r="JV44" s="217"/>
      <c r="JW44" s="217"/>
      <c r="JX44" s="217"/>
      <c r="JY44" s="217"/>
      <c r="JZ44" s="217"/>
      <c r="KA44" s="217"/>
      <c r="KB44" s="217"/>
      <c r="KC44" s="217"/>
      <c r="KD44" s="217"/>
      <c r="KE44" s="217"/>
      <c r="KF44" s="217"/>
      <c r="KG44" s="217"/>
      <c r="KH44" s="217"/>
      <c r="KI44" s="217"/>
      <c r="KJ44" s="217"/>
      <c r="KK44" s="217"/>
      <c r="KL44" s="217"/>
      <c r="KM44" s="217"/>
      <c r="KN44" s="217"/>
      <c r="KO44" s="217"/>
      <c r="KP44" s="217"/>
      <c r="KQ44" s="217"/>
      <c r="KR44" s="217"/>
      <c r="KS44" s="217"/>
      <c r="KT44" s="217"/>
      <c r="KU44" s="217"/>
      <c r="KV44" s="217"/>
      <c r="KW44" s="217"/>
      <c r="KX44" s="217"/>
      <c r="KY44" s="217"/>
      <c r="KZ44" s="217"/>
      <c r="LA44" s="217"/>
      <c r="LB44" s="217"/>
      <c r="LC44" s="217"/>
      <c r="LD44" s="217"/>
      <c r="LE44" s="217"/>
      <c r="LF44" s="217"/>
      <c r="LG44" s="217"/>
      <c r="LH44" s="217"/>
      <c r="LI44" s="217"/>
      <c r="LJ44" s="217"/>
      <c r="LK44" s="217"/>
      <c r="LL44" s="217"/>
      <c r="LM44" s="217"/>
      <c r="LN44" s="217"/>
      <c r="LO44" s="217"/>
      <c r="LP44" s="217"/>
      <c r="LQ44" s="217"/>
      <c r="LR44" s="217"/>
      <c r="LS44" s="217"/>
      <c r="LT44" s="217"/>
      <c r="LU44" s="217"/>
      <c r="LV44" s="217"/>
      <c r="LW44" s="217"/>
      <c r="LX44" s="217"/>
      <c r="LY44" s="217"/>
      <c r="LZ44" s="217"/>
      <c r="MA44" s="217"/>
      <c r="MB44" s="217"/>
      <c r="MC44" s="217"/>
      <c r="MD44" s="217"/>
      <c r="ME44" s="217"/>
      <c r="MF44" s="217"/>
      <c r="MG44" s="217"/>
      <c r="MH44" s="217"/>
      <c r="MI44" s="217"/>
      <c r="MJ44" s="217"/>
      <c r="MK44" s="217"/>
      <c r="ML44" s="217"/>
      <c r="MM44" s="217"/>
      <c r="MN44" s="217"/>
      <c r="MO44" s="217"/>
      <c r="MP44" s="217"/>
      <c r="MQ44" s="217"/>
      <c r="MR44" s="217"/>
      <c r="MS44" s="217"/>
      <c r="MT44" s="217"/>
      <c r="MU44" s="217"/>
      <c r="MV44" s="217"/>
      <c r="MW44" s="217"/>
      <c r="MX44" s="217"/>
      <c r="MY44" s="217"/>
      <c r="MZ44" s="217"/>
      <c r="NA44" s="217"/>
      <c r="NB44" s="217"/>
      <c r="NC44" s="217"/>
      <c r="ND44" s="217"/>
      <c r="NE44" s="217"/>
      <c r="NF44" s="217"/>
      <c r="NG44" s="217"/>
      <c r="NH44" s="217"/>
      <c r="NI44" s="217"/>
      <c r="NJ44" s="217"/>
      <c r="NK44" s="217"/>
      <c r="NL44" s="217"/>
      <c r="NM44" s="217"/>
      <c r="NN44" s="217"/>
      <c r="NO44" s="217"/>
      <c r="NP44" s="217"/>
      <c r="NQ44" s="217"/>
      <c r="NR44" s="217"/>
      <c r="NS44" s="217"/>
      <c r="NT44" s="217"/>
      <c r="NU44" s="217"/>
      <c r="NV44" s="217"/>
      <c r="NW44" s="217"/>
      <c r="NX44" s="217"/>
      <c r="NY44" s="217"/>
      <c r="NZ44" s="217"/>
      <c r="OA44" s="217"/>
      <c r="OB44" s="217"/>
      <c r="OC44" s="217"/>
      <c r="OD44" s="217"/>
      <c r="OE44" s="217"/>
      <c r="OF44" s="217"/>
      <c r="OG44" s="217"/>
      <c r="OH44" s="217"/>
      <c r="OI44" s="217"/>
      <c r="OJ44" s="217"/>
      <c r="OK44" s="217"/>
      <c r="OL44" s="217"/>
      <c r="OM44" s="217"/>
      <c r="ON44" s="217"/>
      <c r="OO44" s="217"/>
      <c r="OP44" s="217"/>
      <c r="OQ44" s="217"/>
      <c r="OR44" s="217"/>
      <c r="OS44" s="217"/>
      <c r="OT44" s="217"/>
      <c r="OU44" s="217"/>
      <c r="OV44" s="217"/>
      <c r="OW44" s="217"/>
      <c r="OX44" s="217"/>
      <c r="OY44" s="217"/>
      <c r="OZ44" s="217"/>
      <c r="PA44" s="217"/>
      <c r="PB44" s="217"/>
      <c r="PC44" s="217"/>
      <c r="PD44" s="217"/>
      <c r="PE44" s="217"/>
      <c r="PF44" s="217"/>
      <c r="PG44" s="217"/>
      <c r="PH44" s="217"/>
      <c r="PI44" s="217"/>
      <c r="PJ44" s="217"/>
      <c r="PK44" s="217"/>
      <c r="PL44" s="217"/>
      <c r="PM44" s="217"/>
      <c r="PN44" s="217"/>
      <c r="PO44" s="217"/>
      <c r="PP44" s="217"/>
      <c r="PQ44" s="217"/>
      <c r="PR44" s="217"/>
      <c r="PS44" s="217"/>
      <c r="PT44" s="217"/>
      <c r="PU44" s="217"/>
      <c r="PV44" s="217"/>
      <c r="PW44" s="217"/>
      <c r="PX44" s="217"/>
      <c r="PY44" s="217"/>
      <c r="PZ44" s="217"/>
      <c r="QA44" s="217"/>
      <c r="QB44" s="217"/>
      <c r="QC44" s="217"/>
      <c r="QD44" s="217"/>
      <c r="QE44" s="217"/>
      <c r="QF44" s="217"/>
      <c r="QG44" s="217"/>
      <c r="QH44" s="217"/>
      <c r="QI44" s="217"/>
      <c r="QJ44" s="217"/>
      <c r="QK44" s="217"/>
      <c r="QL44" s="217"/>
      <c r="QM44" s="217"/>
      <c r="QN44" s="217"/>
      <c r="QO44" s="217"/>
      <c r="QP44" s="217"/>
      <c r="QQ44" s="217"/>
      <c r="QR44" s="217"/>
      <c r="QS44" s="217"/>
      <c r="QT44" s="217"/>
      <c r="QU44" s="217"/>
      <c r="QV44" s="217"/>
      <c r="QW44" s="217"/>
      <c r="QX44" s="217"/>
      <c r="QY44" s="217"/>
      <c r="QZ44" s="217"/>
      <c r="RA44" s="217"/>
      <c r="RB44" s="217"/>
      <c r="RC44" s="217"/>
      <c r="RD44" s="217"/>
      <c r="RE44" s="217"/>
      <c r="RF44" s="217"/>
      <c r="RG44" s="217"/>
      <c r="RH44" s="217"/>
      <c r="RI44" s="217"/>
      <c r="RJ44" s="217"/>
      <c r="RK44" s="217"/>
      <c r="RL44" s="217"/>
      <c r="RM44" s="217"/>
      <c r="RN44" s="217"/>
      <c r="RO44" s="217"/>
      <c r="RP44" s="217"/>
      <c r="RQ44" s="217"/>
      <c r="RR44" s="217"/>
      <c r="RS44" s="217"/>
      <c r="RT44" s="217"/>
      <c r="RU44" s="217"/>
      <c r="RV44" s="217"/>
      <c r="RW44" s="217"/>
      <c r="RX44" s="217"/>
      <c r="RY44" s="217"/>
      <c r="RZ44" s="217"/>
      <c r="SA44" s="217"/>
      <c r="SB44" s="217"/>
      <c r="SC44" s="217"/>
      <c r="SD44" s="217"/>
      <c r="SE44" s="217"/>
      <c r="SF44" s="217"/>
      <c r="SG44" s="217"/>
      <c r="SH44" s="217"/>
      <c r="SI44" s="217"/>
      <c r="SJ44" s="217"/>
      <c r="SK44" s="217"/>
      <c r="SL44" s="217"/>
      <c r="SM44" s="217"/>
      <c r="SN44" s="217"/>
      <c r="SO44" s="217"/>
      <c r="SP44" s="217"/>
      <c r="SQ44" s="217"/>
      <c r="SR44" s="217"/>
      <c r="SS44" s="217"/>
      <c r="ST44" s="217"/>
      <c r="SU44" s="217"/>
      <c r="SV44" s="217"/>
      <c r="SW44" s="217"/>
      <c r="SX44" s="217"/>
      <c r="SY44" s="217"/>
      <c r="SZ44" s="217"/>
      <c r="TA44" s="217"/>
      <c r="TB44" s="217"/>
      <c r="TC44" s="217"/>
      <c r="TD44" s="217"/>
      <c r="TE44" s="217"/>
      <c r="TF44" s="217"/>
      <c r="TG44" s="217"/>
      <c r="TH44" s="217"/>
      <c r="TI44" s="217"/>
      <c r="TJ44" s="217"/>
      <c r="TK44" s="217"/>
      <c r="TL44" s="217"/>
      <c r="TM44" s="217"/>
      <c r="TN44" s="217"/>
      <c r="TO44" s="217"/>
      <c r="TP44" s="217"/>
      <c r="TQ44" s="217"/>
      <c r="TR44" s="217"/>
      <c r="TS44" s="217"/>
      <c r="TT44" s="217"/>
      <c r="TU44" s="217"/>
      <c r="TV44" s="217"/>
      <c r="TW44" s="217"/>
      <c r="TX44" s="217"/>
      <c r="TY44" s="217"/>
      <c r="TZ44" s="217"/>
      <c r="UA44" s="217"/>
      <c r="UB44" s="217"/>
      <c r="UC44" s="217"/>
      <c r="UD44" s="217"/>
      <c r="UE44" s="217"/>
      <c r="UF44" s="217"/>
      <c r="UG44" s="217"/>
      <c r="UH44" s="217"/>
      <c r="UI44" s="217"/>
      <c r="UJ44" s="217"/>
      <c r="UK44" s="217"/>
      <c r="UL44" s="217"/>
      <c r="UM44" s="217"/>
      <c r="UN44" s="217"/>
      <c r="UO44" s="217"/>
      <c r="UP44" s="217"/>
      <c r="UQ44" s="217"/>
      <c r="UR44" s="217"/>
      <c r="US44" s="217"/>
      <c r="UT44" s="217"/>
      <c r="UU44" s="217"/>
      <c r="UV44" s="217"/>
      <c r="UW44" s="217"/>
      <c r="UX44" s="217"/>
      <c r="UY44" s="217"/>
      <c r="UZ44" s="217"/>
      <c r="VA44" s="217"/>
      <c r="VB44" s="217"/>
      <c r="VC44" s="217"/>
      <c r="VD44" s="217"/>
      <c r="VE44" s="217"/>
      <c r="VF44" s="217"/>
      <c r="VG44" s="217"/>
      <c r="VH44" s="217"/>
      <c r="VI44" s="217"/>
      <c r="VJ44" s="217"/>
      <c r="VK44" s="217"/>
      <c r="VL44" s="217"/>
      <c r="VM44" s="217"/>
      <c r="VN44" s="217"/>
      <c r="VO44" s="217"/>
      <c r="VP44" s="217"/>
      <c r="VQ44" s="217"/>
      <c r="VR44" s="217"/>
      <c r="VS44" s="217"/>
      <c r="VT44" s="217"/>
      <c r="VU44" s="217"/>
      <c r="VV44" s="217"/>
      <c r="VW44" s="217"/>
      <c r="VX44" s="217"/>
      <c r="VY44" s="217"/>
      <c r="VZ44" s="217"/>
      <c r="WA44" s="217"/>
      <c r="WB44" s="217"/>
      <c r="WC44" s="217"/>
      <c r="WD44" s="217"/>
      <c r="WE44" s="217"/>
      <c r="WF44" s="217"/>
      <c r="WG44" s="217"/>
      <c r="WH44" s="217"/>
      <c r="WI44" s="217"/>
      <c r="WJ44" s="217"/>
      <c r="WK44" s="217"/>
      <c r="WL44" s="217"/>
      <c r="WM44" s="217"/>
      <c r="WN44" s="217"/>
      <c r="WO44" s="217"/>
      <c r="WP44" s="217"/>
      <c r="WQ44" s="217"/>
      <c r="WR44" s="217"/>
      <c r="WS44" s="217"/>
      <c r="WT44" s="217"/>
      <c r="WU44" s="217"/>
      <c r="WV44" s="217"/>
      <c r="WW44" s="217"/>
      <c r="WX44" s="217"/>
      <c r="WY44" s="217"/>
      <c r="WZ44" s="217"/>
      <c r="XA44" s="217"/>
      <c r="XB44" s="217"/>
      <c r="XC44" s="217"/>
      <c r="XD44" s="217"/>
      <c r="XE44" s="217"/>
      <c r="XF44" s="217"/>
      <c r="XG44" s="217"/>
      <c r="XH44" s="217"/>
      <c r="XI44" s="217"/>
      <c r="XJ44" s="217"/>
      <c r="XK44" s="217"/>
      <c r="XL44" s="217"/>
      <c r="XM44" s="217"/>
      <c r="XN44" s="217"/>
      <c r="XO44" s="217"/>
      <c r="XP44" s="217"/>
      <c r="XQ44" s="217"/>
      <c r="XR44" s="217"/>
      <c r="XS44" s="217"/>
      <c r="XT44" s="217"/>
      <c r="XU44" s="217"/>
      <c r="XV44" s="217"/>
      <c r="XW44" s="217"/>
      <c r="XX44" s="217"/>
      <c r="XY44" s="217"/>
      <c r="XZ44" s="217"/>
      <c r="YA44" s="217"/>
      <c r="YB44" s="217"/>
      <c r="YC44" s="217"/>
      <c r="YD44" s="217"/>
      <c r="YE44" s="217"/>
      <c r="YF44" s="217"/>
      <c r="YG44" s="217"/>
      <c r="YH44" s="217"/>
      <c r="YI44" s="217"/>
      <c r="YJ44" s="217"/>
      <c r="YK44" s="217"/>
      <c r="YL44" s="217"/>
      <c r="YM44" s="217"/>
      <c r="YN44" s="217"/>
      <c r="YO44" s="217"/>
      <c r="YP44" s="217"/>
      <c r="YQ44" s="217"/>
      <c r="YR44" s="217"/>
      <c r="YS44" s="217"/>
      <c r="YT44" s="217"/>
      <c r="YU44" s="217"/>
      <c r="YV44" s="217"/>
      <c r="YW44" s="217"/>
      <c r="YX44" s="217"/>
      <c r="YY44" s="217"/>
      <c r="YZ44" s="217"/>
      <c r="ZA44" s="217"/>
      <c r="ZB44" s="217"/>
      <c r="ZC44" s="217"/>
      <c r="ZD44" s="217"/>
      <c r="ZE44" s="217"/>
      <c r="ZF44" s="217"/>
      <c r="ZG44" s="217"/>
      <c r="ZH44" s="217"/>
      <c r="ZI44" s="217"/>
      <c r="ZJ44" s="217"/>
      <c r="ZK44" s="217"/>
      <c r="ZL44" s="217"/>
      <c r="ZM44" s="217"/>
      <c r="ZN44" s="217"/>
      <c r="ZO44" s="217"/>
      <c r="ZP44" s="217"/>
      <c r="ZQ44" s="217"/>
      <c r="ZR44" s="217"/>
      <c r="ZS44" s="217"/>
      <c r="ZT44" s="217"/>
      <c r="ZU44" s="217"/>
      <c r="ZV44" s="217"/>
      <c r="ZW44" s="217"/>
      <c r="ZX44" s="217"/>
      <c r="ZY44" s="217"/>
      <c r="ZZ44" s="217"/>
      <c r="AAA44" s="217"/>
      <c r="AAB44" s="217"/>
      <c r="AAC44" s="217"/>
      <c r="AAD44" s="217"/>
      <c r="AAE44" s="217"/>
      <c r="AAF44" s="217"/>
      <c r="AAG44" s="217"/>
      <c r="AAH44" s="217"/>
      <c r="AAI44" s="217"/>
      <c r="AAJ44" s="217"/>
      <c r="AAK44" s="217"/>
      <c r="AAL44" s="217"/>
      <c r="AAM44" s="217"/>
      <c r="AAN44" s="217"/>
      <c r="AAO44" s="217"/>
      <c r="AAP44" s="217"/>
      <c r="AAQ44" s="217"/>
      <c r="AAR44" s="217"/>
      <c r="AAS44" s="217"/>
      <c r="AAT44" s="217"/>
      <c r="AAU44" s="217"/>
      <c r="AAV44" s="217"/>
      <c r="AAW44" s="217"/>
      <c r="AAX44" s="217"/>
      <c r="AAY44" s="217"/>
      <c r="AAZ44" s="217"/>
      <c r="ABA44" s="217"/>
      <c r="ABB44" s="217"/>
      <c r="ABC44" s="217"/>
      <c r="ABD44" s="217"/>
      <c r="ABE44" s="217"/>
      <c r="ABF44" s="217"/>
      <c r="ABG44" s="217"/>
      <c r="ABH44" s="217"/>
      <c r="ABI44" s="217"/>
      <c r="ABJ44" s="217"/>
      <c r="ABK44" s="217"/>
      <c r="ABL44" s="217"/>
      <c r="ABM44" s="217"/>
      <c r="ABN44" s="217"/>
      <c r="ABO44" s="217"/>
      <c r="ABP44" s="217"/>
      <c r="ABQ44" s="217"/>
      <c r="ABR44" s="217"/>
      <c r="ABS44" s="217"/>
      <c r="ABT44" s="217"/>
      <c r="ABU44" s="217"/>
      <c r="ABV44" s="217"/>
      <c r="ABW44" s="217"/>
      <c r="ABX44" s="217"/>
      <c r="ABY44" s="217"/>
      <c r="ABZ44" s="217"/>
      <c r="ACA44" s="217"/>
      <c r="ACB44" s="217"/>
      <c r="ACC44" s="217"/>
      <c r="ACD44" s="217"/>
      <c r="ACE44" s="217"/>
      <c r="ACF44" s="217"/>
      <c r="ACG44" s="217"/>
      <c r="ACH44" s="217"/>
      <c r="ACI44" s="217"/>
      <c r="ACJ44" s="217"/>
      <c r="ACK44" s="217"/>
      <c r="ACL44" s="217"/>
      <c r="ACM44" s="217"/>
      <c r="ACN44" s="217"/>
      <c r="ACO44" s="217"/>
      <c r="ACP44" s="217"/>
      <c r="ACQ44" s="217"/>
      <c r="ACR44" s="217"/>
      <c r="ACS44" s="217"/>
      <c r="ACT44" s="217"/>
      <c r="ACU44" s="217"/>
      <c r="ACV44" s="217"/>
      <c r="ACW44" s="217"/>
      <c r="ACX44" s="217"/>
      <c r="ACY44" s="217"/>
      <c r="ACZ44" s="217"/>
      <c r="ADA44" s="217"/>
      <c r="ADB44" s="217"/>
      <c r="ADC44" s="217"/>
      <c r="ADD44" s="217"/>
      <c r="ADE44" s="217"/>
      <c r="ADF44" s="217"/>
      <c r="ADG44" s="217"/>
      <c r="ADH44" s="217"/>
      <c r="ADI44" s="217"/>
      <c r="ADJ44" s="217"/>
      <c r="ADK44" s="217"/>
      <c r="ADL44" s="217"/>
      <c r="ADM44" s="217"/>
      <c r="ADN44" s="217"/>
      <c r="ADO44" s="217"/>
      <c r="ADP44" s="217"/>
      <c r="ADQ44" s="217"/>
      <c r="ADR44" s="217"/>
      <c r="ADS44" s="217"/>
      <c r="ADT44" s="217"/>
      <c r="ADU44" s="217"/>
      <c r="ADV44" s="217"/>
      <c r="ADW44" s="217"/>
      <c r="ADX44" s="217"/>
      <c r="ADY44" s="217"/>
      <c r="ADZ44" s="217"/>
      <c r="AEA44" s="217"/>
      <c r="AEB44" s="217"/>
      <c r="AEC44" s="217"/>
      <c r="AED44" s="217"/>
      <c r="AEE44" s="217"/>
      <c r="AEF44" s="217"/>
      <c r="AEG44" s="217"/>
      <c r="AEH44" s="217"/>
      <c r="AEI44" s="217"/>
      <c r="AEJ44" s="217"/>
      <c r="AEK44" s="217"/>
      <c r="AEL44" s="217"/>
      <c r="AEM44" s="217"/>
      <c r="AEN44" s="217"/>
      <c r="AEO44" s="217"/>
      <c r="AEP44" s="217"/>
      <c r="AEQ44" s="217"/>
      <c r="AER44" s="217"/>
      <c r="AES44" s="217"/>
      <c r="AET44" s="217"/>
      <c r="AEU44" s="217"/>
      <c r="AEV44" s="217"/>
      <c r="AEW44" s="217"/>
      <c r="AEX44" s="217"/>
      <c r="AEY44" s="217"/>
      <c r="AEZ44" s="217"/>
      <c r="AFA44" s="217"/>
      <c r="AFB44" s="217"/>
      <c r="AFC44" s="217"/>
      <c r="AFD44" s="217"/>
      <c r="AFE44" s="217"/>
      <c r="AFF44" s="217"/>
      <c r="AFG44" s="217"/>
      <c r="AFH44" s="217"/>
      <c r="AFI44" s="217"/>
      <c r="AFJ44" s="217"/>
      <c r="AFK44" s="217"/>
      <c r="AFL44" s="217"/>
      <c r="AFM44" s="217"/>
      <c r="AFN44" s="217"/>
      <c r="AFO44" s="217"/>
      <c r="AFP44" s="217"/>
      <c r="AFQ44" s="217"/>
      <c r="AFR44" s="217"/>
      <c r="AFS44" s="217"/>
      <c r="AFT44" s="217"/>
      <c r="AFU44" s="217"/>
      <c r="AFV44" s="217"/>
      <c r="AFW44" s="217"/>
      <c r="AFX44" s="217"/>
      <c r="AFY44" s="217"/>
      <c r="AFZ44" s="217"/>
      <c r="AGA44" s="217"/>
      <c r="AGB44" s="217"/>
      <c r="AGC44" s="217"/>
      <c r="AGD44" s="217"/>
      <c r="AGE44" s="217"/>
      <c r="AGF44" s="217"/>
      <c r="AGG44" s="217"/>
      <c r="AGH44" s="217"/>
      <c r="AGI44" s="217"/>
      <c r="AGJ44" s="217"/>
      <c r="AGK44" s="217"/>
      <c r="AGL44" s="217"/>
      <c r="AGM44" s="217"/>
      <c r="AGN44" s="217"/>
      <c r="AGO44" s="217"/>
      <c r="AGP44" s="217"/>
      <c r="AGQ44" s="217"/>
      <c r="AGR44" s="217"/>
      <c r="AGS44" s="217"/>
      <c r="AGT44" s="217"/>
      <c r="AGU44" s="217"/>
      <c r="AGV44" s="217"/>
      <c r="AGW44" s="217"/>
      <c r="AGX44" s="217"/>
      <c r="AGY44" s="217"/>
      <c r="AGZ44" s="217"/>
      <c r="AHA44" s="217"/>
      <c r="AHB44" s="217"/>
      <c r="AHC44" s="217"/>
      <c r="AHD44" s="217"/>
      <c r="AHE44" s="217"/>
      <c r="AHF44" s="217"/>
      <c r="AHG44" s="217"/>
      <c r="AHH44" s="217"/>
      <c r="AHI44" s="217"/>
      <c r="AHJ44" s="217"/>
      <c r="AHK44" s="217"/>
      <c r="AHL44" s="217"/>
      <c r="AHM44" s="217"/>
      <c r="AHN44" s="217"/>
      <c r="AHO44" s="217"/>
      <c r="AHP44" s="217"/>
      <c r="AHQ44" s="217"/>
      <c r="AHR44" s="217"/>
      <c r="AHS44" s="217"/>
      <c r="AHT44" s="217"/>
      <c r="AHU44" s="217"/>
      <c r="AHV44" s="217"/>
      <c r="AHW44" s="217"/>
      <c r="AHX44" s="217"/>
      <c r="AHY44" s="217"/>
      <c r="AHZ44" s="217"/>
      <c r="AIA44" s="217"/>
      <c r="AIB44" s="217"/>
      <c r="AIC44" s="217"/>
      <c r="AID44" s="217"/>
      <c r="AIE44" s="217"/>
      <c r="AIF44" s="217"/>
      <c r="AIG44" s="217"/>
      <c r="AIH44" s="217"/>
      <c r="AII44" s="217"/>
      <c r="AIJ44" s="217"/>
      <c r="AIK44" s="217"/>
      <c r="AIL44" s="217"/>
      <c r="AIM44" s="217"/>
      <c r="AIN44" s="217"/>
      <c r="AIO44" s="217"/>
      <c r="AIP44" s="217"/>
      <c r="AIQ44" s="217"/>
      <c r="AIR44" s="217"/>
      <c r="AIS44" s="217"/>
      <c r="AIT44" s="217"/>
      <c r="AIU44" s="217"/>
      <c r="AIV44" s="217"/>
      <c r="AIW44" s="217"/>
      <c r="AIX44" s="217"/>
      <c r="AIY44" s="217"/>
      <c r="AIZ44" s="217"/>
      <c r="AJA44" s="217"/>
      <c r="AJB44" s="217"/>
      <c r="AJC44" s="217"/>
      <c r="AJD44" s="217"/>
      <c r="AJE44" s="217"/>
      <c r="AJF44" s="217"/>
      <c r="AJG44" s="217"/>
      <c r="AJH44" s="217"/>
      <c r="AJI44" s="217"/>
      <c r="AJJ44" s="217"/>
      <c r="AJK44" s="217"/>
      <c r="AJL44" s="217"/>
      <c r="AJM44" s="217"/>
      <c r="AJN44" s="217"/>
      <c r="AJO44" s="217"/>
      <c r="AJP44" s="217"/>
      <c r="AJQ44" s="217"/>
      <c r="AJR44" s="217"/>
      <c r="AJS44" s="217"/>
      <c r="AJT44" s="217"/>
      <c r="AJU44" s="217"/>
      <c r="AJV44" s="217"/>
      <c r="AJW44" s="217"/>
      <c r="AJX44" s="217"/>
      <c r="AJY44" s="217"/>
      <c r="AJZ44" s="217"/>
      <c r="AKA44" s="217"/>
      <c r="AKB44" s="217"/>
      <c r="AKC44" s="217"/>
      <c r="AKD44" s="217"/>
      <c r="AKE44" s="217"/>
      <c r="AKF44" s="217"/>
      <c r="AKG44" s="217"/>
      <c r="AKH44" s="217"/>
      <c r="AKI44" s="217"/>
      <c r="AKJ44" s="217"/>
      <c r="AKK44" s="217"/>
      <c r="AKL44" s="217"/>
      <c r="AKM44" s="217"/>
      <c r="AKN44" s="217"/>
      <c r="AKO44" s="217"/>
      <c r="AKP44" s="217"/>
      <c r="AKQ44" s="217"/>
      <c r="AKR44" s="217"/>
      <c r="AKS44" s="217"/>
      <c r="AKT44" s="217"/>
      <c r="AKU44" s="217"/>
      <c r="AKV44" s="217"/>
      <c r="AKW44" s="217"/>
      <c r="AKX44" s="217"/>
      <c r="AKY44" s="217"/>
      <c r="AKZ44" s="217"/>
      <c r="ALA44" s="217"/>
      <c r="ALB44" s="217"/>
      <c r="ALC44" s="217"/>
      <c r="ALD44" s="217"/>
      <c r="ALE44" s="217"/>
      <c r="ALF44" s="217"/>
      <c r="ALG44" s="217"/>
      <c r="ALH44" s="217"/>
      <c r="ALI44" s="217"/>
      <c r="ALJ44" s="217"/>
      <c r="ALK44" s="217"/>
      <c r="ALL44" s="217"/>
      <c r="ALM44" s="217"/>
      <c r="ALN44" s="217"/>
      <c r="ALO44" s="217"/>
      <c r="ALP44" s="217"/>
      <c r="ALQ44" s="217"/>
      <c r="ALR44" s="217"/>
      <c r="ALS44" s="217"/>
      <c r="ALT44" s="217"/>
      <c r="ALU44" s="217"/>
      <c r="ALV44" s="217"/>
      <c r="ALW44" s="217"/>
      <c r="ALX44" s="217"/>
      <c r="ALY44" s="217"/>
      <c r="ALZ44" s="217"/>
      <c r="AMA44" s="217"/>
      <c r="AMB44" s="217"/>
      <c r="AMC44" s="217"/>
      <c r="AMD44" s="217"/>
      <c r="AME44" s="217"/>
      <c r="AMF44" s="217"/>
      <c r="AMG44" s="217"/>
      <c r="AMH44" s="217"/>
      <c r="AMI44" s="217"/>
      <c r="AMJ44" s="217"/>
      <c r="AMK44" s="217"/>
      <c r="AML44" s="217"/>
      <c r="AMM44" s="217"/>
    </row>
    <row r="45" spans="1:1027" s="637" customFormat="1" ht="15" customHeight="1" thickTop="1" thickBot="1">
      <c r="A45" s="671"/>
      <c r="B45" s="1034" t="s">
        <v>712</v>
      </c>
      <c r="C45" s="1035"/>
      <c r="D45" s="1035"/>
      <c r="E45" s="1035"/>
      <c r="F45" s="1036"/>
      <c r="G45" s="672">
        <f>ROUND(G7+G13+G34,0)</f>
        <v>0</v>
      </c>
      <c r="H45" s="672">
        <f>ROUND(H7+H13+H34,0)</f>
        <v>0</v>
      </c>
      <c r="I45" s="672">
        <f>ROUND(I7+I13+I34,0)</f>
        <v>0</v>
      </c>
      <c r="J45" s="673"/>
      <c r="K45" s="672">
        <f>ROUND(K7+K13+K34,0)</f>
        <v>0</v>
      </c>
      <c r="L45" s="673"/>
      <c r="M45" s="672">
        <f>ROUND(M7+M13+M34,0)</f>
        <v>0</v>
      </c>
      <c r="N45" s="672"/>
      <c r="O45" s="672">
        <f>ROUND(O7+O13+O34,0)</f>
        <v>0</v>
      </c>
      <c r="P45" s="672"/>
      <c r="Q45" s="672">
        <f>ROUND(Q7+Q13+Q34,0)</f>
        <v>0</v>
      </c>
      <c r="R45" s="672"/>
      <c r="S45" s="674">
        <f>ROUND(S7+S13+S34,0)</f>
        <v>0</v>
      </c>
      <c r="T45" s="675">
        <f>ROUND(T7+T13+T34,0)</f>
        <v>0</v>
      </c>
      <c r="U45" s="675">
        <f>ROUND(U7+U13+U34,0)</f>
        <v>0</v>
      </c>
      <c r="V45" s="217"/>
      <c r="W45" s="217"/>
      <c r="X45" s="217"/>
      <c r="Y45" s="217"/>
      <c r="Z45" s="217"/>
      <c r="AA45" s="217"/>
      <c r="AB45" s="217"/>
      <c r="AC45" s="217"/>
      <c r="AD45" s="217"/>
      <c r="AE45" s="217"/>
      <c r="AF45" s="217"/>
      <c r="AG45" s="217"/>
      <c r="AH45" s="217"/>
      <c r="AI45" s="217"/>
      <c r="AJ45" s="217"/>
      <c r="AK45" s="217"/>
      <c r="AL45" s="217"/>
      <c r="AM45" s="217"/>
      <c r="AN45" s="217"/>
      <c r="AO45" s="217"/>
      <c r="AP45" s="217"/>
      <c r="AQ45" s="217"/>
      <c r="AR45" s="217"/>
      <c r="AS45" s="217"/>
      <c r="AT45" s="217"/>
      <c r="AU45" s="217"/>
      <c r="AV45" s="217"/>
      <c r="AW45" s="217"/>
      <c r="AX45" s="217"/>
      <c r="AY45" s="217"/>
      <c r="AZ45" s="217"/>
      <c r="BA45" s="217"/>
      <c r="BB45" s="217"/>
      <c r="BC45" s="217"/>
      <c r="BD45" s="217"/>
      <c r="BE45" s="217"/>
      <c r="BF45" s="217"/>
      <c r="BG45" s="217"/>
      <c r="BH45" s="217"/>
      <c r="BI45" s="217"/>
      <c r="BJ45" s="217"/>
      <c r="BK45" s="217"/>
      <c r="BL45" s="217"/>
      <c r="BM45" s="217"/>
      <c r="BN45" s="217"/>
      <c r="BO45" s="217"/>
      <c r="BP45" s="217"/>
      <c r="BQ45" s="217"/>
      <c r="BR45" s="217"/>
      <c r="BS45" s="217"/>
      <c r="BT45" s="217"/>
      <c r="BU45" s="217"/>
      <c r="BV45" s="217"/>
      <c r="BW45" s="217"/>
      <c r="BX45" s="217"/>
      <c r="BY45" s="217"/>
      <c r="BZ45" s="217"/>
      <c r="CA45" s="217"/>
      <c r="CB45" s="217"/>
      <c r="CC45" s="217"/>
      <c r="CD45" s="217"/>
      <c r="CE45" s="217"/>
      <c r="CF45" s="217"/>
      <c r="CG45" s="217"/>
      <c r="CH45" s="217"/>
      <c r="CI45" s="217"/>
      <c r="CJ45" s="217"/>
      <c r="CK45" s="217"/>
      <c r="CL45" s="217"/>
      <c r="CM45" s="217"/>
      <c r="CN45" s="217"/>
      <c r="CO45" s="217"/>
      <c r="CP45" s="217"/>
      <c r="CQ45" s="217"/>
      <c r="CR45" s="217"/>
      <c r="CS45" s="217"/>
      <c r="CT45" s="217"/>
      <c r="CU45" s="217"/>
      <c r="CV45" s="217"/>
      <c r="CW45" s="217"/>
      <c r="CX45" s="217"/>
      <c r="CY45" s="217"/>
      <c r="CZ45" s="217"/>
      <c r="DA45" s="217"/>
      <c r="DB45" s="217"/>
      <c r="DC45" s="217"/>
      <c r="DD45" s="217"/>
      <c r="DE45" s="217"/>
      <c r="DF45" s="217"/>
      <c r="DG45" s="217"/>
      <c r="DH45" s="217"/>
      <c r="DI45" s="217"/>
      <c r="DJ45" s="217"/>
      <c r="DK45" s="217"/>
      <c r="DL45" s="217"/>
      <c r="DM45" s="217"/>
      <c r="DN45" s="217"/>
      <c r="DO45" s="217"/>
      <c r="DP45" s="217"/>
      <c r="DQ45" s="217"/>
      <c r="DR45" s="217"/>
      <c r="DS45" s="217"/>
      <c r="DT45" s="217"/>
      <c r="DU45" s="217"/>
      <c r="DV45" s="217"/>
      <c r="DW45" s="217"/>
      <c r="DX45" s="217"/>
      <c r="DY45" s="217"/>
      <c r="DZ45" s="217"/>
      <c r="EA45" s="217"/>
      <c r="EB45" s="217"/>
      <c r="EC45" s="217"/>
      <c r="ED45" s="217"/>
      <c r="EE45" s="217"/>
      <c r="EF45" s="217"/>
      <c r="EG45" s="217"/>
      <c r="EH45" s="217"/>
      <c r="EI45" s="217"/>
      <c r="EJ45" s="217"/>
      <c r="EK45" s="217"/>
      <c r="EL45" s="217"/>
      <c r="EM45" s="217"/>
      <c r="EN45" s="217"/>
      <c r="EO45" s="217"/>
      <c r="EP45" s="217"/>
      <c r="EQ45" s="217"/>
      <c r="ER45" s="217"/>
      <c r="ES45" s="217"/>
      <c r="ET45" s="217"/>
      <c r="EU45" s="217"/>
      <c r="EV45" s="217"/>
      <c r="EW45" s="217"/>
      <c r="EX45" s="217"/>
      <c r="EY45" s="217"/>
      <c r="EZ45" s="217"/>
      <c r="FA45" s="217"/>
      <c r="FB45" s="217"/>
      <c r="FC45" s="217"/>
      <c r="FD45" s="217"/>
      <c r="FE45" s="217"/>
      <c r="FF45" s="217"/>
      <c r="FG45" s="217"/>
      <c r="FH45" s="217"/>
      <c r="FI45" s="217"/>
      <c r="FJ45" s="217"/>
      <c r="FK45" s="217"/>
      <c r="FL45" s="217"/>
      <c r="FM45" s="217"/>
      <c r="FN45" s="217"/>
      <c r="FO45" s="217"/>
      <c r="FP45" s="217"/>
      <c r="FQ45" s="217"/>
      <c r="FR45" s="217"/>
      <c r="FS45" s="217"/>
      <c r="FT45" s="217"/>
      <c r="FU45" s="217"/>
      <c r="FV45" s="217"/>
      <c r="FW45" s="217"/>
      <c r="FX45" s="217"/>
      <c r="FY45" s="217"/>
      <c r="FZ45" s="217"/>
      <c r="GA45" s="217"/>
      <c r="GB45" s="217"/>
      <c r="GC45" s="217"/>
      <c r="GD45" s="217"/>
      <c r="GE45" s="217"/>
      <c r="GF45" s="217"/>
      <c r="GG45" s="217"/>
      <c r="GH45" s="217"/>
      <c r="GI45" s="217"/>
      <c r="GJ45" s="217"/>
      <c r="GK45" s="217"/>
      <c r="GL45" s="217"/>
      <c r="GM45" s="217"/>
      <c r="GN45" s="217"/>
      <c r="GO45" s="217"/>
      <c r="GP45" s="217"/>
      <c r="GQ45" s="217"/>
      <c r="GR45" s="217"/>
      <c r="GS45" s="217"/>
      <c r="GT45" s="217"/>
      <c r="GU45" s="217"/>
      <c r="GV45" s="217"/>
      <c r="GW45" s="217"/>
      <c r="GX45" s="217"/>
      <c r="GY45" s="217"/>
      <c r="GZ45" s="217"/>
      <c r="HA45" s="217"/>
      <c r="HB45" s="217"/>
      <c r="HC45" s="217"/>
      <c r="HD45" s="217"/>
      <c r="HE45" s="217"/>
      <c r="HF45" s="217"/>
      <c r="HG45" s="217"/>
      <c r="HH45" s="217"/>
      <c r="HI45" s="217"/>
      <c r="HJ45" s="217"/>
      <c r="HK45" s="217"/>
      <c r="HL45" s="217"/>
      <c r="HM45" s="217"/>
      <c r="HN45" s="217"/>
      <c r="HO45" s="217"/>
      <c r="HP45" s="217"/>
      <c r="HQ45" s="217"/>
      <c r="HR45" s="217"/>
      <c r="HS45" s="217"/>
      <c r="HT45" s="217"/>
      <c r="HU45" s="217"/>
      <c r="HV45" s="217"/>
      <c r="HW45" s="217"/>
      <c r="HX45" s="217"/>
      <c r="HY45" s="217"/>
      <c r="HZ45" s="217"/>
      <c r="IA45" s="217"/>
      <c r="IB45" s="217"/>
      <c r="IC45" s="217"/>
      <c r="ID45" s="217"/>
      <c r="IE45" s="217"/>
      <c r="IF45" s="217"/>
      <c r="IG45" s="217"/>
      <c r="IH45" s="217"/>
      <c r="II45" s="217"/>
      <c r="IJ45" s="217"/>
      <c r="IK45" s="217"/>
      <c r="IL45" s="217"/>
      <c r="IM45" s="217"/>
      <c r="IN45" s="217"/>
      <c r="IO45" s="217"/>
      <c r="IP45" s="217"/>
      <c r="IQ45" s="217"/>
      <c r="IR45" s="217"/>
      <c r="IS45" s="217"/>
      <c r="IT45" s="217"/>
      <c r="IU45" s="217"/>
      <c r="IV45" s="217"/>
      <c r="IW45" s="217"/>
      <c r="IX45" s="217"/>
      <c r="IY45" s="217"/>
      <c r="IZ45" s="217"/>
      <c r="JA45" s="217"/>
      <c r="JB45" s="217"/>
      <c r="JC45" s="217"/>
      <c r="JD45" s="217"/>
      <c r="JE45" s="217"/>
      <c r="JF45" s="217"/>
      <c r="JG45" s="217"/>
      <c r="JH45" s="217"/>
      <c r="JI45" s="217"/>
      <c r="JJ45" s="217"/>
      <c r="JK45" s="217"/>
      <c r="JL45" s="217"/>
      <c r="JM45" s="217"/>
      <c r="JN45" s="217"/>
      <c r="JO45" s="217"/>
      <c r="JP45" s="217"/>
      <c r="JQ45" s="217"/>
      <c r="JR45" s="217"/>
      <c r="JS45" s="217"/>
      <c r="JT45" s="217"/>
      <c r="JU45" s="217"/>
      <c r="JV45" s="217"/>
      <c r="JW45" s="217"/>
      <c r="JX45" s="217"/>
      <c r="JY45" s="217"/>
      <c r="JZ45" s="217"/>
      <c r="KA45" s="217"/>
      <c r="KB45" s="217"/>
      <c r="KC45" s="217"/>
      <c r="KD45" s="217"/>
      <c r="KE45" s="217"/>
      <c r="KF45" s="217"/>
      <c r="KG45" s="217"/>
      <c r="KH45" s="217"/>
      <c r="KI45" s="217"/>
      <c r="KJ45" s="217"/>
      <c r="KK45" s="217"/>
      <c r="KL45" s="217"/>
      <c r="KM45" s="217"/>
      <c r="KN45" s="217"/>
      <c r="KO45" s="217"/>
      <c r="KP45" s="217"/>
      <c r="KQ45" s="217"/>
      <c r="KR45" s="217"/>
      <c r="KS45" s="217"/>
      <c r="KT45" s="217"/>
      <c r="KU45" s="217"/>
      <c r="KV45" s="217"/>
      <c r="KW45" s="217"/>
      <c r="KX45" s="217"/>
      <c r="KY45" s="217"/>
      <c r="KZ45" s="217"/>
      <c r="LA45" s="217"/>
      <c r="LB45" s="217"/>
      <c r="LC45" s="217"/>
      <c r="LD45" s="217"/>
      <c r="LE45" s="217"/>
      <c r="LF45" s="217"/>
      <c r="LG45" s="217"/>
      <c r="LH45" s="217"/>
      <c r="LI45" s="217"/>
      <c r="LJ45" s="217"/>
      <c r="LK45" s="217"/>
      <c r="LL45" s="217"/>
      <c r="LM45" s="217"/>
      <c r="LN45" s="217"/>
      <c r="LO45" s="217"/>
      <c r="LP45" s="217"/>
      <c r="LQ45" s="217"/>
      <c r="LR45" s="217"/>
      <c r="LS45" s="217"/>
      <c r="LT45" s="217"/>
      <c r="LU45" s="217"/>
      <c r="LV45" s="217"/>
      <c r="LW45" s="217"/>
      <c r="LX45" s="217"/>
      <c r="LY45" s="217"/>
      <c r="LZ45" s="217"/>
      <c r="MA45" s="217"/>
      <c r="MB45" s="217"/>
      <c r="MC45" s="217"/>
      <c r="MD45" s="217"/>
      <c r="ME45" s="217"/>
      <c r="MF45" s="217"/>
      <c r="MG45" s="217"/>
      <c r="MH45" s="217"/>
      <c r="MI45" s="217"/>
      <c r="MJ45" s="217"/>
      <c r="MK45" s="217"/>
      <c r="ML45" s="217"/>
      <c r="MM45" s="217"/>
      <c r="MN45" s="217"/>
      <c r="MO45" s="217"/>
      <c r="MP45" s="217"/>
      <c r="MQ45" s="217"/>
      <c r="MR45" s="217"/>
      <c r="MS45" s="217"/>
      <c r="MT45" s="217"/>
      <c r="MU45" s="217"/>
      <c r="MV45" s="217"/>
      <c r="MW45" s="217"/>
      <c r="MX45" s="217"/>
      <c r="MY45" s="217"/>
      <c r="MZ45" s="217"/>
      <c r="NA45" s="217"/>
      <c r="NB45" s="217"/>
      <c r="NC45" s="217"/>
      <c r="ND45" s="217"/>
      <c r="NE45" s="217"/>
      <c r="NF45" s="217"/>
      <c r="NG45" s="217"/>
      <c r="NH45" s="217"/>
      <c r="NI45" s="217"/>
      <c r="NJ45" s="217"/>
      <c r="NK45" s="217"/>
      <c r="NL45" s="217"/>
      <c r="NM45" s="217"/>
      <c r="NN45" s="217"/>
      <c r="NO45" s="217"/>
      <c r="NP45" s="217"/>
      <c r="NQ45" s="217"/>
      <c r="NR45" s="217"/>
      <c r="NS45" s="217"/>
      <c r="NT45" s="217"/>
      <c r="NU45" s="217"/>
      <c r="NV45" s="217"/>
      <c r="NW45" s="217"/>
      <c r="NX45" s="217"/>
      <c r="NY45" s="217"/>
      <c r="NZ45" s="217"/>
      <c r="OA45" s="217"/>
      <c r="OB45" s="217"/>
      <c r="OC45" s="217"/>
      <c r="OD45" s="217"/>
      <c r="OE45" s="217"/>
      <c r="OF45" s="217"/>
      <c r="OG45" s="217"/>
      <c r="OH45" s="217"/>
      <c r="OI45" s="217"/>
      <c r="OJ45" s="217"/>
      <c r="OK45" s="217"/>
      <c r="OL45" s="217"/>
      <c r="OM45" s="217"/>
      <c r="ON45" s="217"/>
      <c r="OO45" s="217"/>
      <c r="OP45" s="217"/>
      <c r="OQ45" s="217"/>
      <c r="OR45" s="217"/>
      <c r="OS45" s="217"/>
      <c r="OT45" s="217"/>
      <c r="OU45" s="217"/>
      <c r="OV45" s="217"/>
      <c r="OW45" s="217"/>
      <c r="OX45" s="217"/>
      <c r="OY45" s="217"/>
      <c r="OZ45" s="217"/>
      <c r="PA45" s="217"/>
      <c r="PB45" s="217"/>
      <c r="PC45" s="217"/>
      <c r="PD45" s="217"/>
      <c r="PE45" s="217"/>
      <c r="PF45" s="217"/>
      <c r="PG45" s="217"/>
      <c r="PH45" s="217"/>
      <c r="PI45" s="217"/>
      <c r="PJ45" s="217"/>
      <c r="PK45" s="217"/>
      <c r="PL45" s="217"/>
      <c r="PM45" s="217"/>
      <c r="PN45" s="217"/>
      <c r="PO45" s="217"/>
      <c r="PP45" s="217"/>
      <c r="PQ45" s="217"/>
      <c r="PR45" s="217"/>
      <c r="PS45" s="217"/>
      <c r="PT45" s="217"/>
      <c r="PU45" s="217"/>
      <c r="PV45" s="217"/>
      <c r="PW45" s="217"/>
      <c r="PX45" s="217"/>
      <c r="PY45" s="217"/>
      <c r="PZ45" s="217"/>
      <c r="QA45" s="217"/>
      <c r="QB45" s="217"/>
      <c r="QC45" s="217"/>
      <c r="QD45" s="217"/>
      <c r="QE45" s="217"/>
      <c r="QF45" s="217"/>
      <c r="QG45" s="217"/>
      <c r="QH45" s="217"/>
      <c r="QI45" s="217"/>
      <c r="QJ45" s="217"/>
      <c r="QK45" s="217"/>
      <c r="QL45" s="217"/>
      <c r="QM45" s="217"/>
      <c r="QN45" s="217"/>
      <c r="QO45" s="217"/>
      <c r="QP45" s="217"/>
      <c r="QQ45" s="217"/>
      <c r="QR45" s="217"/>
      <c r="QS45" s="217"/>
      <c r="QT45" s="217"/>
      <c r="QU45" s="217"/>
      <c r="QV45" s="217"/>
      <c r="QW45" s="217"/>
      <c r="QX45" s="217"/>
      <c r="QY45" s="217"/>
      <c r="QZ45" s="217"/>
      <c r="RA45" s="217"/>
      <c r="RB45" s="217"/>
      <c r="RC45" s="217"/>
      <c r="RD45" s="217"/>
      <c r="RE45" s="217"/>
      <c r="RF45" s="217"/>
      <c r="RG45" s="217"/>
      <c r="RH45" s="217"/>
      <c r="RI45" s="217"/>
      <c r="RJ45" s="217"/>
      <c r="RK45" s="217"/>
      <c r="RL45" s="217"/>
      <c r="RM45" s="217"/>
      <c r="RN45" s="217"/>
      <c r="RO45" s="217"/>
      <c r="RP45" s="217"/>
      <c r="RQ45" s="217"/>
      <c r="RR45" s="217"/>
      <c r="RS45" s="217"/>
      <c r="RT45" s="217"/>
      <c r="RU45" s="217"/>
      <c r="RV45" s="217"/>
      <c r="RW45" s="217"/>
      <c r="RX45" s="217"/>
      <c r="RY45" s="217"/>
      <c r="RZ45" s="217"/>
      <c r="SA45" s="217"/>
      <c r="SB45" s="217"/>
      <c r="SC45" s="217"/>
      <c r="SD45" s="217"/>
      <c r="SE45" s="217"/>
      <c r="SF45" s="217"/>
      <c r="SG45" s="217"/>
      <c r="SH45" s="217"/>
      <c r="SI45" s="217"/>
      <c r="SJ45" s="217"/>
      <c r="SK45" s="217"/>
      <c r="SL45" s="217"/>
      <c r="SM45" s="217"/>
      <c r="SN45" s="217"/>
      <c r="SO45" s="217"/>
      <c r="SP45" s="217"/>
      <c r="SQ45" s="217"/>
      <c r="SR45" s="217"/>
      <c r="SS45" s="217"/>
      <c r="ST45" s="217"/>
      <c r="SU45" s="217"/>
      <c r="SV45" s="217"/>
      <c r="SW45" s="217"/>
      <c r="SX45" s="217"/>
      <c r="SY45" s="217"/>
      <c r="SZ45" s="217"/>
      <c r="TA45" s="217"/>
      <c r="TB45" s="217"/>
      <c r="TC45" s="217"/>
      <c r="TD45" s="217"/>
      <c r="TE45" s="217"/>
      <c r="TF45" s="217"/>
      <c r="TG45" s="217"/>
      <c r="TH45" s="217"/>
      <c r="TI45" s="217"/>
      <c r="TJ45" s="217"/>
      <c r="TK45" s="217"/>
      <c r="TL45" s="217"/>
      <c r="TM45" s="217"/>
      <c r="TN45" s="217"/>
      <c r="TO45" s="217"/>
      <c r="TP45" s="217"/>
      <c r="TQ45" s="217"/>
      <c r="TR45" s="217"/>
      <c r="TS45" s="217"/>
      <c r="TT45" s="217"/>
      <c r="TU45" s="217"/>
      <c r="TV45" s="217"/>
      <c r="TW45" s="217"/>
      <c r="TX45" s="217"/>
      <c r="TY45" s="217"/>
      <c r="TZ45" s="217"/>
      <c r="UA45" s="217"/>
      <c r="UB45" s="217"/>
      <c r="UC45" s="217"/>
      <c r="UD45" s="217"/>
      <c r="UE45" s="217"/>
      <c r="UF45" s="217"/>
      <c r="UG45" s="217"/>
      <c r="UH45" s="217"/>
      <c r="UI45" s="217"/>
      <c r="UJ45" s="217"/>
      <c r="UK45" s="217"/>
      <c r="UL45" s="217"/>
      <c r="UM45" s="217"/>
      <c r="UN45" s="217"/>
      <c r="UO45" s="217"/>
      <c r="UP45" s="217"/>
      <c r="UQ45" s="217"/>
      <c r="UR45" s="217"/>
      <c r="US45" s="217"/>
      <c r="UT45" s="217"/>
      <c r="UU45" s="217"/>
      <c r="UV45" s="217"/>
      <c r="UW45" s="217"/>
      <c r="UX45" s="217"/>
      <c r="UY45" s="217"/>
      <c r="UZ45" s="217"/>
      <c r="VA45" s="217"/>
      <c r="VB45" s="217"/>
      <c r="VC45" s="217"/>
      <c r="VD45" s="217"/>
      <c r="VE45" s="217"/>
      <c r="VF45" s="217"/>
      <c r="VG45" s="217"/>
      <c r="VH45" s="217"/>
      <c r="VI45" s="217"/>
      <c r="VJ45" s="217"/>
      <c r="VK45" s="217"/>
      <c r="VL45" s="217"/>
      <c r="VM45" s="217"/>
      <c r="VN45" s="217"/>
      <c r="VO45" s="217"/>
      <c r="VP45" s="217"/>
      <c r="VQ45" s="217"/>
      <c r="VR45" s="217"/>
      <c r="VS45" s="217"/>
      <c r="VT45" s="217"/>
      <c r="VU45" s="217"/>
      <c r="VV45" s="217"/>
      <c r="VW45" s="217"/>
      <c r="VX45" s="217"/>
      <c r="VY45" s="217"/>
      <c r="VZ45" s="217"/>
      <c r="WA45" s="217"/>
      <c r="WB45" s="217"/>
      <c r="WC45" s="217"/>
      <c r="WD45" s="217"/>
      <c r="WE45" s="217"/>
      <c r="WF45" s="217"/>
      <c r="WG45" s="217"/>
      <c r="WH45" s="217"/>
      <c r="WI45" s="217"/>
      <c r="WJ45" s="217"/>
      <c r="WK45" s="217"/>
      <c r="WL45" s="217"/>
      <c r="WM45" s="217"/>
      <c r="WN45" s="217"/>
      <c r="WO45" s="217"/>
      <c r="WP45" s="217"/>
      <c r="WQ45" s="217"/>
      <c r="WR45" s="217"/>
      <c r="WS45" s="217"/>
      <c r="WT45" s="217"/>
      <c r="WU45" s="217"/>
      <c r="WV45" s="217"/>
      <c r="WW45" s="217"/>
      <c r="WX45" s="217"/>
      <c r="WY45" s="217"/>
      <c r="WZ45" s="217"/>
      <c r="XA45" s="217"/>
      <c r="XB45" s="217"/>
      <c r="XC45" s="217"/>
      <c r="XD45" s="217"/>
      <c r="XE45" s="217"/>
      <c r="XF45" s="217"/>
      <c r="XG45" s="217"/>
      <c r="XH45" s="217"/>
      <c r="XI45" s="217"/>
      <c r="XJ45" s="217"/>
      <c r="XK45" s="217"/>
      <c r="XL45" s="217"/>
      <c r="XM45" s="217"/>
      <c r="XN45" s="217"/>
      <c r="XO45" s="217"/>
      <c r="XP45" s="217"/>
      <c r="XQ45" s="217"/>
      <c r="XR45" s="217"/>
      <c r="XS45" s="217"/>
      <c r="XT45" s="217"/>
      <c r="XU45" s="217"/>
      <c r="XV45" s="217"/>
      <c r="XW45" s="217"/>
      <c r="XX45" s="217"/>
      <c r="XY45" s="217"/>
      <c r="XZ45" s="217"/>
      <c r="YA45" s="217"/>
      <c r="YB45" s="217"/>
      <c r="YC45" s="217"/>
      <c r="YD45" s="217"/>
      <c r="YE45" s="217"/>
      <c r="YF45" s="217"/>
      <c r="YG45" s="217"/>
      <c r="YH45" s="217"/>
      <c r="YI45" s="217"/>
      <c r="YJ45" s="217"/>
      <c r="YK45" s="217"/>
      <c r="YL45" s="217"/>
      <c r="YM45" s="217"/>
      <c r="YN45" s="217"/>
      <c r="YO45" s="217"/>
      <c r="YP45" s="217"/>
      <c r="YQ45" s="217"/>
      <c r="YR45" s="217"/>
      <c r="YS45" s="217"/>
      <c r="YT45" s="217"/>
      <c r="YU45" s="217"/>
      <c r="YV45" s="217"/>
      <c r="YW45" s="217"/>
      <c r="YX45" s="217"/>
      <c r="YY45" s="217"/>
      <c r="YZ45" s="217"/>
      <c r="ZA45" s="217"/>
      <c r="ZB45" s="217"/>
      <c r="ZC45" s="217"/>
      <c r="ZD45" s="217"/>
      <c r="ZE45" s="217"/>
      <c r="ZF45" s="217"/>
      <c r="ZG45" s="217"/>
      <c r="ZH45" s="217"/>
      <c r="ZI45" s="217"/>
      <c r="ZJ45" s="217"/>
      <c r="ZK45" s="217"/>
      <c r="ZL45" s="217"/>
      <c r="ZM45" s="217"/>
      <c r="ZN45" s="217"/>
      <c r="ZO45" s="217"/>
      <c r="ZP45" s="217"/>
      <c r="ZQ45" s="217"/>
      <c r="ZR45" s="217"/>
      <c r="ZS45" s="217"/>
      <c r="ZT45" s="217"/>
      <c r="ZU45" s="217"/>
      <c r="ZV45" s="217"/>
      <c r="ZW45" s="217"/>
      <c r="ZX45" s="217"/>
      <c r="ZY45" s="217"/>
      <c r="ZZ45" s="217"/>
      <c r="AAA45" s="217"/>
      <c r="AAB45" s="217"/>
      <c r="AAC45" s="217"/>
      <c r="AAD45" s="217"/>
      <c r="AAE45" s="217"/>
      <c r="AAF45" s="217"/>
      <c r="AAG45" s="217"/>
      <c r="AAH45" s="217"/>
      <c r="AAI45" s="217"/>
      <c r="AAJ45" s="217"/>
      <c r="AAK45" s="217"/>
      <c r="AAL45" s="217"/>
      <c r="AAM45" s="217"/>
      <c r="AAN45" s="217"/>
      <c r="AAO45" s="217"/>
      <c r="AAP45" s="217"/>
      <c r="AAQ45" s="217"/>
      <c r="AAR45" s="217"/>
      <c r="AAS45" s="217"/>
      <c r="AAT45" s="217"/>
      <c r="AAU45" s="217"/>
      <c r="AAV45" s="217"/>
      <c r="AAW45" s="217"/>
      <c r="AAX45" s="217"/>
      <c r="AAY45" s="217"/>
      <c r="AAZ45" s="217"/>
      <c r="ABA45" s="217"/>
      <c r="ABB45" s="217"/>
      <c r="ABC45" s="217"/>
      <c r="ABD45" s="217"/>
      <c r="ABE45" s="217"/>
      <c r="ABF45" s="217"/>
      <c r="ABG45" s="217"/>
      <c r="ABH45" s="217"/>
      <c r="ABI45" s="217"/>
      <c r="ABJ45" s="217"/>
      <c r="ABK45" s="217"/>
      <c r="ABL45" s="217"/>
      <c r="ABM45" s="217"/>
      <c r="ABN45" s="217"/>
      <c r="ABO45" s="217"/>
      <c r="ABP45" s="217"/>
      <c r="ABQ45" s="217"/>
      <c r="ABR45" s="217"/>
      <c r="ABS45" s="217"/>
      <c r="ABT45" s="217"/>
      <c r="ABU45" s="217"/>
      <c r="ABV45" s="217"/>
      <c r="ABW45" s="217"/>
      <c r="ABX45" s="217"/>
      <c r="ABY45" s="217"/>
      <c r="ABZ45" s="217"/>
      <c r="ACA45" s="217"/>
      <c r="ACB45" s="217"/>
      <c r="ACC45" s="217"/>
      <c r="ACD45" s="217"/>
      <c r="ACE45" s="217"/>
      <c r="ACF45" s="217"/>
      <c r="ACG45" s="217"/>
      <c r="ACH45" s="217"/>
      <c r="ACI45" s="217"/>
      <c r="ACJ45" s="217"/>
      <c r="ACK45" s="217"/>
      <c r="ACL45" s="217"/>
      <c r="ACM45" s="217"/>
      <c r="ACN45" s="217"/>
      <c r="ACO45" s="217"/>
      <c r="ACP45" s="217"/>
      <c r="ACQ45" s="217"/>
      <c r="ACR45" s="217"/>
      <c r="ACS45" s="217"/>
      <c r="ACT45" s="217"/>
      <c r="ACU45" s="217"/>
      <c r="ACV45" s="217"/>
      <c r="ACW45" s="217"/>
      <c r="ACX45" s="217"/>
      <c r="ACY45" s="217"/>
      <c r="ACZ45" s="217"/>
      <c r="ADA45" s="217"/>
      <c r="ADB45" s="217"/>
      <c r="ADC45" s="217"/>
      <c r="ADD45" s="217"/>
      <c r="ADE45" s="217"/>
      <c r="ADF45" s="217"/>
      <c r="ADG45" s="217"/>
      <c r="ADH45" s="217"/>
      <c r="ADI45" s="217"/>
      <c r="ADJ45" s="217"/>
      <c r="ADK45" s="217"/>
      <c r="ADL45" s="217"/>
      <c r="ADM45" s="217"/>
      <c r="ADN45" s="217"/>
      <c r="ADO45" s="217"/>
      <c r="ADP45" s="217"/>
      <c r="ADQ45" s="217"/>
      <c r="ADR45" s="217"/>
      <c r="ADS45" s="217"/>
      <c r="ADT45" s="217"/>
      <c r="ADU45" s="217"/>
      <c r="ADV45" s="217"/>
      <c r="ADW45" s="217"/>
      <c r="ADX45" s="217"/>
      <c r="ADY45" s="217"/>
      <c r="ADZ45" s="217"/>
      <c r="AEA45" s="217"/>
      <c r="AEB45" s="217"/>
      <c r="AEC45" s="217"/>
      <c r="AED45" s="217"/>
      <c r="AEE45" s="217"/>
      <c r="AEF45" s="217"/>
      <c r="AEG45" s="217"/>
      <c r="AEH45" s="217"/>
      <c r="AEI45" s="217"/>
      <c r="AEJ45" s="217"/>
      <c r="AEK45" s="217"/>
      <c r="AEL45" s="217"/>
      <c r="AEM45" s="217"/>
      <c r="AEN45" s="217"/>
      <c r="AEO45" s="217"/>
      <c r="AEP45" s="217"/>
      <c r="AEQ45" s="217"/>
      <c r="AER45" s="217"/>
      <c r="AES45" s="217"/>
      <c r="AET45" s="217"/>
      <c r="AEU45" s="217"/>
      <c r="AEV45" s="217"/>
      <c r="AEW45" s="217"/>
      <c r="AEX45" s="217"/>
      <c r="AEY45" s="217"/>
      <c r="AEZ45" s="217"/>
      <c r="AFA45" s="217"/>
      <c r="AFB45" s="217"/>
      <c r="AFC45" s="217"/>
      <c r="AFD45" s="217"/>
      <c r="AFE45" s="217"/>
      <c r="AFF45" s="217"/>
      <c r="AFG45" s="217"/>
      <c r="AFH45" s="217"/>
      <c r="AFI45" s="217"/>
      <c r="AFJ45" s="217"/>
      <c r="AFK45" s="217"/>
      <c r="AFL45" s="217"/>
      <c r="AFM45" s="217"/>
      <c r="AFN45" s="217"/>
      <c r="AFO45" s="217"/>
      <c r="AFP45" s="217"/>
      <c r="AFQ45" s="217"/>
      <c r="AFR45" s="217"/>
      <c r="AFS45" s="217"/>
      <c r="AFT45" s="217"/>
      <c r="AFU45" s="217"/>
      <c r="AFV45" s="217"/>
      <c r="AFW45" s="217"/>
      <c r="AFX45" s="217"/>
      <c r="AFY45" s="217"/>
      <c r="AFZ45" s="217"/>
      <c r="AGA45" s="217"/>
      <c r="AGB45" s="217"/>
      <c r="AGC45" s="217"/>
      <c r="AGD45" s="217"/>
      <c r="AGE45" s="217"/>
      <c r="AGF45" s="217"/>
      <c r="AGG45" s="217"/>
      <c r="AGH45" s="217"/>
      <c r="AGI45" s="217"/>
      <c r="AGJ45" s="217"/>
      <c r="AGK45" s="217"/>
      <c r="AGL45" s="217"/>
      <c r="AGM45" s="217"/>
      <c r="AGN45" s="217"/>
      <c r="AGO45" s="217"/>
      <c r="AGP45" s="217"/>
      <c r="AGQ45" s="217"/>
      <c r="AGR45" s="217"/>
      <c r="AGS45" s="217"/>
      <c r="AGT45" s="217"/>
      <c r="AGU45" s="217"/>
      <c r="AGV45" s="217"/>
      <c r="AGW45" s="217"/>
      <c r="AGX45" s="217"/>
      <c r="AGY45" s="217"/>
      <c r="AGZ45" s="217"/>
      <c r="AHA45" s="217"/>
      <c r="AHB45" s="217"/>
      <c r="AHC45" s="217"/>
      <c r="AHD45" s="217"/>
      <c r="AHE45" s="217"/>
      <c r="AHF45" s="217"/>
      <c r="AHG45" s="217"/>
      <c r="AHH45" s="217"/>
      <c r="AHI45" s="217"/>
      <c r="AHJ45" s="217"/>
      <c r="AHK45" s="217"/>
      <c r="AHL45" s="217"/>
      <c r="AHM45" s="217"/>
      <c r="AHN45" s="217"/>
      <c r="AHO45" s="217"/>
      <c r="AHP45" s="217"/>
      <c r="AHQ45" s="217"/>
      <c r="AHR45" s="217"/>
      <c r="AHS45" s="217"/>
      <c r="AHT45" s="217"/>
      <c r="AHU45" s="217"/>
      <c r="AHV45" s="217"/>
      <c r="AHW45" s="217"/>
      <c r="AHX45" s="217"/>
      <c r="AHY45" s="217"/>
      <c r="AHZ45" s="217"/>
      <c r="AIA45" s="217"/>
      <c r="AIB45" s="217"/>
      <c r="AIC45" s="217"/>
      <c r="AID45" s="217"/>
      <c r="AIE45" s="217"/>
      <c r="AIF45" s="217"/>
      <c r="AIG45" s="217"/>
      <c r="AIH45" s="217"/>
      <c r="AII45" s="217"/>
      <c r="AIJ45" s="217"/>
      <c r="AIK45" s="217"/>
      <c r="AIL45" s="217"/>
      <c r="AIM45" s="217"/>
      <c r="AIN45" s="217"/>
      <c r="AIO45" s="217"/>
      <c r="AIP45" s="217"/>
      <c r="AIQ45" s="217"/>
      <c r="AIR45" s="217"/>
      <c r="AIS45" s="217"/>
      <c r="AIT45" s="217"/>
      <c r="AIU45" s="217"/>
      <c r="AIV45" s="217"/>
      <c r="AIW45" s="217"/>
      <c r="AIX45" s="217"/>
      <c r="AIY45" s="217"/>
      <c r="AIZ45" s="217"/>
      <c r="AJA45" s="217"/>
      <c r="AJB45" s="217"/>
      <c r="AJC45" s="217"/>
      <c r="AJD45" s="217"/>
      <c r="AJE45" s="217"/>
      <c r="AJF45" s="217"/>
      <c r="AJG45" s="217"/>
      <c r="AJH45" s="217"/>
      <c r="AJI45" s="217"/>
      <c r="AJJ45" s="217"/>
      <c r="AJK45" s="217"/>
      <c r="AJL45" s="217"/>
      <c r="AJM45" s="217"/>
      <c r="AJN45" s="217"/>
      <c r="AJO45" s="217"/>
      <c r="AJP45" s="217"/>
      <c r="AJQ45" s="217"/>
      <c r="AJR45" s="217"/>
      <c r="AJS45" s="217"/>
      <c r="AJT45" s="217"/>
      <c r="AJU45" s="217"/>
      <c r="AJV45" s="217"/>
      <c r="AJW45" s="217"/>
      <c r="AJX45" s="217"/>
      <c r="AJY45" s="217"/>
      <c r="AJZ45" s="217"/>
      <c r="AKA45" s="217"/>
      <c r="AKB45" s="217"/>
      <c r="AKC45" s="217"/>
      <c r="AKD45" s="217"/>
      <c r="AKE45" s="217"/>
      <c r="AKF45" s="217"/>
      <c r="AKG45" s="217"/>
      <c r="AKH45" s="217"/>
      <c r="AKI45" s="217"/>
      <c r="AKJ45" s="217"/>
      <c r="AKK45" s="217"/>
      <c r="AKL45" s="217"/>
      <c r="AKM45" s="217"/>
      <c r="AKN45" s="217"/>
      <c r="AKO45" s="217"/>
      <c r="AKP45" s="217"/>
      <c r="AKQ45" s="217"/>
      <c r="AKR45" s="217"/>
      <c r="AKS45" s="217"/>
      <c r="AKT45" s="217"/>
      <c r="AKU45" s="217"/>
      <c r="AKV45" s="217"/>
      <c r="AKW45" s="217"/>
      <c r="AKX45" s="217"/>
      <c r="AKY45" s="217"/>
      <c r="AKZ45" s="217"/>
      <c r="ALA45" s="217"/>
      <c r="ALB45" s="217"/>
      <c r="ALC45" s="217"/>
      <c r="ALD45" s="217"/>
      <c r="ALE45" s="217"/>
      <c r="ALF45" s="217"/>
      <c r="ALG45" s="217"/>
      <c r="ALH45" s="217"/>
      <c r="ALI45" s="217"/>
      <c r="ALJ45" s="217"/>
      <c r="ALK45" s="217"/>
      <c r="ALL45" s="217"/>
      <c r="ALM45" s="217"/>
      <c r="ALN45" s="217"/>
      <c r="ALO45" s="217"/>
      <c r="ALP45" s="217"/>
      <c r="ALQ45" s="217"/>
      <c r="ALR45" s="217"/>
      <c r="ALS45" s="217"/>
      <c r="ALT45" s="217"/>
      <c r="ALU45" s="217"/>
      <c r="ALV45" s="217"/>
      <c r="ALW45" s="217"/>
      <c r="ALX45" s="217"/>
      <c r="ALY45" s="217"/>
      <c r="ALZ45" s="217"/>
      <c r="AMA45" s="217"/>
      <c r="AMB45" s="217"/>
      <c r="AMC45" s="217"/>
      <c r="AMD45" s="217"/>
      <c r="AME45" s="217"/>
      <c r="AMF45" s="217"/>
      <c r="AMG45" s="217"/>
      <c r="AMH45" s="217"/>
      <c r="AMI45" s="217"/>
      <c r="AMJ45" s="217"/>
      <c r="AMK45" s="217"/>
      <c r="AML45" s="217"/>
      <c r="AMM45" s="217"/>
    </row>
    <row r="47" spans="1:1027">
      <c r="B47" s="365" t="s">
        <v>288</v>
      </c>
      <c r="T47" s="473">
        <f>T7+T13+T34</f>
        <v>0</v>
      </c>
      <c r="U47" s="473">
        <f>U7+U13+U34</f>
        <v>0</v>
      </c>
    </row>
    <row r="48" spans="1:1027">
      <c r="B48" s="365"/>
      <c r="T48" s="473"/>
      <c r="U48" s="473"/>
    </row>
    <row r="49" spans="1:21">
      <c r="B49" s="868" t="s">
        <v>877</v>
      </c>
      <c r="T49" s="473"/>
      <c r="U49" s="473"/>
    </row>
    <row r="50" spans="1:21" ht="90" customHeight="1">
      <c r="B50" s="868"/>
      <c r="T50" s="473"/>
      <c r="U50" s="473"/>
    </row>
    <row r="51" spans="1:21" ht="20.399999999999999">
      <c r="B51" s="295"/>
      <c r="C51" s="295"/>
      <c r="D51" s="295"/>
      <c r="E51" s="295"/>
      <c r="F51" s="295"/>
      <c r="G51" s="295"/>
      <c r="H51" s="295"/>
      <c r="I51" s="295"/>
      <c r="J51" s="295"/>
      <c r="K51" s="295"/>
      <c r="L51" s="366"/>
      <c r="M51" s="295"/>
      <c r="N51" s="295"/>
    </row>
    <row r="52" spans="1:21" s="31" customFormat="1">
      <c r="A52" s="31" t="str">
        <f>'ūdens bilance'!B28</f>
        <v>Datums: __.__.202_</v>
      </c>
      <c r="I52" s="24"/>
      <c r="J52" s="58"/>
      <c r="K52" s="58"/>
    </row>
    <row r="53" spans="1:21" s="31" customFormat="1">
      <c r="I53" s="24"/>
      <c r="J53" s="41"/>
      <c r="K53" s="41"/>
    </row>
    <row r="54" spans="1:21" ht="124.5" customHeight="1">
      <c r="A54" s="367"/>
      <c r="B54" s="938" t="s">
        <v>289</v>
      </c>
      <c r="C54" s="938"/>
    </row>
  </sheetData>
  <sheetProtection algorithmName="SHA-512" hashValue="S2pfRtN274wO1vHcqPTnwOELIYryJEn29nB+bvZhniA9vwMHLq3qdG6KB1JsMA4YtYrFh1GGq2rTxP+0CK/YGg==" saltValue="2Fp9ftKYypfF9ET2onD05g==" spinCount="100000" sheet="1" formatCells="0" formatColumns="0" formatRows="0"/>
  <mergeCells count="20">
    <mergeCell ref="T4:U4"/>
    <mergeCell ref="B45:F45"/>
    <mergeCell ref="A4:A6"/>
    <mergeCell ref="B4:B6"/>
    <mergeCell ref="C4:C6"/>
    <mergeCell ref="G4:G6"/>
    <mergeCell ref="L4:S4"/>
    <mergeCell ref="J5:J6"/>
    <mergeCell ref="K5:K6"/>
    <mergeCell ref="L5:M5"/>
    <mergeCell ref="N5:O5"/>
    <mergeCell ref="P5:Q5"/>
    <mergeCell ref="R5:S5"/>
    <mergeCell ref="B54:C54"/>
    <mergeCell ref="H4:H6"/>
    <mergeCell ref="I4:I6"/>
    <mergeCell ref="J4:K4"/>
    <mergeCell ref="D4:D6"/>
    <mergeCell ref="E4:E6"/>
    <mergeCell ref="F4:F6"/>
  </mergeCells>
  <pageMargins left="0.196527777777778" right="0.196527777777778" top="0.74791666666666701" bottom="0.74791666666666701" header="0.51180555555555496" footer="0.51180555555555496"/>
  <pageSetup paperSize="9" firstPageNumber="0" orientation="landscape" horizontalDpi="300" verticalDpi="300" r:id="rId1"/>
  <ignoredErrors>
    <ignoredError sqref="T14:U26 T35:U44 T28:U30" unlockedFormula="1"/>
  </ignoredError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Lapa30">
    <pageSetUpPr fitToPage="1"/>
  </sheetPr>
  <dimension ref="A3:AMK24"/>
  <sheetViews>
    <sheetView zoomScale="90" zoomScaleNormal="90" workbookViewId="0">
      <selection activeCell="E17" sqref="E17"/>
    </sheetView>
  </sheetViews>
  <sheetFormatPr defaultRowHeight="13.2"/>
  <cols>
    <col min="1" max="1" width="4.88671875" style="31" customWidth="1"/>
    <col min="2" max="2" width="89.109375" style="31" customWidth="1"/>
    <col min="3" max="6" width="13.6640625" style="31" customWidth="1"/>
    <col min="7" max="13" width="13.6640625" style="24" customWidth="1"/>
    <col min="14" max="1025" width="9.109375" style="24" customWidth="1"/>
  </cols>
  <sheetData>
    <row r="3" spans="1:13" ht="20.399999999999999">
      <c r="A3" s="269" t="s">
        <v>100</v>
      </c>
      <c r="C3" s="361"/>
      <c r="D3" s="361"/>
      <c r="E3" s="361"/>
      <c r="F3" s="362"/>
    </row>
    <row r="4" spans="1:13" ht="32.25" customHeight="1">
      <c r="A4" s="966"/>
      <c r="B4" s="1013" t="s">
        <v>182</v>
      </c>
      <c r="C4" s="968" t="s">
        <v>55</v>
      </c>
      <c r="D4" s="968" t="s">
        <v>228</v>
      </c>
      <c r="E4" s="968"/>
      <c r="F4" s="968" t="s">
        <v>183</v>
      </c>
      <c r="G4" s="968"/>
      <c r="H4" s="968"/>
      <c r="I4" s="968"/>
      <c r="J4" s="968"/>
      <c r="K4" s="968"/>
      <c r="L4" s="968"/>
      <c r="M4" s="968"/>
    </row>
    <row r="5" spans="1:13" ht="28.5" customHeight="1">
      <c r="A5" s="966"/>
      <c r="B5" s="1013"/>
      <c r="C5" s="968"/>
      <c r="D5" s="1014" t="s">
        <v>146</v>
      </c>
      <c r="E5" s="1015" t="s">
        <v>145</v>
      </c>
      <c r="F5" s="1014" t="s">
        <v>229</v>
      </c>
      <c r="G5" s="1014"/>
      <c r="H5" s="966" t="s">
        <v>230</v>
      </c>
      <c r="I5" s="966"/>
      <c r="J5" s="966" t="s">
        <v>231</v>
      </c>
      <c r="K5" s="966"/>
      <c r="L5" s="1015" t="s">
        <v>232</v>
      </c>
      <c r="M5" s="1015"/>
    </row>
    <row r="6" spans="1:13" ht="13.8">
      <c r="A6" s="966"/>
      <c r="B6" s="1013"/>
      <c r="C6" s="968"/>
      <c r="D6" s="1014"/>
      <c r="E6" s="1015"/>
      <c r="F6" s="272" t="s">
        <v>146</v>
      </c>
      <c r="G6" s="273" t="s">
        <v>145</v>
      </c>
      <c r="H6" s="221" t="s">
        <v>146</v>
      </c>
      <c r="I6" s="273" t="s">
        <v>145</v>
      </c>
      <c r="J6" s="221" t="s">
        <v>146</v>
      </c>
      <c r="K6" s="273" t="s">
        <v>145</v>
      </c>
      <c r="L6" s="221" t="s">
        <v>146</v>
      </c>
      <c r="M6" s="274" t="s">
        <v>145</v>
      </c>
    </row>
    <row r="7" spans="1:13" ht="55.8">
      <c r="A7" s="223">
        <v>1</v>
      </c>
      <c r="B7" s="275" t="s">
        <v>290</v>
      </c>
      <c r="C7" s="276"/>
      <c r="D7" s="277">
        <f t="shared" ref="D7:D16" si="0">F7+H7+J7+L7</f>
        <v>0</v>
      </c>
      <c r="E7" s="256">
        <f t="shared" ref="E7:E16" si="1">C7*D7</f>
        <v>0</v>
      </c>
      <c r="F7" s="257"/>
      <c r="G7" s="164">
        <f t="shared" ref="G7:G16" si="2">F7*C7</f>
        <v>0</v>
      </c>
      <c r="H7" s="257"/>
      <c r="I7" s="164">
        <f t="shared" ref="I7:I16" si="3">H7*C7</f>
        <v>0</v>
      </c>
      <c r="J7" s="278"/>
      <c r="K7" s="164">
        <f t="shared" ref="K7:K16" si="4">J7*C7</f>
        <v>0</v>
      </c>
      <c r="L7" s="278"/>
      <c r="M7" s="259">
        <f t="shared" ref="M7:M16" si="5">L7*C7</f>
        <v>0</v>
      </c>
    </row>
    <row r="8" spans="1:13" ht="13.8">
      <c r="A8" s="223">
        <v>2</v>
      </c>
      <c r="B8" s="297"/>
      <c r="C8" s="276"/>
      <c r="D8" s="277">
        <f t="shared" si="0"/>
        <v>0</v>
      </c>
      <c r="E8" s="256">
        <f t="shared" si="1"/>
        <v>0</v>
      </c>
      <c r="F8" s="257"/>
      <c r="G8" s="164">
        <f t="shared" si="2"/>
        <v>0</v>
      </c>
      <c r="H8" s="278"/>
      <c r="I8" s="164">
        <f t="shared" si="3"/>
        <v>0</v>
      </c>
      <c r="J8" s="278"/>
      <c r="K8" s="164">
        <f t="shared" si="4"/>
        <v>0</v>
      </c>
      <c r="L8" s="278"/>
      <c r="M8" s="259">
        <f t="shared" si="5"/>
        <v>0</v>
      </c>
    </row>
    <row r="9" spans="1:13" ht="13.8">
      <c r="A9" s="224">
        <v>3</v>
      </c>
      <c r="B9" s="279"/>
      <c r="C9" s="276"/>
      <c r="D9" s="277">
        <f t="shared" si="0"/>
        <v>0</v>
      </c>
      <c r="E9" s="256">
        <f t="shared" si="1"/>
        <v>0</v>
      </c>
      <c r="F9" s="257"/>
      <c r="G9" s="164">
        <f t="shared" si="2"/>
        <v>0</v>
      </c>
      <c r="H9" s="278"/>
      <c r="I9" s="164">
        <f t="shared" si="3"/>
        <v>0</v>
      </c>
      <c r="J9" s="278"/>
      <c r="K9" s="164">
        <f t="shared" si="4"/>
        <v>0</v>
      </c>
      <c r="L9" s="278"/>
      <c r="M9" s="259">
        <f t="shared" si="5"/>
        <v>0</v>
      </c>
    </row>
    <row r="10" spans="1:13" ht="13.8">
      <c r="A10" s="223">
        <v>4</v>
      </c>
      <c r="B10" s="368"/>
      <c r="C10" s="276"/>
      <c r="D10" s="277">
        <f t="shared" si="0"/>
        <v>0</v>
      </c>
      <c r="E10" s="256">
        <f t="shared" si="1"/>
        <v>0</v>
      </c>
      <c r="F10" s="257"/>
      <c r="G10" s="164">
        <f t="shared" si="2"/>
        <v>0</v>
      </c>
      <c r="H10" s="278"/>
      <c r="I10" s="164">
        <f t="shared" si="3"/>
        <v>0</v>
      </c>
      <c r="J10" s="278"/>
      <c r="K10" s="164">
        <f t="shared" si="4"/>
        <v>0</v>
      </c>
      <c r="L10" s="278"/>
      <c r="M10" s="259">
        <f t="shared" si="5"/>
        <v>0</v>
      </c>
    </row>
    <row r="11" spans="1:13" ht="15" customHeight="1">
      <c r="A11" s="223">
        <v>5</v>
      </c>
      <c r="B11" s="258"/>
      <c r="C11" s="276"/>
      <c r="D11" s="277">
        <f t="shared" si="0"/>
        <v>0</v>
      </c>
      <c r="E11" s="256">
        <f t="shared" si="1"/>
        <v>0</v>
      </c>
      <c r="F11" s="257"/>
      <c r="G11" s="164">
        <f t="shared" si="2"/>
        <v>0</v>
      </c>
      <c r="H11" s="278"/>
      <c r="I11" s="164">
        <f t="shared" si="3"/>
        <v>0</v>
      </c>
      <c r="J11" s="278"/>
      <c r="K11" s="164">
        <f t="shared" si="4"/>
        <v>0</v>
      </c>
      <c r="L11" s="278"/>
      <c r="M11" s="259">
        <f t="shared" si="5"/>
        <v>0</v>
      </c>
    </row>
    <row r="12" spans="1:13" ht="15" customHeight="1">
      <c r="A12" s="224">
        <v>6</v>
      </c>
      <c r="B12" s="282"/>
      <c r="C12" s="276"/>
      <c r="D12" s="277">
        <f t="shared" si="0"/>
        <v>0</v>
      </c>
      <c r="E12" s="256">
        <f t="shared" si="1"/>
        <v>0</v>
      </c>
      <c r="F12" s="257"/>
      <c r="G12" s="164">
        <f t="shared" si="2"/>
        <v>0</v>
      </c>
      <c r="H12" s="278"/>
      <c r="I12" s="164">
        <f t="shared" si="3"/>
        <v>0</v>
      </c>
      <c r="J12" s="278"/>
      <c r="K12" s="164">
        <f t="shared" si="4"/>
        <v>0</v>
      </c>
      <c r="L12" s="278"/>
      <c r="M12" s="259">
        <f t="shared" si="5"/>
        <v>0</v>
      </c>
    </row>
    <row r="13" spans="1:13" ht="15" customHeight="1">
      <c r="A13" s="223">
        <v>7</v>
      </c>
      <c r="B13" s="282"/>
      <c r="C13" s="276"/>
      <c r="D13" s="277">
        <f t="shared" si="0"/>
        <v>0</v>
      </c>
      <c r="E13" s="256">
        <f t="shared" si="1"/>
        <v>0</v>
      </c>
      <c r="F13" s="257"/>
      <c r="G13" s="164">
        <f t="shared" si="2"/>
        <v>0</v>
      </c>
      <c r="H13" s="278"/>
      <c r="I13" s="164">
        <f t="shared" si="3"/>
        <v>0</v>
      </c>
      <c r="J13" s="278"/>
      <c r="K13" s="164">
        <f t="shared" si="4"/>
        <v>0</v>
      </c>
      <c r="L13" s="278"/>
      <c r="M13" s="259">
        <f t="shared" si="5"/>
        <v>0</v>
      </c>
    </row>
    <row r="14" spans="1:13" ht="15" customHeight="1">
      <c r="A14" s="223">
        <v>8</v>
      </c>
      <c r="B14" s="282"/>
      <c r="C14" s="276"/>
      <c r="D14" s="277">
        <f t="shared" si="0"/>
        <v>0</v>
      </c>
      <c r="E14" s="256">
        <f t="shared" si="1"/>
        <v>0</v>
      </c>
      <c r="F14" s="257"/>
      <c r="G14" s="164">
        <f t="shared" si="2"/>
        <v>0</v>
      </c>
      <c r="H14" s="278"/>
      <c r="I14" s="164">
        <f t="shared" si="3"/>
        <v>0</v>
      </c>
      <c r="J14" s="278"/>
      <c r="K14" s="164">
        <f t="shared" si="4"/>
        <v>0</v>
      </c>
      <c r="L14" s="278"/>
      <c r="M14" s="259">
        <f t="shared" si="5"/>
        <v>0</v>
      </c>
    </row>
    <row r="15" spans="1:13" ht="15" customHeight="1">
      <c r="A15" s="224">
        <v>9</v>
      </c>
      <c r="B15" s="282"/>
      <c r="C15" s="276"/>
      <c r="D15" s="277">
        <f t="shared" si="0"/>
        <v>0</v>
      </c>
      <c r="E15" s="256">
        <f t="shared" si="1"/>
        <v>0</v>
      </c>
      <c r="F15" s="257"/>
      <c r="G15" s="164">
        <f t="shared" si="2"/>
        <v>0</v>
      </c>
      <c r="H15" s="278"/>
      <c r="I15" s="164">
        <f t="shared" si="3"/>
        <v>0</v>
      </c>
      <c r="J15" s="278"/>
      <c r="K15" s="164">
        <f t="shared" si="4"/>
        <v>0</v>
      </c>
      <c r="L15" s="278"/>
      <c r="M15" s="259">
        <f t="shared" si="5"/>
        <v>0</v>
      </c>
    </row>
    <row r="16" spans="1:13" ht="15" customHeight="1">
      <c r="A16" s="223">
        <v>10</v>
      </c>
      <c r="B16" s="283"/>
      <c r="C16" s="369"/>
      <c r="D16" s="363">
        <f t="shared" si="0"/>
        <v>0</v>
      </c>
      <c r="E16" s="370">
        <f t="shared" si="1"/>
        <v>0</v>
      </c>
      <c r="F16" s="371"/>
      <c r="G16" s="288">
        <f t="shared" si="2"/>
        <v>0</v>
      </c>
      <c r="H16" s="289"/>
      <c r="I16" s="288">
        <f t="shared" si="3"/>
        <v>0</v>
      </c>
      <c r="J16" s="289"/>
      <c r="K16" s="288">
        <f t="shared" si="4"/>
        <v>0</v>
      </c>
      <c r="L16" s="289"/>
      <c r="M16" s="372">
        <f t="shared" si="5"/>
        <v>0</v>
      </c>
    </row>
    <row r="17" spans="1:13" ht="15" customHeight="1">
      <c r="A17" s="234"/>
      <c r="B17" s="292" t="s">
        <v>187</v>
      </c>
      <c r="C17" s="293">
        <f>ROUND(SUM(C7:C16),0)</f>
        <v>0</v>
      </c>
      <c r="D17" s="294"/>
      <c r="E17" s="293">
        <f>ROUND(SUM(E7:E16),0)</f>
        <v>0</v>
      </c>
      <c r="F17" s="294"/>
      <c r="G17" s="293">
        <f>ROUND(SUM(G7:G16),0)</f>
        <v>0</v>
      </c>
      <c r="H17" s="237"/>
      <c r="I17" s="293">
        <f>ROUND(SUM(I7:I16),0)</f>
        <v>0</v>
      </c>
      <c r="J17" s="237"/>
      <c r="K17" s="293">
        <f>ROUND(SUM(K7:K16),0)</f>
        <v>0</v>
      </c>
      <c r="L17" s="237"/>
      <c r="M17" s="293">
        <f>ROUND(SUM(M7:M16),0)</f>
        <v>0</v>
      </c>
    </row>
    <row r="19" spans="1:13">
      <c r="B19" s="868" t="s">
        <v>877</v>
      </c>
      <c r="C19" s="75"/>
    </row>
    <row r="20" spans="1:13" ht="90" customHeight="1">
      <c r="B20" s="75"/>
      <c r="C20" s="75"/>
    </row>
    <row r="21" spans="1:13">
      <c r="B21" s="75"/>
      <c r="C21" s="75"/>
    </row>
    <row r="22" spans="1:13" s="31" customFormat="1">
      <c r="A22" s="31" t="str">
        <f>'ūdens bilance'!B28</f>
        <v>Datums: __.__.202_</v>
      </c>
      <c r="G22" s="24"/>
      <c r="H22" s="58"/>
      <c r="I22" s="58"/>
    </row>
    <row r="23" spans="1:13" s="31" customFormat="1">
      <c r="G23" s="24"/>
      <c r="H23" s="41"/>
      <c r="I23" s="41"/>
    </row>
    <row r="24" spans="1:13" ht="56.4">
      <c r="A24" s="60"/>
      <c r="B24" s="373" t="s">
        <v>291</v>
      </c>
    </row>
  </sheetData>
  <sheetProtection algorithmName="SHA-512" hashValue="qgHEdUN9+PpmBUoDwe3jv8g2OeR+lG8FaPznfzxUILXrSPusQ7yjmXy7ik0n6MHuHOHAzZiYJIByVLx3IgIavg==" saltValue="kf0cZNhVNstXxdpjSfZB6A==" spinCount="100000" sheet="1" objects="1" scenarios="1" formatCells="0" formatColumns="0" formatRows="0"/>
  <mergeCells count="11">
    <mergeCell ref="A4:A6"/>
    <mergeCell ref="B4:B6"/>
    <mergeCell ref="C4:C6"/>
    <mergeCell ref="D4:E4"/>
    <mergeCell ref="F4:M4"/>
    <mergeCell ref="D5:D6"/>
    <mergeCell ref="E5:E6"/>
    <mergeCell ref="F5:G5"/>
    <mergeCell ref="H5:I5"/>
    <mergeCell ref="J5:K5"/>
    <mergeCell ref="L5:M5"/>
  </mergeCells>
  <pageMargins left="0.75" right="0.75" top="1" bottom="1" header="0.51180555555555496" footer="0.51180555555555496"/>
  <pageSetup paperSize="9" firstPageNumber="0" orientation="landscape" horizontalDpi="300" verticalDpi="30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Lapa31">
    <pageSetUpPr fitToPage="1"/>
  </sheetPr>
  <dimension ref="A3:AMK25"/>
  <sheetViews>
    <sheetView zoomScale="90" zoomScaleNormal="90" workbookViewId="0">
      <selection activeCell="C21" sqref="C21"/>
    </sheetView>
  </sheetViews>
  <sheetFormatPr defaultRowHeight="13.2"/>
  <cols>
    <col min="1" max="1" width="4.88671875" style="31" customWidth="1"/>
    <col min="2" max="2" width="89.109375" style="31" customWidth="1"/>
    <col min="3" max="6" width="13.6640625" style="31" customWidth="1"/>
    <col min="7" max="13" width="13.6640625" style="24" customWidth="1"/>
    <col min="14" max="1025" width="9.109375" style="24" customWidth="1"/>
  </cols>
  <sheetData>
    <row r="3" spans="1:13" ht="20.399999999999999">
      <c r="A3" s="269" t="s">
        <v>102</v>
      </c>
      <c r="C3" s="361"/>
      <c r="D3" s="361"/>
      <c r="E3" s="361"/>
      <c r="F3" s="362"/>
    </row>
    <row r="4" spans="1:13" ht="32.25" customHeight="1">
      <c r="A4" s="966"/>
      <c r="B4" s="1013" t="s">
        <v>182</v>
      </c>
      <c r="C4" s="968" t="s">
        <v>55</v>
      </c>
      <c r="D4" s="968" t="s">
        <v>228</v>
      </c>
      <c r="E4" s="968"/>
      <c r="F4" s="968" t="s">
        <v>183</v>
      </c>
      <c r="G4" s="968"/>
      <c r="H4" s="968"/>
      <c r="I4" s="968"/>
      <c r="J4" s="968"/>
      <c r="K4" s="968"/>
      <c r="L4" s="968"/>
      <c r="M4" s="968"/>
    </row>
    <row r="5" spans="1:13" ht="26.25" customHeight="1">
      <c r="A5" s="966"/>
      <c r="B5" s="1013"/>
      <c r="C5" s="968"/>
      <c r="D5" s="1014" t="s">
        <v>146</v>
      </c>
      <c r="E5" s="1015" t="s">
        <v>145</v>
      </c>
      <c r="F5" s="1014" t="s">
        <v>229</v>
      </c>
      <c r="G5" s="1014"/>
      <c r="H5" s="966" t="s">
        <v>230</v>
      </c>
      <c r="I5" s="966"/>
      <c r="J5" s="966" t="s">
        <v>231</v>
      </c>
      <c r="K5" s="966"/>
      <c r="L5" s="1015" t="s">
        <v>232</v>
      </c>
      <c r="M5" s="1015"/>
    </row>
    <row r="6" spans="1:13" ht="13.8">
      <c r="A6" s="966"/>
      <c r="B6" s="1013"/>
      <c r="C6" s="968"/>
      <c r="D6" s="1014"/>
      <c r="E6" s="1015"/>
      <c r="F6" s="272" t="s">
        <v>146</v>
      </c>
      <c r="G6" s="273" t="s">
        <v>145</v>
      </c>
      <c r="H6" s="221" t="s">
        <v>146</v>
      </c>
      <c r="I6" s="273" t="s">
        <v>145</v>
      </c>
      <c r="J6" s="221" t="s">
        <v>146</v>
      </c>
      <c r="K6" s="273" t="s">
        <v>145</v>
      </c>
      <c r="L6" s="221" t="s">
        <v>146</v>
      </c>
      <c r="M6" s="274" t="s">
        <v>145</v>
      </c>
    </row>
    <row r="7" spans="1:13" ht="55.8">
      <c r="A7" s="223">
        <v>1</v>
      </c>
      <c r="B7" s="275" t="s">
        <v>292</v>
      </c>
      <c r="C7" s="276"/>
      <c r="D7" s="277">
        <f t="shared" ref="D7:D16" si="0">F7+H7+J7+L7</f>
        <v>0</v>
      </c>
      <c r="E7" s="256">
        <f t="shared" ref="E7:E16" si="1">C7*D7</f>
        <v>0</v>
      </c>
      <c r="F7" s="257"/>
      <c r="G7" s="164">
        <f t="shared" ref="G7:G16" si="2">F7*C7</f>
        <v>0</v>
      </c>
      <c r="H7" s="278"/>
      <c r="I7" s="164">
        <f t="shared" ref="I7:I16" si="3">H7*C7</f>
        <v>0</v>
      </c>
      <c r="J7" s="278"/>
      <c r="K7" s="164">
        <f t="shared" ref="K7:K16" si="4">J7*C7</f>
        <v>0</v>
      </c>
      <c r="L7" s="278"/>
      <c r="M7" s="259">
        <f t="shared" ref="M7:M16" si="5">L7*C7</f>
        <v>0</v>
      </c>
    </row>
    <row r="8" spans="1:13" ht="13.8">
      <c r="A8" s="223">
        <v>2</v>
      </c>
      <c r="B8" s="297"/>
      <c r="C8" s="276"/>
      <c r="D8" s="277">
        <f t="shared" si="0"/>
        <v>0</v>
      </c>
      <c r="E8" s="256">
        <f t="shared" si="1"/>
        <v>0</v>
      </c>
      <c r="F8" s="257"/>
      <c r="G8" s="164">
        <f t="shared" si="2"/>
        <v>0</v>
      </c>
      <c r="H8" s="278"/>
      <c r="I8" s="164">
        <f t="shared" si="3"/>
        <v>0</v>
      </c>
      <c r="J8" s="278"/>
      <c r="K8" s="164">
        <f t="shared" si="4"/>
        <v>0</v>
      </c>
      <c r="L8" s="278"/>
      <c r="M8" s="259">
        <f t="shared" si="5"/>
        <v>0</v>
      </c>
    </row>
    <row r="9" spans="1:13" ht="15" customHeight="1">
      <c r="A9" s="224">
        <v>3</v>
      </c>
      <c r="B9" s="297"/>
      <c r="C9" s="276"/>
      <c r="D9" s="277">
        <f t="shared" si="0"/>
        <v>0</v>
      </c>
      <c r="E9" s="256">
        <f t="shared" si="1"/>
        <v>0</v>
      </c>
      <c r="F9" s="257"/>
      <c r="G9" s="164">
        <f t="shared" si="2"/>
        <v>0</v>
      </c>
      <c r="H9" s="278"/>
      <c r="I9" s="164">
        <f t="shared" si="3"/>
        <v>0</v>
      </c>
      <c r="J9" s="278"/>
      <c r="K9" s="164">
        <f t="shared" si="4"/>
        <v>0</v>
      </c>
      <c r="L9" s="278"/>
      <c r="M9" s="259">
        <f t="shared" si="5"/>
        <v>0</v>
      </c>
    </row>
    <row r="10" spans="1:13" ht="13.8">
      <c r="A10" s="223">
        <v>4</v>
      </c>
      <c r="B10" s="297"/>
      <c r="C10" s="276"/>
      <c r="D10" s="277">
        <f t="shared" si="0"/>
        <v>0</v>
      </c>
      <c r="E10" s="256">
        <f t="shared" si="1"/>
        <v>0</v>
      </c>
      <c r="F10" s="257"/>
      <c r="G10" s="164">
        <f t="shared" si="2"/>
        <v>0</v>
      </c>
      <c r="H10" s="278"/>
      <c r="I10" s="164">
        <f t="shared" si="3"/>
        <v>0</v>
      </c>
      <c r="J10" s="278"/>
      <c r="K10" s="164">
        <f t="shared" si="4"/>
        <v>0</v>
      </c>
      <c r="L10" s="278"/>
      <c r="M10" s="259">
        <f t="shared" si="5"/>
        <v>0</v>
      </c>
    </row>
    <row r="11" spans="1:13" ht="15" customHeight="1">
      <c r="A11" s="223">
        <v>5</v>
      </c>
      <c r="B11" s="258"/>
      <c r="C11" s="276"/>
      <c r="D11" s="277">
        <f t="shared" si="0"/>
        <v>0</v>
      </c>
      <c r="E11" s="256">
        <f t="shared" si="1"/>
        <v>0</v>
      </c>
      <c r="F11" s="257"/>
      <c r="G11" s="164">
        <f t="shared" si="2"/>
        <v>0</v>
      </c>
      <c r="H11" s="278"/>
      <c r="I11" s="164">
        <f t="shared" si="3"/>
        <v>0</v>
      </c>
      <c r="J11" s="278"/>
      <c r="K11" s="164">
        <f t="shared" si="4"/>
        <v>0</v>
      </c>
      <c r="L11" s="278"/>
      <c r="M11" s="259">
        <f t="shared" si="5"/>
        <v>0</v>
      </c>
    </row>
    <row r="12" spans="1:13" ht="15" customHeight="1">
      <c r="A12" s="224">
        <v>6</v>
      </c>
      <c r="B12" s="282"/>
      <c r="C12" s="276"/>
      <c r="D12" s="277">
        <f t="shared" si="0"/>
        <v>0</v>
      </c>
      <c r="E12" s="256">
        <f t="shared" si="1"/>
        <v>0</v>
      </c>
      <c r="F12" s="257"/>
      <c r="G12" s="164">
        <f t="shared" si="2"/>
        <v>0</v>
      </c>
      <c r="H12" s="278"/>
      <c r="I12" s="164">
        <f t="shared" si="3"/>
        <v>0</v>
      </c>
      <c r="J12" s="278"/>
      <c r="K12" s="164">
        <f t="shared" si="4"/>
        <v>0</v>
      </c>
      <c r="L12" s="278"/>
      <c r="M12" s="259">
        <f t="shared" si="5"/>
        <v>0</v>
      </c>
    </row>
    <row r="13" spans="1:13" ht="15" customHeight="1">
      <c r="A13" s="223">
        <v>7</v>
      </c>
      <c r="B13" s="282"/>
      <c r="C13" s="276"/>
      <c r="D13" s="277">
        <f t="shared" si="0"/>
        <v>0</v>
      </c>
      <c r="E13" s="256">
        <f t="shared" si="1"/>
        <v>0</v>
      </c>
      <c r="F13" s="257"/>
      <c r="G13" s="164">
        <f t="shared" si="2"/>
        <v>0</v>
      </c>
      <c r="H13" s="278"/>
      <c r="I13" s="164">
        <f t="shared" si="3"/>
        <v>0</v>
      </c>
      <c r="J13" s="278"/>
      <c r="K13" s="164">
        <f t="shared" si="4"/>
        <v>0</v>
      </c>
      <c r="L13" s="278"/>
      <c r="M13" s="259">
        <f t="shared" si="5"/>
        <v>0</v>
      </c>
    </row>
    <row r="14" spans="1:13" ht="15" customHeight="1">
      <c r="A14" s="223">
        <v>8</v>
      </c>
      <c r="B14" s="282"/>
      <c r="C14" s="276"/>
      <c r="D14" s="277">
        <f t="shared" si="0"/>
        <v>0</v>
      </c>
      <c r="E14" s="256">
        <f t="shared" si="1"/>
        <v>0</v>
      </c>
      <c r="F14" s="257"/>
      <c r="G14" s="164">
        <f t="shared" si="2"/>
        <v>0</v>
      </c>
      <c r="H14" s="278"/>
      <c r="I14" s="164">
        <f t="shared" si="3"/>
        <v>0</v>
      </c>
      <c r="J14" s="278"/>
      <c r="K14" s="164">
        <f t="shared" si="4"/>
        <v>0</v>
      </c>
      <c r="L14" s="278"/>
      <c r="M14" s="259">
        <f t="shared" si="5"/>
        <v>0</v>
      </c>
    </row>
    <row r="15" spans="1:13" ht="15" customHeight="1">
      <c r="A15" s="224">
        <v>9</v>
      </c>
      <c r="B15" s="282"/>
      <c r="C15" s="276"/>
      <c r="D15" s="277">
        <f t="shared" si="0"/>
        <v>0</v>
      </c>
      <c r="E15" s="256">
        <f t="shared" si="1"/>
        <v>0</v>
      </c>
      <c r="F15" s="257"/>
      <c r="G15" s="164">
        <f t="shared" si="2"/>
        <v>0</v>
      </c>
      <c r="H15" s="278"/>
      <c r="I15" s="164">
        <f t="shared" si="3"/>
        <v>0</v>
      </c>
      <c r="J15" s="278"/>
      <c r="K15" s="164">
        <f t="shared" si="4"/>
        <v>0</v>
      </c>
      <c r="L15" s="278"/>
      <c r="M15" s="259">
        <f t="shared" si="5"/>
        <v>0</v>
      </c>
    </row>
    <row r="16" spans="1:13" ht="15" customHeight="1">
      <c r="A16" s="223">
        <v>10</v>
      </c>
      <c r="B16" s="283"/>
      <c r="C16" s="369"/>
      <c r="D16" s="363">
        <f t="shared" si="0"/>
        <v>0</v>
      </c>
      <c r="E16" s="370">
        <f t="shared" si="1"/>
        <v>0</v>
      </c>
      <c r="F16" s="371"/>
      <c r="G16" s="288">
        <f t="shared" si="2"/>
        <v>0</v>
      </c>
      <c r="H16" s="289"/>
      <c r="I16" s="288">
        <f t="shared" si="3"/>
        <v>0</v>
      </c>
      <c r="J16" s="289"/>
      <c r="K16" s="288">
        <f t="shared" si="4"/>
        <v>0</v>
      </c>
      <c r="L16" s="289"/>
      <c r="M16" s="372">
        <f t="shared" si="5"/>
        <v>0</v>
      </c>
    </row>
    <row r="17" spans="1:13" ht="15" customHeight="1">
      <c r="A17" s="234"/>
      <c r="B17" s="292" t="s">
        <v>187</v>
      </c>
      <c r="C17" s="293">
        <f>ROUND(SUM(C7:C16),0)</f>
        <v>0</v>
      </c>
      <c r="D17" s="294"/>
      <c r="E17" s="293">
        <f>ROUND(SUM(E7:E16),0)</f>
        <v>0</v>
      </c>
      <c r="F17" s="294"/>
      <c r="G17" s="293">
        <f>ROUND(SUM(G7:G16),0)</f>
        <v>0</v>
      </c>
      <c r="H17" s="237"/>
      <c r="I17" s="293">
        <f>ROUND(SUM(I7:I16),0)</f>
        <v>0</v>
      </c>
      <c r="J17" s="237"/>
      <c r="K17" s="293">
        <f>ROUND(SUM(K7:K16),0)</f>
        <v>0</v>
      </c>
      <c r="L17" s="237"/>
      <c r="M17" s="293">
        <f>ROUND(SUM(M7:M16),0)</f>
        <v>0</v>
      </c>
    </row>
    <row r="18" spans="1:13" ht="52.8">
      <c r="B18" s="430" t="s">
        <v>639</v>
      </c>
    </row>
    <row r="19" spans="1:13">
      <c r="B19" s="75"/>
      <c r="C19" s="75"/>
    </row>
    <row r="20" spans="1:13">
      <c r="B20" s="868" t="s">
        <v>877</v>
      </c>
      <c r="C20" s="75"/>
    </row>
    <row r="21" spans="1:13" ht="90" customHeight="1">
      <c r="B21" s="75"/>
      <c r="C21" s="75"/>
    </row>
    <row r="22" spans="1:13">
      <c r="B22" s="75"/>
      <c r="C22" s="75"/>
    </row>
    <row r="23" spans="1:13" s="31" customFormat="1">
      <c r="A23" s="31" t="str">
        <f>'ūdens bilance'!B28</f>
        <v>Datums: __.__.202_</v>
      </c>
      <c r="G23" s="24"/>
      <c r="H23" s="58"/>
      <c r="I23" s="58"/>
    </row>
    <row r="24" spans="1:13" s="31" customFormat="1">
      <c r="G24" s="24"/>
      <c r="H24" s="41"/>
      <c r="I24" s="41"/>
    </row>
    <row r="25" spans="1:13" ht="69.599999999999994">
      <c r="A25" s="60"/>
      <c r="B25" s="364" t="s">
        <v>293</v>
      </c>
    </row>
  </sheetData>
  <sheetProtection algorithmName="SHA-512" hashValue="ZdjDLQ6rDEYGyNZrxDL5ajw5nTC7I9XC4fkeHNm+gkuM9ydJRPmFH1LXOms6XhUTwP1y2BoK+bQ/Vep0j9H7BQ==" saltValue="9TXt6iD8C0D7Egw7S19PGQ==" spinCount="100000" sheet="1" objects="1" scenarios="1" formatCells="0" formatColumns="0" formatRows="0"/>
  <mergeCells count="11">
    <mergeCell ref="A4:A6"/>
    <mergeCell ref="B4:B6"/>
    <mergeCell ref="C4:C6"/>
    <mergeCell ref="D4:E4"/>
    <mergeCell ref="F4:M4"/>
    <mergeCell ref="D5:D6"/>
    <mergeCell ref="E5:E6"/>
    <mergeCell ref="F5:G5"/>
    <mergeCell ref="H5:I5"/>
    <mergeCell ref="J5:K5"/>
    <mergeCell ref="L5:M5"/>
  </mergeCells>
  <pageMargins left="0.75" right="0.75" top="1" bottom="1" header="0.51180555555555496" footer="0.51180555555555496"/>
  <pageSetup paperSize="9" firstPageNumber="0" orientation="landscape" horizontalDpi="300" verticalDpi="30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Lapa32">
    <pageSetUpPr fitToPage="1"/>
  </sheetPr>
  <dimension ref="A3:AMK25"/>
  <sheetViews>
    <sheetView zoomScale="90" zoomScaleNormal="90" workbookViewId="0">
      <selection activeCell="C21" sqref="C21"/>
    </sheetView>
  </sheetViews>
  <sheetFormatPr defaultRowHeight="13.2"/>
  <cols>
    <col min="1" max="1" width="4.88671875" style="31" customWidth="1"/>
    <col min="2" max="2" width="89.109375" style="31" customWidth="1"/>
    <col min="3" max="6" width="13.6640625" style="31" customWidth="1"/>
    <col min="7" max="13" width="13.6640625" style="24" customWidth="1"/>
    <col min="14" max="1025" width="9.109375" style="24" customWidth="1"/>
  </cols>
  <sheetData>
    <row r="3" spans="1:13" ht="20.399999999999999">
      <c r="A3" s="269" t="s">
        <v>104</v>
      </c>
      <c r="C3" s="361"/>
      <c r="D3" s="361"/>
      <c r="E3" s="361"/>
      <c r="F3" s="362"/>
    </row>
    <row r="4" spans="1:13" ht="32.25" customHeight="1">
      <c r="A4" s="966"/>
      <c r="B4" s="1013" t="s">
        <v>182</v>
      </c>
      <c r="C4" s="968" t="s">
        <v>55</v>
      </c>
      <c r="D4" s="968" t="s">
        <v>228</v>
      </c>
      <c r="E4" s="968"/>
      <c r="F4" s="968" t="s">
        <v>183</v>
      </c>
      <c r="G4" s="968"/>
      <c r="H4" s="968"/>
      <c r="I4" s="968"/>
      <c r="J4" s="968"/>
      <c r="K4" s="968"/>
      <c r="L4" s="968"/>
      <c r="M4" s="968"/>
    </row>
    <row r="5" spans="1:13" ht="30" customHeight="1">
      <c r="A5" s="966"/>
      <c r="B5" s="1013"/>
      <c r="C5" s="968"/>
      <c r="D5" s="1014" t="s">
        <v>146</v>
      </c>
      <c r="E5" s="1015" t="s">
        <v>145</v>
      </c>
      <c r="F5" s="1014" t="s">
        <v>229</v>
      </c>
      <c r="G5" s="1014"/>
      <c r="H5" s="966" t="s">
        <v>230</v>
      </c>
      <c r="I5" s="966"/>
      <c r="J5" s="966" t="s">
        <v>231</v>
      </c>
      <c r="K5" s="966"/>
      <c r="L5" s="1015" t="s">
        <v>232</v>
      </c>
      <c r="M5" s="1015"/>
    </row>
    <row r="6" spans="1:13" ht="13.8">
      <c r="A6" s="966"/>
      <c r="B6" s="1013"/>
      <c r="C6" s="968"/>
      <c r="D6" s="1014"/>
      <c r="E6" s="1015"/>
      <c r="F6" s="272" t="s">
        <v>146</v>
      </c>
      <c r="G6" s="273" t="s">
        <v>145</v>
      </c>
      <c r="H6" s="221" t="s">
        <v>146</v>
      </c>
      <c r="I6" s="273" t="s">
        <v>145</v>
      </c>
      <c r="J6" s="221" t="s">
        <v>146</v>
      </c>
      <c r="K6" s="273" t="s">
        <v>145</v>
      </c>
      <c r="L6" s="221" t="s">
        <v>146</v>
      </c>
      <c r="M6" s="274" t="s">
        <v>145</v>
      </c>
    </row>
    <row r="7" spans="1:13" ht="45" customHeight="1">
      <c r="A7" s="223">
        <v>1</v>
      </c>
      <c r="B7" s="275" t="s">
        <v>294</v>
      </c>
      <c r="C7" s="276"/>
      <c r="D7" s="277">
        <f t="shared" ref="D7:D16" si="0">F7+H7+J7+L7</f>
        <v>0</v>
      </c>
      <c r="E7" s="256">
        <f t="shared" ref="E7:E16" si="1">C7*D7</f>
        <v>0</v>
      </c>
      <c r="F7" s="257"/>
      <c r="G7" s="164">
        <f t="shared" ref="G7:G16" si="2">F7*C7</f>
        <v>0</v>
      </c>
      <c r="H7" s="278"/>
      <c r="I7" s="164">
        <f t="shared" ref="I7:I16" si="3">H7*C7</f>
        <v>0</v>
      </c>
      <c r="J7" s="278"/>
      <c r="K7" s="164">
        <f t="shared" ref="K7:K16" si="4">J7*C7</f>
        <v>0</v>
      </c>
      <c r="L7" s="278"/>
      <c r="M7" s="259">
        <f t="shared" ref="M7:M16" si="5">L7*C7</f>
        <v>0</v>
      </c>
    </row>
    <row r="8" spans="1:13" ht="15" customHeight="1">
      <c r="A8" s="223">
        <v>2</v>
      </c>
      <c r="B8" s="297"/>
      <c r="C8" s="276"/>
      <c r="D8" s="277">
        <f t="shared" si="0"/>
        <v>0</v>
      </c>
      <c r="E8" s="256">
        <f t="shared" si="1"/>
        <v>0</v>
      </c>
      <c r="F8" s="257"/>
      <c r="G8" s="164">
        <f t="shared" si="2"/>
        <v>0</v>
      </c>
      <c r="H8" s="278"/>
      <c r="I8" s="164">
        <f t="shared" si="3"/>
        <v>0</v>
      </c>
      <c r="J8" s="278"/>
      <c r="K8" s="164">
        <f t="shared" si="4"/>
        <v>0</v>
      </c>
      <c r="L8" s="278"/>
      <c r="M8" s="259">
        <f t="shared" si="5"/>
        <v>0</v>
      </c>
    </row>
    <row r="9" spans="1:13" ht="15" customHeight="1">
      <c r="A9" s="224">
        <v>3</v>
      </c>
      <c r="B9" s="297"/>
      <c r="C9" s="276"/>
      <c r="D9" s="277">
        <f t="shared" si="0"/>
        <v>0</v>
      </c>
      <c r="E9" s="256">
        <f t="shared" si="1"/>
        <v>0</v>
      </c>
      <c r="F9" s="257"/>
      <c r="G9" s="164">
        <f t="shared" si="2"/>
        <v>0</v>
      </c>
      <c r="H9" s="278"/>
      <c r="I9" s="164">
        <f t="shared" si="3"/>
        <v>0</v>
      </c>
      <c r="J9" s="278"/>
      <c r="K9" s="164">
        <f t="shared" si="4"/>
        <v>0</v>
      </c>
      <c r="L9" s="278"/>
      <c r="M9" s="259">
        <f t="shared" si="5"/>
        <v>0</v>
      </c>
    </row>
    <row r="10" spans="1:13" ht="15" customHeight="1">
      <c r="A10" s="223">
        <v>4</v>
      </c>
      <c r="B10" s="374"/>
      <c r="C10" s="276"/>
      <c r="D10" s="277">
        <f t="shared" si="0"/>
        <v>0</v>
      </c>
      <c r="E10" s="256">
        <f t="shared" si="1"/>
        <v>0</v>
      </c>
      <c r="F10" s="257"/>
      <c r="G10" s="164">
        <f t="shared" si="2"/>
        <v>0</v>
      </c>
      <c r="H10" s="278"/>
      <c r="I10" s="164">
        <f t="shared" si="3"/>
        <v>0</v>
      </c>
      <c r="J10" s="278"/>
      <c r="K10" s="164">
        <f t="shared" si="4"/>
        <v>0</v>
      </c>
      <c r="L10" s="278"/>
      <c r="M10" s="259">
        <f t="shared" si="5"/>
        <v>0</v>
      </c>
    </row>
    <row r="11" spans="1:13" ht="15" customHeight="1">
      <c r="A11" s="223">
        <v>5</v>
      </c>
      <c r="B11" s="258"/>
      <c r="C11" s="276"/>
      <c r="D11" s="277">
        <f t="shared" si="0"/>
        <v>0</v>
      </c>
      <c r="E11" s="256">
        <f t="shared" si="1"/>
        <v>0</v>
      </c>
      <c r="F11" s="257"/>
      <c r="G11" s="164">
        <f t="shared" si="2"/>
        <v>0</v>
      </c>
      <c r="H11" s="278"/>
      <c r="I11" s="164">
        <f t="shared" si="3"/>
        <v>0</v>
      </c>
      <c r="J11" s="278"/>
      <c r="K11" s="164">
        <f t="shared" si="4"/>
        <v>0</v>
      </c>
      <c r="L11" s="278"/>
      <c r="M11" s="259">
        <f t="shared" si="5"/>
        <v>0</v>
      </c>
    </row>
    <row r="12" spans="1:13" ht="15" customHeight="1">
      <c r="A12" s="224">
        <v>6</v>
      </c>
      <c r="B12" s="282"/>
      <c r="C12" s="276"/>
      <c r="D12" s="277">
        <f t="shared" si="0"/>
        <v>0</v>
      </c>
      <c r="E12" s="256">
        <f t="shared" si="1"/>
        <v>0</v>
      </c>
      <c r="F12" s="257"/>
      <c r="G12" s="164">
        <f t="shared" si="2"/>
        <v>0</v>
      </c>
      <c r="H12" s="278"/>
      <c r="I12" s="164">
        <f t="shared" si="3"/>
        <v>0</v>
      </c>
      <c r="J12" s="278"/>
      <c r="K12" s="164">
        <f t="shared" si="4"/>
        <v>0</v>
      </c>
      <c r="L12" s="278"/>
      <c r="M12" s="259">
        <f t="shared" si="5"/>
        <v>0</v>
      </c>
    </row>
    <row r="13" spans="1:13" ht="15" customHeight="1">
      <c r="A13" s="223">
        <v>7</v>
      </c>
      <c r="B13" s="282"/>
      <c r="C13" s="276"/>
      <c r="D13" s="277">
        <f t="shared" si="0"/>
        <v>0</v>
      </c>
      <c r="E13" s="256">
        <f t="shared" si="1"/>
        <v>0</v>
      </c>
      <c r="F13" s="257"/>
      <c r="G13" s="164">
        <f t="shared" si="2"/>
        <v>0</v>
      </c>
      <c r="H13" s="278"/>
      <c r="I13" s="164">
        <f t="shared" si="3"/>
        <v>0</v>
      </c>
      <c r="J13" s="278"/>
      <c r="K13" s="164">
        <f t="shared" si="4"/>
        <v>0</v>
      </c>
      <c r="L13" s="278"/>
      <c r="M13" s="259">
        <f t="shared" si="5"/>
        <v>0</v>
      </c>
    </row>
    <row r="14" spans="1:13" ht="15" customHeight="1">
      <c r="A14" s="223">
        <v>8</v>
      </c>
      <c r="B14" s="282"/>
      <c r="C14" s="276"/>
      <c r="D14" s="277">
        <f t="shared" si="0"/>
        <v>0</v>
      </c>
      <c r="E14" s="256">
        <f t="shared" si="1"/>
        <v>0</v>
      </c>
      <c r="F14" s="257"/>
      <c r="G14" s="164">
        <f t="shared" si="2"/>
        <v>0</v>
      </c>
      <c r="H14" s="278"/>
      <c r="I14" s="164">
        <f t="shared" si="3"/>
        <v>0</v>
      </c>
      <c r="J14" s="278"/>
      <c r="K14" s="164">
        <f t="shared" si="4"/>
        <v>0</v>
      </c>
      <c r="L14" s="278"/>
      <c r="M14" s="259">
        <f t="shared" si="5"/>
        <v>0</v>
      </c>
    </row>
    <row r="15" spans="1:13" ht="15" customHeight="1">
      <c r="A15" s="224">
        <v>9</v>
      </c>
      <c r="B15" s="282"/>
      <c r="C15" s="276"/>
      <c r="D15" s="277">
        <f t="shared" si="0"/>
        <v>0</v>
      </c>
      <c r="E15" s="256">
        <f t="shared" si="1"/>
        <v>0</v>
      </c>
      <c r="F15" s="257"/>
      <c r="G15" s="164">
        <f t="shared" si="2"/>
        <v>0</v>
      </c>
      <c r="H15" s="278"/>
      <c r="I15" s="164">
        <f t="shared" si="3"/>
        <v>0</v>
      </c>
      <c r="J15" s="278"/>
      <c r="K15" s="164">
        <f t="shared" si="4"/>
        <v>0</v>
      </c>
      <c r="L15" s="278"/>
      <c r="M15" s="259">
        <f t="shared" si="5"/>
        <v>0</v>
      </c>
    </row>
    <row r="16" spans="1:13" ht="15" customHeight="1">
      <c r="A16" s="223">
        <v>10</v>
      </c>
      <c r="B16" s="283"/>
      <c r="C16" s="369"/>
      <c r="D16" s="363">
        <f t="shared" si="0"/>
        <v>0</v>
      </c>
      <c r="E16" s="370">
        <f t="shared" si="1"/>
        <v>0</v>
      </c>
      <c r="F16" s="371"/>
      <c r="G16" s="288">
        <f t="shared" si="2"/>
        <v>0</v>
      </c>
      <c r="H16" s="289"/>
      <c r="I16" s="288">
        <f t="shared" si="3"/>
        <v>0</v>
      </c>
      <c r="J16" s="289"/>
      <c r="K16" s="288">
        <f t="shared" si="4"/>
        <v>0</v>
      </c>
      <c r="L16" s="289"/>
      <c r="M16" s="372">
        <f t="shared" si="5"/>
        <v>0</v>
      </c>
    </row>
    <row r="17" spans="1:13" ht="15" customHeight="1">
      <c r="A17" s="234"/>
      <c r="B17" s="292" t="s">
        <v>187</v>
      </c>
      <c r="C17" s="293">
        <f>ROUND(SUM(C7:C16),0)</f>
        <v>0</v>
      </c>
      <c r="D17" s="294"/>
      <c r="E17" s="293">
        <f>ROUND(SUM(E7:E16),0)</f>
        <v>0</v>
      </c>
      <c r="F17" s="294"/>
      <c r="G17" s="293">
        <f>ROUND(SUM(G7:G16),0)</f>
        <v>0</v>
      </c>
      <c r="H17" s="237"/>
      <c r="I17" s="293">
        <f>ROUND(SUM(I7:I16),0)</f>
        <v>0</v>
      </c>
      <c r="J17" s="237"/>
      <c r="K17" s="293">
        <f>ROUND(SUM(K7:K16),0)</f>
        <v>0</v>
      </c>
      <c r="L17" s="237"/>
      <c r="M17" s="293">
        <f>ROUND(SUM(M7:M16),0)</f>
        <v>0</v>
      </c>
    </row>
    <row r="18" spans="1:13" ht="52.8">
      <c r="B18" s="430" t="s">
        <v>639</v>
      </c>
    </row>
    <row r="19" spans="1:13">
      <c r="B19" s="75"/>
      <c r="C19" s="75"/>
    </row>
    <row r="20" spans="1:13" s="31" customFormat="1">
      <c r="B20" s="868" t="s">
        <v>877</v>
      </c>
      <c r="G20" s="24"/>
      <c r="H20" s="58"/>
      <c r="I20" s="58"/>
    </row>
    <row r="21" spans="1:13" s="31" customFormat="1" ht="90" customHeight="1">
      <c r="G21" s="24"/>
      <c r="H21" s="41"/>
      <c r="I21" s="41"/>
    </row>
    <row r="22" spans="1:13" s="31" customFormat="1">
      <c r="B22" s="59"/>
      <c r="G22" s="24"/>
      <c r="H22" s="41"/>
      <c r="I22" s="41"/>
    </row>
    <row r="23" spans="1:13">
      <c r="A23" s="31" t="str">
        <f>'ūdens bilance'!B28</f>
        <v>Datums: __.__.202_</v>
      </c>
    </row>
    <row r="25" spans="1:13" ht="89.25" customHeight="1">
      <c r="A25" s="60"/>
      <c r="B25" s="364" t="s">
        <v>295</v>
      </c>
    </row>
  </sheetData>
  <sheetProtection algorithmName="SHA-512" hashValue="YpiVncnnazvEaRoImCxMe4EGQQkaD8yJ5jaathoORQUd+ZO1d7FDnHBJ18ZK5jvzPsl8jV86Q9OHpkjAkOPLtQ==" saltValue="QrYk5HuAQwLqTUTzs+ZNTg==" spinCount="100000" sheet="1" objects="1" scenarios="1" formatCells="0" formatColumns="0" formatRows="0"/>
  <mergeCells count="11">
    <mergeCell ref="A4:A6"/>
    <mergeCell ref="B4:B6"/>
    <mergeCell ref="C4:C6"/>
    <mergeCell ref="D4:E4"/>
    <mergeCell ref="F4:M4"/>
    <mergeCell ref="D5:D6"/>
    <mergeCell ref="E5:E6"/>
    <mergeCell ref="F5:G5"/>
    <mergeCell ref="H5:I5"/>
    <mergeCell ref="J5:K5"/>
    <mergeCell ref="L5:M5"/>
  </mergeCells>
  <pageMargins left="0.75" right="0.75" top="1" bottom="1" header="0.51180555555555496" footer="0.51180555555555496"/>
  <pageSetup paperSize="9" firstPageNumber="0" orientation="landscape" horizontalDpi="300" verticalDpi="30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Lapa33">
    <pageSetUpPr fitToPage="1"/>
  </sheetPr>
  <dimension ref="A3:AMK25"/>
  <sheetViews>
    <sheetView zoomScale="90" zoomScaleNormal="90" workbookViewId="0">
      <selection activeCell="G21" sqref="G21"/>
    </sheetView>
  </sheetViews>
  <sheetFormatPr defaultRowHeight="13.2"/>
  <cols>
    <col min="1" max="1" width="4.88671875" style="31" customWidth="1"/>
    <col min="2" max="2" width="89.109375" style="31" customWidth="1"/>
    <col min="3" max="6" width="13.6640625" style="31" customWidth="1"/>
    <col min="7" max="13" width="13.6640625" style="24" customWidth="1"/>
    <col min="14" max="1025" width="9.109375" style="24" customWidth="1"/>
  </cols>
  <sheetData>
    <row r="3" spans="1:13" ht="20.399999999999999">
      <c r="A3" s="269" t="s">
        <v>106</v>
      </c>
      <c r="C3" s="361"/>
      <c r="D3" s="361"/>
      <c r="E3" s="361"/>
      <c r="F3" s="362"/>
    </row>
    <row r="4" spans="1:13" ht="32.25" customHeight="1">
      <c r="A4" s="966"/>
      <c r="B4" s="1013" t="s">
        <v>182</v>
      </c>
      <c r="C4" s="968" t="s">
        <v>55</v>
      </c>
      <c r="D4" s="968" t="s">
        <v>228</v>
      </c>
      <c r="E4" s="968"/>
      <c r="F4" s="968" t="s">
        <v>183</v>
      </c>
      <c r="G4" s="968"/>
      <c r="H4" s="968"/>
      <c r="I4" s="968"/>
      <c r="J4" s="968"/>
      <c r="K4" s="968"/>
      <c r="L4" s="968"/>
      <c r="M4" s="968"/>
    </row>
    <row r="5" spans="1:13" ht="28.5" customHeight="1">
      <c r="A5" s="966"/>
      <c r="B5" s="1013"/>
      <c r="C5" s="968"/>
      <c r="D5" s="1014" t="s">
        <v>146</v>
      </c>
      <c r="E5" s="1015" t="s">
        <v>145</v>
      </c>
      <c r="F5" s="1014" t="s">
        <v>229</v>
      </c>
      <c r="G5" s="1014"/>
      <c r="H5" s="966" t="s">
        <v>230</v>
      </c>
      <c r="I5" s="966"/>
      <c r="J5" s="966" t="s">
        <v>231</v>
      </c>
      <c r="K5" s="966"/>
      <c r="L5" s="1015" t="s">
        <v>232</v>
      </c>
      <c r="M5" s="1015"/>
    </row>
    <row r="6" spans="1:13" ht="13.8">
      <c r="A6" s="966"/>
      <c r="B6" s="1013"/>
      <c r="C6" s="968"/>
      <c r="D6" s="1014"/>
      <c r="E6" s="1015"/>
      <c r="F6" s="272" t="s">
        <v>146</v>
      </c>
      <c r="G6" s="273" t="s">
        <v>145</v>
      </c>
      <c r="H6" s="221" t="s">
        <v>146</v>
      </c>
      <c r="I6" s="273" t="s">
        <v>145</v>
      </c>
      <c r="J6" s="221" t="s">
        <v>146</v>
      </c>
      <c r="K6" s="273" t="s">
        <v>145</v>
      </c>
      <c r="L6" s="221" t="s">
        <v>146</v>
      </c>
      <c r="M6" s="274" t="s">
        <v>145</v>
      </c>
    </row>
    <row r="7" spans="1:13" ht="45.75" customHeight="1">
      <c r="A7" s="223">
        <v>1</v>
      </c>
      <c r="B7" s="275" t="s">
        <v>296</v>
      </c>
      <c r="C7" s="276"/>
      <c r="D7" s="277">
        <f t="shared" ref="D7:D16" si="0">F7+H7+J7+L7</f>
        <v>0</v>
      </c>
      <c r="E7" s="256">
        <f t="shared" ref="E7:E16" si="1">C7*D7</f>
        <v>0</v>
      </c>
      <c r="F7" s="257"/>
      <c r="G7" s="164">
        <f t="shared" ref="G7:G16" si="2">F7*C7</f>
        <v>0</v>
      </c>
      <c r="H7" s="257"/>
      <c r="I7" s="164">
        <f t="shared" ref="I7:I16" si="3">H7*C7</f>
        <v>0</v>
      </c>
      <c r="J7" s="278"/>
      <c r="K7" s="164">
        <f t="shared" ref="K7:K16" si="4">J7*C7</f>
        <v>0</v>
      </c>
      <c r="L7" s="278"/>
      <c r="M7" s="259">
        <f t="shared" ref="M7:M16" si="5">L7*C7</f>
        <v>0</v>
      </c>
    </row>
    <row r="8" spans="1:13" ht="30" customHeight="1">
      <c r="A8" s="223">
        <v>2</v>
      </c>
      <c r="B8" s="297"/>
      <c r="C8" s="276"/>
      <c r="D8" s="277">
        <f t="shared" si="0"/>
        <v>0</v>
      </c>
      <c r="E8" s="256">
        <f t="shared" si="1"/>
        <v>0</v>
      </c>
      <c r="F8" s="257"/>
      <c r="G8" s="164">
        <f t="shared" si="2"/>
        <v>0</v>
      </c>
      <c r="H8" s="278"/>
      <c r="I8" s="164">
        <f t="shared" si="3"/>
        <v>0</v>
      </c>
      <c r="J8" s="278"/>
      <c r="K8" s="164">
        <f t="shared" si="4"/>
        <v>0</v>
      </c>
      <c r="L8" s="278"/>
      <c r="M8" s="259">
        <f t="shared" si="5"/>
        <v>0</v>
      </c>
    </row>
    <row r="9" spans="1:13" ht="15" customHeight="1">
      <c r="A9" s="224">
        <v>3</v>
      </c>
      <c r="B9" s="297"/>
      <c r="C9" s="276"/>
      <c r="D9" s="277">
        <f t="shared" si="0"/>
        <v>0</v>
      </c>
      <c r="E9" s="256">
        <f t="shared" si="1"/>
        <v>0</v>
      </c>
      <c r="F9" s="257"/>
      <c r="G9" s="164">
        <f t="shared" si="2"/>
        <v>0</v>
      </c>
      <c r="H9" s="278"/>
      <c r="I9" s="164">
        <f t="shared" si="3"/>
        <v>0</v>
      </c>
      <c r="J9" s="278"/>
      <c r="K9" s="164">
        <f t="shared" si="4"/>
        <v>0</v>
      </c>
      <c r="L9" s="278"/>
      <c r="M9" s="259">
        <f t="shared" si="5"/>
        <v>0</v>
      </c>
    </row>
    <row r="10" spans="1:13" ht="15" customHeight="1">
      <c r="A10" s="223">
        <v>4</v>
      </c>
      <c r="B10" s="258"/>
      <c r="C10" s="276"/>
      <c r="D10" s="277">
        <f t="shared" si="0"/>
        <v>0</v>
      </c>
      <c r="E10" s="256">
        <f t="shared" si="1"/>
        <v>0</v>
      </c>
      <c r="F10" s="257"/>
      <c r="G10" s="164">
        <f t="shared" si="2"/>
        <v>0</v>
      </c>
      <c r="H10" s="278"/>
      <c r="I10" s="164">
        <f t="shared" si="3"/>
        <v>0</v>
      </c>
      <c r="J10" s="278"/>
      <c r="K10" s="164">
        <f t="shared" si="4"/>
        <v>0</v>
      </c>
      <c r="L10" s="278"/>
      <c r="M10" s="259">
        <f t="shared" si="5"/>
        <v>0</v>
      </c>
    </row>
    <row r="11" spans="1:13" ht="15" customHeight="1">
      <c r="A11" s="223">
        <v>5</v>
      </c>
      <c r="B11" s="258"/>
      <c r="C11" s="276"/>
      <c r="D11" s="277">
        <f t="shared" si="0"/>
        <v>0</v>
      </c>
      <c r="E11" s="256">
        <f t="shared" si="1"/>
        <v>0</v>
      </c>
      <c r="F11" s="257"/>
      <c r="G11" s="164">
        <f t="shared" si="2"/>
        <v>0</v>
      </c>
      <c r="H11" s="278"/>
      <c r="I11" s="164">
        <f t="shared" si="3"/>
        <v>0</v>
      </c>
      <c r="J11" s="278"/>
      <c r="K11" s="164">
        <f t="shared" si="4"/>
        <v>0</v>
      </c>
      <c r="L11" s="278"/>
      <c r="M11" s="259">
        <f t="shared" si="5"/>
        <v>0</v>
      </c>
    </row>
    <row r="12" spans="1:13" ht="15" customHeight="1">
      <c r="A12" s="224">
        <v>6</v>
      </c>
      <c r="B12" s="282"/>
      <c r="C12" s="276"/>
      <c r="D12" s="277">
        <f t="shared" si="0"/>
        <v>0</v>
      </c>
      <c r="E12" s="256">
        <f t="shared" si="1"/>
        <v>0</v>
      </c>
      <c r="F12" s="257"/>
      <c r="G12" s="164">
        <f t="shared" si="2"/>
        <v>0</v>
      </c>
      <c r="H12" s="278"/>
      <c r="I12" s="164">
        <f t="shared" si="3"/>
        <v>0</v>
      </c>
      <c r="J12" s="278"/>
      <c r="K12" s="164">
        <f t="shared" si="4"/>
        <v>0</v>
      </c>
      <c r="L12" s="278"/>
      <c r="M12" s="259">
        <f t="shared" si="5"/>
        <v>0</v>
      </c>
    </row>
    <row r="13" spans="1:13" ht="15" customHeight="1">
      <c r="A13" s="223">
        <v>7</v>
      </c>
      <c r="B13" s="282"/>
      <c r="C13" s="276"/>
      <c r="D13" s="277">
        <f t="shared" si="0"/>
        <v>0</v>
      </c>
      <c r="E13" s="256">
        <f t="shared" si="1"/>
        <v>0</v>
      </c>
      <c r="F13" s="257"/>
      <c r="G13" s="164">
        <f t="shared" si="2"/>
        <v>0</v>
      </c>
      <c r="H13" s="278"/>
      <c r="I13" s="164">
        <f t="shared" si="3"/>
        <v>0</v>
      </c>
      <c r="J13" s="278"/>
      <c r="K13" s="164">
        <f t="shared" si="4"/>
        <v>0</v>
      </c>
      <c r="L13" s="278"/>
      <c r="M13" s="259">
        <f t="shared" si="5"/>
        <v>0</v>
      </c>
    </row>
    <row r="14" spans="1:13" ht="15" customHeight="1">
      <c r="A14" s="223">
        <v>8</v>
      </c>
      <c r="B14" s="282"/>
      <c r="C14" s="276"/>
      <c r="D14" s="277">
        <f t="shared" si="0"/>
        <v>0</v>
      </c>
      <c r="E14" s="256">
        <f t="shared" si="1"/>
        <v>0</v>
      </c>
      <c r="F14" s="257"/>
      <c r="G14" s="164">
        <f t="shared" si="2"/>
        <v>0</v>
      </c>
      <c r="H14" s="278"/>
      <c r="I14" s="164">
        <f t="shared" si="3"/>
        <v>0</v>
      </c>
      <c r="J14" s="278"/>
      <c r="K14" s="164">
        <f t="shared" si="4"/>
        <v>0</v>
      </c>
      <c r="L14" s="278"/>
      <c r="M14" s="259">
        <f t="shared" si="5"/>
        <v>0</v>
      </c>
    </row>
    <row r="15" spans="1:13" ht="15" customHeight="1">
      <c r="A15" s="224">
        <v>9</v>
      </c>
      <c r="B15" s="282"/>
      <c r="C15" s="276"/>
      <c r="D15" s="277">
        <f t="shared" si="0"/>
        <v>0</v>
      </c>
      <c r="E15" s="256">
        <f t="shared" si="1"/>
        <v>0</v>
      </c>
      <c r="F15" s="257"/>
      <c r="G15" s="164">
        <f t="shared" si="2"/>
        <v>0</v>
      </c>
      <c r="H15" s="278"/>
      <c r="I15" s="164">
        <f t="shared" si="3"/>
        <v>0</v>
      </c>
      <c r="J15" s="278"/>
      <c r="K15" s="164">
        <f t="shared" si="4"/>
        <v>0</v>
      </c>
      <c r="L15" s="278"/>
      <c r="M15" s="259">
        <f t="shared" si="5"/>
        <v>0</v>
      </c>
    </row>
    <row r="16" spans="1:13" ht="15" customHeight="1">
      <c r="A16" s="223">
        <v>10</v>
      </c>
      <c r="B16" s="283"/>
      <c r="C16" s="369"/>
      <c r="D16" s="363">
        <f t="shared" si="0"/>
        <v>0</v>
      </c>
      <c r="E16" s="370">
        <f t="shared" si="1"/>
        <v>0</v>
      </c>
      <c r="F16" s="371"/>
      <c r="G16" s="288">
        <f t="shared" si="2"/>
        <v>0</v>
      </c>
      <c r="H16" s="289"/>
      <c r="I16" s="288">
        <f t="shared" si="3"/>
        <v>0</v>
      </c>
      <c r="J16" s="289"/>
      <c r="K16" s="288">
        <f t="shared" si="4"/>
        <v>0</v>
      </c>
      <c r="L16" s="289"/>
      <c r="M16" s="372">
        <f t="shared" si="5"/>
        <v>0</v>
      </c>
    </row>
    <row r="17" spans="1:13" ht="15" customHeight="1">
      <c r="A17" s="234"/>
      <c r="B17" s="292" t="s">
        <v>187</v>
      </c>
      <c r="C17" s="293">
        <f>ROUND(SUM(C7:C16),0)</f>
        <v>0</v>
      </c>
      <c r="D17" s="294"/>
      <c r="E17" s="293">
        <f>ROUND(SUM(E7:E16),0)</f>
        <v>0</v>
      </c>
      <c r="F17" s="294"/>
      <c r="G17" s="293">
        <f>ROUND(SUM(G7:G16),0)</f>
        <v>0</v>
      </c>
      <c r="H17" s="237"/>
      <c r="I17" s="293">
        <f>ROUND(SUM(I7:I16),0)</f>
        <v>0</v>
      </c>
      <c r="J17" s="237"/>
      <c r="K17" s="293">
        <f>ROUND(SUM(K7:K16),0)</f>
        <v>0</v>
      </c>
      <c r="L17" s="237"/>
      <c r="M17" s="293">
        <f>ROUND(SUM(M7:M16),0)</f>
        <v>0</v>
      </c>
    </row>
    <row r="18" spans="1:13" ht="52.8">
      <c r="B18" s="430" t="s">
        <v>639</v>
      </c>
    </row>
    <row r="20" spans="1:13" s="31" customFormat="1">
      <c r="B20" s="868" t="s">
        <v>877</v>
      </c>
      <c r="G20" s="24"/>
      <c r="H20" s="58"/>
      <c r="I20" s="58"/>
    </row>
    <row r="21" spans="1:13" s="31" customFormat="1" ht="90" customHeight="1">
      <c r="G21" s="24"/>
      <c r="H21" s="41"/>
      <c r="I21" s="41"/>
    </row>
    <row r="22" spans="1:13" s="31" customFormat="1">
      <c r="B22" s="59"/>
      <c r="G22" s="24"/>
      <c r="H22" s="41"/>
      <c r="I22" s="41"/>
    </row>
    <row r="23" spans="1:13">
      <c r="A23" s="31" t="str">
        <f>'ūdens bilance'!B28</f>
        <v>Datums: __.__.202_</v>
      </c>
    </row>
    <row r="25" spans="1:13" ht="89.25" customHeight="1">
      <c r="A25" s="60"/>
      <c r="B25" s="364" t="s">
        <v>297</v>
      </c>
    </row>
  </sheetData>
  <sheetProtection algorithmName="SHA-512" hashValue="hRUF31h4/onaNqD+qog677btYnX3yh84n/3UOpVhhqWIzWu3603sepveW7gvpEy11NrRe77g6LTniA7JEIopMQ==" saltValue="knNmw9vHN6H59xXpr6b1ww==" spinCount="100000" sheet="1" objects="1" scenarios="1" formatCells="0" formatColumns="0" formatRows="0"/>
  <mergeCells count="11">
    <mergeCell ref="A4:A6"/>
    <mergeCell ref="B4:B6"/>
    <mergeCell ref="C4:C6"/>
    <mergeCell ref="D4:E4"/>
    <mergeCell ref="F4:M4"/>
    <mergeCell ref="D5:D6"/>
    <mergeCell ref="E5:E6"/>
    <mergeCell ref="F5:G5"/>
    <mergeCell ref="H5:I5"/>
    <mergeCell ref="J5:K5"/>
    <mergeCell ref="L5:M5"/>
  </mergeCells>
  <pageMargins left="0.75" right="0.75" top="1" bottom="1" header="0.51180555555555496" footer="0.51180555555555496"/>
  <pageSetup paperSize="9" firstPageNumber="0" orientation="landscape" horizontalDpi="300" verticalDpi="30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Lapa34">
    <pageSetUpPr fitToPage="1"/>
  </sheetPr>
  <dimension ref="A3:AMK25"/>
  <sheetViews>
    <sheetView zoomScale="90" zoomScaleNormal="90" workbookViewId="0">
      <selection activeCell="D21" sqref="D21"/>
    </sheetView>
  </sheetViews>
  <sheetFormatPr defaultRowHeight="13.2"/>
  <cols>
    <col min="1" max="1" width="4.88671875" style="31" customWidth="1"/>
    <col min="2" max="2" width="89.109375" style="31" customWidth="1"/>
    <col min="3" max="6" width="13.6640625" style="31" customWidth="1"/>
    <col min="7" max="13" width="13.6640625" style="24" customWidth="1"/>
    <col min="14" max="1025" width="9.109375" style="24" customWidth="1"/>
  </cols>
  <sheetData>
    <row r="3" spans="1:13" ht="20.399999999999999">
      <c r="A3" s="269" t="s">
        <v>108</v>
      </c>
      <c r="C3" s="361"/>
      <c r="D3" s="361"/>
      <c r="E3" s="361"/>
      <c r="F3" s="362"/>
    </row>
    <row r="4" spans="1:13" ht="32.25" customHeight="1">
      <c r="A4" s="966"/>
      <c r="B4" s="1013" t="s">
        <v>182</v>
      </c>
      <c r="C4" s="968" t="s">
        <v>55</v>
      </c>
      <c r="D4" s="968" t="s">
        <v>228</v>
      </c>
      <c r="E4" s="968"/>
      <c r="F4" s="968" t="s">
        <v>183</v>
      </c>
      <c r="G4" s="968"/>
      <c r="H4" s="968"/>
      <c r="I4" s="968"/>
      <c r="J4" s="968"/>
      <c r="K4" s="968"/>
      <c r="L4" s="968"/>
      <c r="M4" s="968"/>
    </row>
    <row r="5" spans="1:13" ht="27.75" customHeight="1">
      <c r="A5" s="966"/>
      <c r="B5" s="1013"/>
      <c r="C5" s="968"/>
      <c r="D5" s="1014" t="s">
        <v>146</v>
      </c>
      <c r="E5" s="1015" t="s">
        <v>145</v>
      </c>
      <c r="F5" s="1014" t="s">
        <v>229</v>
      </c>
      <c r="G5" s="1014"/>
      <c r="H5" s="966" t="s">
        <v>230</v>
      </c>
      <c r="I5" s="966"/>
      <c r="J5" s="966" t="s">
        <v>231</v>
      </c>
      <c r="K5" s="966"/>
      <c r="L5" s="1015" t="s">
        <v>232</v>
      </c>
      <c r="M5" s="1015"/>
    </row>
    <row r="6" spans="1:13" ht="13.8">
      <c r="A6" s="966"/>
      <c r="B6" s="1013"/>
      <c r="C6" s="968"/>
      <c r="D6" s="1014"/>
      <c r="E6" s="1015"/>
      <c r="F6" s="272" t="s">
        <v>146</v>
      </c>
      <c r="G6" s="273" t="s">
        <v>145</v>
      </c>
      <c r="H6" s="221" t="s">
        <v>146</v>
      </c>
      <c r="I6" s="273" t="s">
        <v>145</v>
      </c>
      <c r="J6" s="221" t="s">
        <v>146</v>
      </c>
      <c r="K6" s="273" t="s">
        <v>145</v>
      </c>
      <c r="L6" s="221" t="s">
        <v>146</v>
      </c>
      <c r="M6" s="274" t="s">
        <v>145</v>
      </c>
    </row>
    <row r="7" spans="1:13" ht="63" customHeight="1">
      <c r="A7" s="223">
        <v>1</v>
      </c>
      <c r="B7" s="275" t="s">
        <v>298</v>
      </c>
      <c r="C7" s="276"/>
      <c r="D7" s="277">
        <f t="shared" ref="D7:D16" si="0">F7+H7+J7+L7</f>
        <v>0</v>
      </c>
      <c r="E7" s="256">
        <f t="shared" ref="E7:E16" si="1">C7*D7</f>
        <v>0</v>
      </c>
      <c r="F7" s="257"/>
      <c r="G7" s="164">
        <f t="shared" ref="G7:G16" si="2">F7*C7</f>
        <v>0</v>
      </c>
      <c r="H7" s="278"/>
      <c r="I7" s="164">
        <f t="shared" ref="I7:I16" si="3">H7*C7</f>
        <v>0</v>
      </c>
      <c r="J7" s="278"/>
      <c r="K7" s="164">
        <f t="shared" ref="K7:K16" si="4">J7*C7</f>
        <v>0</v>
      </c>
      <c r="L7" s="278"/>
      <c r="M7" s="259">
        <f t="shared" ref="M7:M16" si="5">L7*C7</f>
        <v>0</v>
      </c>
    </row>
    <row r="8" spans="1:13" ht="15" customHeight="1">
      <c r="A8" s="223">
        <v>2</v>
      </c>
      <c r="B8" s="279"/>
      <c r="C8" s="276"/>
      <c r="D8" s="277">
        <f t="shared" si="0"/>
        <v>0</v>
      </c>
      <c r="E8" s="256">
        <f t="shared" si="1"/>
        <v>0</v>
      </c>
      <c r="F8" s="257"/>
      <c r="G8" s="164">
        <f t="shared" si="2"/>
        <v>0</v>
      </c>
      <c r="H8" s="278"/>
      <c r="I8" s="164">
        <f t="shared" si="3"/>
        <v>0</v>
      </c>
      <c r="J8" s="278"/>
      <c r="K8" s="164">
        <f t="shared" si="4"/>
        <v>0</v>
      </c>
      <c r="L8" s="278"/>
      <c r="M8" s="259">
        <f t="shared" si="5"/>
        <v>0</v>
      </c>
    </row>
    <row r="9" spans="1:13" ht="15" customHeight="1">
      <c r="A9" s="224">
        <v>3</v>
      </c>
      <c r="B9" s="297"/>
      <c r="C9" s="276"/>
      <c r="D9" s="277">
        <f t="shared" si="0"/>
        <v>0</v>
      </c>
      <c r="E9" s="256">
        <f t="shared" si="1"/>
        <v>0</v>
      </c>
      <c r="F9" s="257"/>
      <c r="G9" s="164">
        <f t="shared" si="2"/>
        <v>0</v>
      </c>
      <c r="H9" s="278"/>
      <c r="I9" s="164">
        <f t="shared" si="3"/>
        <v>0</v>
      </c>
      <c r="J9" s="278"/>
      <c r="K9" s="164">
        <f t="shared" si="4"/>
        <v>0</v>
      </c>
      <c r="L9" s="278"/>
      <c r="M9" s="259">
        <f t="shared" si="5"/>
        <v>0</v>
      </c>
    </row>
    <row r="10" spans="1:13" ht="15" customHeight="1">
      <c r="A10" s="223">
        <v>4</v>
      </c>
      <c r="B10" s="258"/>
      <c r="C10" s="276"/>
      <c r="D10" s="277">
        <f t="shared" si="0"/>
        <v>0</v>
      </c>
      <c r="E10" s="256">
        <f t="shared" si="1"/>
        <v>0</v>
      </c>
      <c r="F10" s="257"/>
      <c r="G10" s="164">
        <f t="shared" si="2"/>
        <v>0</v>
      </c>
      <c r="H10" s="278"/>
      <c r="I10" s="164">
        <f t="shared" si="3"/>
        <v>0</v>
      </c>
      <c r="J10" s="278"/>
      <c r="K10" s="164">
        <f t="shared" si="4"/>
        <v>0</v>
      </c>
      <c r="L10" s="278"/>
      <c r="M10" s="259">
        <f t="shared" si="5"/>
        <v>0</v>
      </c>
    </row>
    <row r="11" spans="1:13" ht="15" customHeight="1">
      <c r="A11" s="223">
        <v>5</v>
      </c>
      <c r="B11" s="258"/>
      <c r="C11" s="276"/>
      <c r="D11" s="277">
        <f t="shared" si="0"/>
        <v>0</v>
      </c>
      <c r="E11" s="256">
        <f t="shared" si="1"/>
        <v>0</v>
      </c>
      <c r="F11" s="257"/>
      <c r="G11" s="164">
        <f t="shared" si="2"/>
        <v>0</v>
      </c>
      <c r="H11" s="278"/>
      <c r="I11" s="164">
        <f t="shared" si="3"/>
        <v>0</v>
      </c>
      <c r="J11" s="278"/>
      <c r="K11" s="164">
        <f t="shared" si="4"/>
        <v>0</v>
      </c>
      <c r="L11" s="278"/>
      <c r="M11" s="259">
        <f t="shared" si="5"/>
        <v>0</v>
      </c>
    </row>
    <row r="12" spans="1:13" ht="15" customHeight="1">
      <c r="A12" s="224">
        <v>6</v>
      </c>
      <c r="B12" s="282"/>
      <c r="C12" s="276"/>
      <c r="D12" s="277">
        <f t="shared" si="0"/>
        <v>0</v>
      </c>
      <c r="E12" s="256">
        <f t="shared" si="1"/>
        <v>0</v>
      </c>
      <c r="F12" s="257"/>
      <c r="G12" s="164">
        <f t="shared" si="2"/>
        <v>0</v>
      </c>
      <c r="H12" s="278"/>
      <c r="I12" s="164">
        <f t="shared" si="3"/>
        <v>0</v>
      </c>
      <c r="J12" s="278"/>
      <c r="K12" s="164">
        <f t="shared" si="4"/>
        <v>0</v>
      </c>
      <c r="L12" s="278"/>
      <c r="M12" s="259">
        <f t="shared" si="5"/>
        <v>0</v>
      </c>
    </row>
    <row r="13" spans="1:13" ht="15" customHeight="1">
      <c r="A13" s="223">
        <v>7</v>
      </c>
      <c r="B13" s="282"/>
      <c r="C13" s="276"/>
      <c r="D13" s="277">
        <f t="shared" si="0"/>
        <v>0</v>
      </c>
      <c r="E13" s="256">
        <f t="shared" si="1"/>
        <v>0</v>
      </c>
      <c r="F13" s="257"/>
      <c r="G13" s="164">
        <f t="shared" si="2"/>
        <v>0</v>
      </c>
      <c r="H13" s="278"/>
      <c r="I13" s="164">
        <f t="shared" si="3"/>
        <v>0</v>
      </c>
      <c r="J13" s="278"/>
      <c r="K13" s="164">
        <f t="shared" si="4"/>
        <v>0</v>
      </c>
      <c r="L13" s="278"/>
      <c r="M13" s="259">
        <f t="shared" si="5"/>
        <v>0</v>
      </c>
    </row>
    <row r="14" spans="1:13" ht="15" customHeight="1">
      <c r="A14" s="223">
        <v>8</v>
      </c>
      <c r="B14" s="282"/>
      <c r="C14" s="276"/>
      <c r="D14" s="277">
        <f t="shared" si="0"/>
        <v>0</v>
      </c>
      <c r="E14" s="256">
        <f t="shared" si="1"/>
        <v>0</v>
      </c>
      <c r="F14" s="257"/>
      <c r="G14" s="164">
        <f t="shared" si="2"/>
        <v>0</v>
      </c>
      <c r="H14" s="278"/>
      <c r="I14" s="164">
        <f t="shared" si="3"/>
        <v>0</v>
      </c>
      <c r="J14" s="278"/>
      <c r="K14" s="164">
        <f t="shared" si="4"/>
        <v>0</v>
      </c>
      <c r="L14" s="278"/>
      <c r="M14" s="259">
        <f t="shared" si="5"/>
        <v>0</v>
      </c>
    </row>
    <row r="15" spans="1:13" ht="15" customHeight="1">
      <c r="A15" s="224">
        <v>9</v>
      </c>
      <c r="B15" s="282"/>
      <c r="C15" s="276"/>
      <c r="D15" s="277">
        <f t="shared" si="0"/>
        <v>0</v>
      </c>
      <c r="E15" s="256">
        <f t="shared" si="1"/>
        <v>0</v>
      </c>
      <c r="F15" s="257"/>
      <c r="G15" s="164">
        <f t="shared" si="2"/>
        <v>0</v>
      </c>
      <c r="H15" s="278"/>
      <c r="I15" s="164">
        <f t="shared" si="3"/>
        <v>0</v>
      </c>
      <c r="J15" s="278"/>
      <c r="K15" s="164">
        <f t="shared" si="4"/>
        <v>0</v>
      </c>
      <c r="L15" s="278"/>
      <c r="M15" s="259">
        <f t="shared" si="5"/>
        <v>0</v>
      </c>
    </row>
    <row r="16" spans="1:13" ht="15" customHeight="1">
      <c r="A16" s="223">
        <v>10</v>
      </c>
      <c r="B16" s="283"/>
      <c r="C16" s="369"/>
      <c r="D16" s="363">
        <f t="shared" si="0"/>
        <v>0</v>
      </c>
      <c r="E16" s="370">
        <f t="shared" si="1"/>
        <v>0</v>
      </c>
      <c r="F16" s="371"/>
      <c r="G16" s="288">
        <f t="shared" si="2"/>
        <v>0</v>
      </c>
      <c r="H16" s="289"/>
      <c r="I16" s="288">
        <f t="shared" si="3"/>
        <v>0</v>
      </c>
      <c r="J16" s="289"/>
      <c r="K16" s="288">
        <f t="shared" si="4"/>
        <v>0</v>
      </c>
      <c r="L16" s="289"/>
      <c r="M16" s="372">
        <f t="shared" si="5"/>
        <v>0</v>
      </c>
    </row>
    <row r="17" spans="1:13" ht="15" customHeight="1">
      <c r="A17" s="234"/>
      <c r="B17" s="292" t="s">
        <v>187</v>
      </c>
      <c r="C17" s="293">
        <f>ROUND(SUM(C7:C16),0)</f>
        <v>0</v>
      </c>
      <c r="D17" s="294"/>
      <c r="E17" s="293">
        <f>ROUND(SUM(E7:E16),0)</f>
        <v>0</v>
      </c>
      <c r="F17" s="294"/>
      <c r="G17" s="293">
        <f>ROUND(SUM(G7:G16),0)</f>
        <v>0</v>
      </c>
      <c r="H17" s="237"/>
      <c r="I17" s="293">
        <f>ROUND(SUM(I7:I16),0)</f>
        <v>0</v>
      </c>
      <c r="J17" s="237"/>
      <c r="K17" s="293">
        <f>ROUND(SUM(K7:K16),0)</f>
        <v>0</v>
      </c>
      <c r="L17" s="237"/>
      <c r="M17" s="293">
        <f>ROUND(SUM(M7:M16),0)</f>
        <v>0</v>
      </c>
    </row>
    <row r="18" spans="1:13" ht="52.8">
      <c r="B18" s="430" t="s">
        <v>639</v>
      </c>
    </row>
    <row r="19" spans="1:13" s="31" customFormat="1">
      <c r="G19" s="24"/>
      <c r="H19" s="58"/>
      <c r="I19" s="58"/>
    </row>
    <row r="20" spans="1:13" s="31" customFormat="1">
      <c r="B20" s="868" t="s">
        <v>877</v>
      </c>
      <c r="G20" s="24"/>
      <c r="H20" s="41"/>
      <c r="I20" s="41"/>
    </row>
    <row r="21" spans="1:13" s="31" customFormat="1" ht="90" customHeight="1">
      <c r="G21" s="24"/>
      <c r="H21" s="41"/>
      <c r="I21" s="41"/>
    </row>
    <row r="22" spans="1:13" s="31" customFormat="1">
      <c r="B22" s="59"/>
      <c r="G22" s="24"/>
      <c r="H22" s="41"/>
      <c r="I22" s="41"/>
    </row>
    <row r="23" spans="1:13">
      <c r="A23" s="31" t="str">
        <f>'ūdens bilance'!B28</f>
        <v>Datums: __.__.202_</v>
      </c>
    </row>
    <row r="25" spans="1:13" ht="62.25" customHeight="1">
      <c r="A25" s="60"/>
      <c r="B25" s="364" t="s">
        <v>299</v>
      </c>
    </row>
  </sheetData>
  <sheetProtection algorithmName="SHA-512" hashValue="Fc+eerYBB1+fYoVkAUVG+pxs3yAsue8D5PY7kCRTA+vC7TRVQ5D83kd2IDtTRSK1TNCodcLAtyoGEqGIsBlyYw==" saltValue="7cNU38H6TusTV1aoxU5URw==" spinCount="100000" sheet="1" objects="1" scenarios="1" formatCells="0" formatColumns="0" formatRows="0"/>
  <mergeCells count="11">
    <mergeCell ref="A4:A6"/>
    <mergeCell ref="B4:B6"/>
    <mergeCell ref="C4:C6"/>
    <mergeCell ref="D4:E4"/>
    <mergeCell ref="F4:M4"/>
    <mergeCell ref="D5:D6"/>
    <mergeCell ref="E5:E6"/>
    <mergeCell ref="F5:G5"/>
    <mergeCell ref="H5:I5"/>
    <mergeCell ref="J5:K5"/>
    <mergeCell ref="L5:M5"/>
  </mergeCells>
  <pageMargins left="0.75" right="0.75" top="1" bottom="1" header="0.51180555555555496" footer="0.51180555555555496"/>
  <pageSetup paperSize="9" firstPageNumber="0" orientation="landscape" horizontalDpi="300" verticalDpi="30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Lapa35">
    <pageSetUpPr fitToPage="1"/>
  </sheetPr>
  <dimension ref="A3:AMK25"/>
  <sheetViews>
    <sheetView zoomScale="90" zoomScaleNormal="90" workbookViewId="0">
      <selection activeCell="G21" sqref="G21"/>
    </sheetView>
  </sheetViews>
  <sheetFormatPr defaultRowHeight="13.2"/>
  <cols>
    <col min="1" max="1" width="4.88671875" style="31" customWidth="1"/>
    <col min="2" max="2" width="89.109375" style="31" customWidth="1"/>
    <col min="3" max="6" width="13.6640625" style="31" customWidth="1"/>
    <col min="7" max="14" width="13.6640625" style="24" customWidth="1"/>
    <col min="15" max="1025" width="9.109375" style="24" customWidth="1"/>
  </cols>
  <sheetData>
    <row r="3" spans="1:13" ht="20.399999999999999">
      <c r="A3" s="269" t="s">
        <v>110</v>
      </c>
      <c r="C3" s="361"/>
      <c r="D3" s="361"/>
      <c r="E3" s="361"/>
      <c r="F3" s="362"/>
    </row>
    <row r="4" spans="1:13" ht="32.25" customHeight="1">
      <c r="A4" s="966"/>
      <c r="B4" s="1013" t="s">
        <v>182</v>
      </c>
      <c r="C4" s="968" t="s">
        <v>55</v>
      </c>
      <c r="D4" s="968" t="s">
        <v>228</v>
      </c>
      <c r="E4" s="968"/>
      <c r="F4" s="968" t="s">
        <v>183</v>
      </c>
      <c r="G4" s="968"/>
      <c r="H4" s="968"/>
      <c r="I4" s="968"/>
      <c r="J4" s="968"/>
      <c r="K4" s="968"/>
      <c r="L4" s="968"/>
      <c r="M4" s="968"/>
    </row>
    <row r="5" spans="1:13" ht="28.5" customHeight="1">
      <c r="A5" s="966"/>
      <c r="B5" s="1013"/>
      <c r="C5" s="968"/>
      <c r="D5" s="1014" t="s">
        <v>146</v>
      </c>
      <c r="E5" s="1015" t="s">
        <v>145</v>
      </c>
      <c r="F5" s="1014" t="s">
        <v>229</v>
      </c>
      <c r="G5" s="1014"/>
      <c r="H5" s="966" t="s">
        <v>230</v>
      </c>
      <c r="I5" s="966"/>
      <c r="J5" s="966" t="s">
        <v>231</v>
      </c>
      <c r="K5" s="966"/>
      <c r="L5" s="1015" t="s">
        <v>232</v>
      </c>
      <c r="M5" s="1015"/>
    </row>
    <row r="6" spans="1:13" ht="13.8">
      <c r="A6" s="966"/>
      <c r="B6" s="1013"/>
      <c r="C6" s="968"/>
      <c r="D6" s="1014"/>
      <c r="E6" s="1015"/>
      <c r="F6" s="272" t="s">
        <v>146</v>
      </c>
      <c r="G6" s="273" t="s">
        <v>145</v>
      </c>
      <c r="H6" s="221" t="s">
        <v>146</v>
      </c>
      <c r="I6" s="273" t="s">
        <v>145</v>
      </c>
      <c r="J6" s="221" t="s">
        <v>146</v>
      </c>
      <c r="K6" s="273" t="s">
        <v>145</v>
      </c>
      <c r="L6" s="221" t="s">
        <v>146</v>
      </c>
      <c r="M6" s="274" t="s">
        <v>145</v>
      </c>
    </row>
    <row r="7" spans="1:13" ht="45.75" customHeight="1">
      <c r="A7" s="223">
        <v>1</v>
      </c>
      <c r="B7" s="299" t="s">
        <v>300</v>
      </c>
      <c r="C7" s="276"/>
      <c r="D7" s="277">
        <f t="shared" ref="D7:D16" si="0">F7+H7+J7+L7</f>
        <v>0</v>
      </c>
      <c r="E7" s="256">
        <f t="shared" ref="E7:E16" si="1">C7*D7</f>
        <v>0</v>
      </c>
      <c r="F7" s="257"/>
      <c r="G7" s="164">
        <f t="shared" ref="G7:G16" si="2">F7*C7</f>
        <v>0</v>
      </c>
      <c r="H7" s="278"/>
      <c r="I7" s="164">
        <f t="shared" ref="I7:I16" si="3">H7*C7</f>
        <v>0</v>
      </c>
      <c r="J7" s="278"/>
      <c r="K7" s="164">
        <f t="shared" ref="K7:K16" si="4">J7*C7</f>
        <v>0</v>
      </c>
      <c r="L7" s="278"/>
      <c r="M7" s="259">
        <f t="shared" ref="M7:M16" si="5">L7*C7</f>
        <v>0</v>
      </c>
    </row>
    <row r="8" spans="1:13" ht="33" customHeight="1">
      <c r="A8" s="223">
        <v>2</v>
      </c>
      <c r="B8" s="297"/>
      <c r="C8" s="276"/>
      <c r="D8" s="277">
        <f t="shared" si="0"/>
        <v>0</v>
      </c>
      <c r="E8" s="256">
        <f t="shared" si="1"/>
        <v>0</v>
      </c>
      <c r="F8" s="257"/>
      <c r="G8" s="164">
        <f t="shared" si="2"/>
        <v>0</v>
      </c>
      <c r="H8" s="278"/>
      <c r="I8" s="164">
        <f t="shared" si="3"/>
        <v>0</v>
      </c>
      <c r="J8" s="278"/>
      <c r="K8" s="164">
        <f t="shared" si="4"/>
        <v>0</v>
      </c>
      <c r="L8" s="278"/>
      <c r="M8" s="259">
        <f t="shared" si="5"/>
        <v>0</v>
      </c>
    </row>
    <row r="9" spans="1:13" ht="15" customHeight="1">
      <c r="A9" s="224">
        <v>3</v>
      </c>
      <c r="B9" s="297"/>
      <c r="C9" s="276"/>
      <c r="D9" s="277">
        <f t="shared" si="0"/>
        <v>0</v>
      </c>
      <c r="E9" s="256">
        <f t="shared" si="1"/>
        <v>0</v>
      </c>
      <c r="F9" s="257"/>
      <c r="G9" s="164">
        <f t="shared" si="2"/>
        <v>0</v>
      </c>
      <c r="H9" s="278"/>
      <c r="I9" s="164">
        <f t="shared" si="3"/>
        <v>0</v>
      </c>
      <c r="J9" s="278"/>
      <c r="K9" s="164">
        <f t="shared" si="4"/>
        <v>0</v>
      </c>
      <c r="L9" s="278"/>
      <c r="M9" s="259">
        <f t="shared" si="5"/>
        <v>0</v>
      </c>
    </row>
    <row r="10" spans="1:13" ht="15" customHeight="1">
      <c r="A10" s="223">
        <v>4</v>
      </c>
      <c r="B10" s="258"/>
      <c r="C10" s="276"/>
      <c r="D10" s="277">
        <f t="shared" si="0"/>
        <v>0</v>
      </c>
      <c r="E10" s="256">
        <f t="shared" si="1"/>
        <v>0</v>
      </c>
      <c r="F10" s="257"/>
      <c r="G10" s="164">
        <f t="shared" si="2"/>
        <v>0</v>
      </c>
      <c r="H10" s="278"/>
      <c r="I10" s="164">
        <f t="shared" si="3"/>
        <v>0</v>
      </c>
      <c r="J10" s="278"/>
      <c r="K10" s="164">
        <f t="shared" si="4"/>
        <v>0</v>
      </c>
      <c r="L10" s="278"/>
      <c r="M10" s="259">
        <f t="shared" si="5"/>
        <v>0</v>
      </c>
    </row>
    <row r="11" spans="1:13" ht="15" customHeight="1">
      <c r="A11" s="223">
        <v>5</v>
      </c>
      <c r="B11" s="258"/>
      <c r="C11" s="276"/>
      <c r="D11" s="277">
        <f t="shared" si="0"/>
        <v>0</v>
      </c>
      <c r="E11" s="256">
        <f t="shared" si="1"/>
        <v>0</v>
      </c>
      <c r="F11" s="257"/>
      <c r="G11" s="164">
        <f t="shared" si="2"/>
        <v>0</v>
      </c>
      <c r="H11" s="278"/>
      <c r="I11" s="164">
        <f t="shared" si="3"/>
        <v>0</v>
      </c>
      <c r="J11" s="278"/>
      <c r="K11" s="164">
        <f t="shared" si="4"/>
        <v>0</v>
      </c>
      <c r="L11" s="278"/>
      <c r="M11" s="259">
        <f t="shared" si="5"/>
        <v>0</v>
      </c>
    </row>
    <row r="12" spans="1:13" ht="15" customHeight="1">
      <c r="A12" s="224">
        <v>6</v>
      </c>
      <c r="B12" s="282"/>
      <c r="C12" s="276"/>
      <c r="D12" s="277">
        <f t="shared" si="0"/>
        <v>0</v>
      </c>
      <c r="E12" s="256">
        <f t="shared" si="1"/>
        <v>0</v>
      </c>
      <c r="F12" s="257"/>
      <c r="G12" s="164">
        <f t="shared" si="2"/>
        <v>0</v>
      </c>
      <c r="H12" s="278"/>
      <c r="I12" s="164">
        <f t="shared" si="3"/>
        <v>0</v>
      </c>
      <c r="J12" s="278"/>
      <c r="K12" s="164">
        <f t="shared" si="4"/>
        <v>0</v>
      </c>
      <c r="L12" s="278"/>
      <c r="M12" s="259">
        <f t="shared" si="5"/>
        <v>0</v>
      </c>
    </row>
    <row r="13" spans="1:13" ht="15" customHeight="1">
      <c r="A13" s="223">
        <v>7</v>
      </c>
      <c r="B13" s="282"/>
      <c r="C13" s="276"/>
      <c r="D13" s="277">
        <f t="shared" si="0"/>
        <v>0</v>
      </c>
      <c r="E13" s="256">
        <f t="shared" si="1"/>
        <v>0</v>
      </c>
      <c r="F13" s="257"/>
      <c r="G13" s="164">
        <f t="shared" si="2"/>
        <v>0</v>
      </c>
      <c r="H13" s="278"/>
      <c r="I13" s="164">
        <f t="shared" si="3"/>
        <v>0</v>
      </c>
      <c r="J13" s="278"/>
      <c r="K13" s="164">
        <f t="shared" si="4"/>
        <v>0</v>
      </c>
      <c r="L13" s="278"/>
      <c r="M13" s="259">
        <f t="shared" si="5"/>
        <v>0</v>
      </c>
    </row>
    <row r="14" spans="1:13" ht="15" customHeight="1">
      <c r="A14" s="223">
        <v>8</v>
      </c>
      <c r="B14" s="282"/>
      <c r="C14" s="276"/>
      <c r="D14" s="277">
        <f t="shared" si="0"/>
        <v>0</v>
      </c>
      <c r="E14" s="256">
        <f t="shared" si="1"/>
        <v>0</v>
      </c>
      <c r="F14" s="257"/>
      <c r="G14" s="164">
        <f t="shared" si="2"/>
        <v>0</v>
      </c>
      <c r="H14" s="278"/>
      <c r="I14" s="164">
        <f t="shared" si="3"/>
        <v>0</v>
      </c>
      <c r="J14" s="278"/>
      <c r="K14" s="164">
        <f t="shared" si="4"/>
        <v>0</v>
      </c>
      <c r="L14" s="278"/>
      <c r="M14" s="259">
        <f t="shared" si="5"/>
        <v>0</v>
      </c>
    </row>
    <row r="15" spans="1:13" ht="15" customHeight="1">
      <c r="A15" s="224">
        <v>9</v>
      </c>
      <c r="B15" s="282"/>
      <c r="C15" s="276"/>
      <c r="D15" s="277">
        <f t="shared" si="0"/>
        <v>0</v>
      </c>
      <c r="E15" s="256">
        <f t="shared" si="1"/>
        <v>0</v>
      </c>
      <c r="F15" s="257"/>
      <c r="G15" s="164">
        <f t="shared" si="2"/>
        <v>0</v>
      </c>
      <c r="H15" s="278"/>
      <c r="I15" s="164">
        <f t="shared" si="3"/>
        <v>0</v>
      </c>
      <c r="J15" s="278"/>
      <c r="K15" s="164">
        <f t="shared" si="4"/>
        <v>0</v>
      </c>
      <c r="L15" s="278"/>
      <c r="M15" s="259">
        <f t="shared" si="5"/>
        <v>0</v>
      </c>
    </row>
    <row r="16" spans="1:13" ht="15" customHeight="1">
      <c r="A16" s="223">
        <v>10</v>
      </c>
      <c r="B16" s="283"/>
      <c r="C16" s="284"/>
      <c r="D16" s="285">
        <f t="shared" si="0"/>
        <v>0</v>
      </c>
      <c r="E16" s="286">
        <f t="shared" si="1"/>
        <v>0</v>
      </c>
      <c r="F16" s="287"/>
      <c r="G16" s="290">
        <f t="shared" si="2"/>
        <v>0</v>
      </c>
      <c r="H16" s="289"/>
      <c r="I16" s="290">
        <f t="shared" si="3"/>
        <v>0</v>
      </c>
      <c r="J16" s="289"/>
      <c r="K16" s="290">
        <f t="shared" si="4"/>
        <v>0</v>
      </c>
      <c r="L16" s="289"/>
      <c r="M16" s="291">
        <f t="shared" si="5"/>
        <v>0</v>
      </c>
    </row>
    <row r="17" spans="1:13" ht="15" customHeight="1">
      <c r="A17" s="234"/>
      <c r="B17" s="292" t="s">
        <v>187</v>
      </c>
      <c r="C17" s="293">
        <f>ROUND(SUM(C7:C16),0)</f>
        <v>0</v>
      </c>
      <c r="D17" s="294"/>
      <c r="E17" s="293">
        <f>ROUND(SUM(E7:E16),0)</f>
        <v>0</v>
      </c>
      <c r="F17" s="294"/>
      <c r="G17" s="293">
        <f>ROUND(SUM(G7:G16),0)</f>
        <v>0</v>
      </c>
      <c r="H17" s="237"/>
      <c r="I17" s="293">
        <f>ROUND(SUM(I7:I16),0)</f>
        <v>0</v>
      </c>
      <c r="J17" s="237"/>
      <c r="K17" s="293">
        <f>ROUND(SUM(K7:K16),0)</f>
        <v>0</v>
      </c>
      <c r="L17" s="237"/>
      <c r="M17" s="293">
        <f>ROUND(SUM(M7:M16),0)</f>
        <v>0</v>
      </c>
    </row>
    <row r="18" spans="1:13" ht="52.8">
      <c r="B18" s="430" t="s">
        <v>639</v>
      </c>
    </row>
    <row r="19" spans="1:13">
      <c r="B19" s="75"/>
      <c r="C19" s="75"/>
    </row>
    <row r="20" spans="1:13" s="31" customFormat="1">
      <c r="B20" s="868" t="s">
        <v>877</v>
      </c>
      <c r="G20" s="24"/>
      <c r="H20" s="58"/>
      <c r="I20" s="58"/>
    </row>
    <row r="21" spans="1:13" s="31" customFormat="1" ht="90" customHeight="1">
      <c r="G21" s="24"/>
      <c r="H21" s="41"/>
      <c r="I21" s="41"/>
    </row>
    <row r="22" spans="1:13" s="31" customFormat="1">
      <c r="B22" s="59"/>
      <c r="G22" s="24"/>
      <c r="H22" s="41"/>
      <c r="I22" s="41"/>
    </row>
    <row r="23" spans="1:13" s="31" customFormat="1">
      <c r="A23" s="31" t="str">
        <f>'ūdens bilance'!B28</f>
        <v>Datums: __.__.202_</v>
      </c>
      <c r="G23" s="24"/>
      <c r="H23" s="41"/>
      <c r="I23" s="41"/>
    </row>
    <row r="25" spans="1:13" ht="97.2">
      <c r="A25" s="60"/>
      <c r="B25" s="364" t="s">
        <v>301</v>
      </c>
    </row>
  </sheetData>
  <sheetProtection algorithmName="SHA-512" hashValue="lfn84KvQZe66fJXdUhKI3tzA5GJsfeb/I7wn9tn0xvUHXfRVHSFbEu8s9Kgy26sC4Qg3TOEzz4gFVI7IZT4N0g==" saltValue="Y51bBjs+UMEwyJZnM/TEEQ==" spinCount="100000" sheet="1" objects="1" scenarios="1" formatCells="0" formatRows="0"/>
  <mergeCells count="11">
    <mergeCell ref="A4:A6"/>
    <mergeCell ref="B4:B6"/>
    <mergeCell ref="C4:C6"/>
    <mergeCell ref="D4:E4"/>
    <mergeCell ref="F4:M4"/>
    <mergeCell ref="D5:D6"/>
    <mergeCell ref="E5:E6"/>
    <mergeCell ref="F5:G5"/>
    <mergeCell ref="H5:I5"/>
    <mergeCell ref="J5:K5"/>
    <mergeCell ref="L5:M5"/>
  </mergeCells>
  <pageMargins left="0.75" right="0.75" top="1" bottom="1" header="0.51180555555555496" footer="0.51180555555555496"/>
  <pageSetup paperSize="9" firstPageNumber="0" orientation="landscape" horizontalDpi="300" verticalDpi="30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Lapa36">
    <pageSetUpPr fitToPage="1"/>
  </sheetPr>
  <dimension ref="A3:AMK24"/>
  <sheetViews>
    <sheetView zoomScale="90" zoomScaleNormal="90" workbookViewId="0">
      <selection activeCell="B24" sqref="B24"/>
    </sheetView>
  </sheetViews>
  <sheetFormatPr defaultRowHeight="13.2"/>
  <cols>
    <col min="1" max="1" width="4.88671875" style="31" customWidth="1"/>
    <col min="2" max="2" width="89.109375" style="31" customWidth="1"/>
    <col min="3" max="6" width="13.6640625" style="31" customWidth="1"/>
    <col min="7" max="13" width="13.6640625" style="24" customWidth="1"/>
    <col min="14" max="1025" width="9.109375" style="24" customWidth="1"/>
  </cols>
  <sheetData>
    <row r="3" spans="1:13" ht="20.399999999999999">
      <c r="A3" s="301" t="s">
        <v>112</v>
      </c>
      <c r="C3" s="361"/>
      <c r="D3" s="361"/>
      <c r="E3" s="361"/>
      <c r="F3" s="362"/>
    </row>
    <row r="4" spans="1:13" ht="32.25" customHeight="1">
      <c r="A4" s="966"/>
      <c r="B4" s="1013" t="s">
        <v>182</v>
      </c>
      <c r="C4" s="968" t="s">
        <v>55</v>
      </c>
      <c r="D4" s="968" t="s">
        <v>228</v>
      </c>
      <c r="E4" s="968"/>
      <c r="F4" s="968" t="s">
        <v>183</v>
      </c>
      <c r="G4" s="968"/>
      <c r="H4" s="968"/>
      <c r="I4" s="968"/>
      <c r="J4" s="968"/>
      <c r="K4" s="968"/>
      <c r="L4" s="968"/>
      <c r="M4" s="968"/>
    </row>
    <row r="5" spans="1:13" ht="28.5" customHeight="1">
      <c r="A5" s="966"/>
      <c r="B5" s="1013"/>
      <c r="C5" s="968"/>
      <c r="D5" s="1014" t="s">
        <v>146</v>
      </c>
      <c r="E5" s="1015" t="s">
        <v>145</v>
      </c>
      <c r="F5" s="1014" t="s">
        <v>229</v>
      </c>
      <c r="G5" s="1014"/>
      <c r="H5" s="966" t="s">
        <v>230</v>
      </c>
      <c r="I5" s="966"/>
      <c r="J5" s="966" t="s">
        <v>231</v>
      </c>
      <c r="K5" s="966"/>
      <c r="L5" s="1015" t="s">
        <v>232</v>
      </c>
      <c r="M5" s="1015"/>
    </row>
    <row r="6" spans="1:13" ht="13.8">
      <c r="A6" s="966"/>
      <c r="B6" s="1013"/>
      <c r="C6" s="968"/>
      <c r="D6" s="1014"/>
      <c r="E6" s="1015"/>
      <c r="F6" s="272" t="s">
        <v>146</v>
      </c>
      <c r="G6" s="273" t="s">
        <v>145</v>
      </c>
      <c r="H6" s="221" t="s">
        <v>146</v>
      </c>
      <c r="I6" s="273" t="s">
        <v>145</v>
      </c>
      <c r="J6" s="221" t="s">
        <v>146</v>
      </c>
      <c r="K6" s="273" t="s">
        <v>145</v>
      </c>
      <c r="L6" s="221" t="s">
        <v>146</v>
      </c>
      <c r="M6" s="274" t="s">
        <v>145</v>
      </c>
    </row>
    <row r="7" spans="1:13" ht="55.8">
      <c r="A7" s="223">
        <v>1</v>
      </c>
      <c r="B7" s="275" t="s">
        <v>302</v>
      </c>
      <c r="C7" s="276"/>
      <c r="D7" s="277">
        <f t="shared" ref="D7:D16" si="0">F7+H7+J7+L7</f>
        <v>0</v>
      </c>
      <c r="E7" s="256">
        <f t="shared" ref="E7:E16" si="1">C7*D7</f>
        <v>0</v>
      </c>
      <c r="F7" s="257"/>
      <c r="G7" s="164">
        <f t="shared" ref="G7:G16" si="2">F7*C7</f>
        <v>0</v>
      </c>
      <c r="H7" s="278"/>
      <c r="I7" s="164">
        <f t="shared" ref="I7:I16" si="3">H7*C7</f>
        <v>0</v>
      </c>
      <c r="J7" s="278"/>
      <c r="K7" s="164">
        <f t="shared" ref="K7:K16" si="4">J7*C7</f>
        <v>0</v>
      </c>
      <c r="L7" s="278"/>
      <c r="M7" s="259">
        <f t="shared" ref="M7:M16" si="5">L7*C7</f>
        <v>0</v>
      </c>
    </row>
    <row r="8" spans="1:13" ht="13.8">
      <c r="A8" s="223">
        <v>2</v>
      </c>
      <c r="B8" s="297"/>
      <c r="C8" s="276"/>
      <c r="D8" s="277">
        <f t="shared" si="0"/>
        <v>0</v>
      </c>
      <c r="E8" s="256">
        <f t="shared" si="1"/>
        <v>0</v>
      </c>
      <c r="F8" s="257"/>
      <c r="G8" s="164">
        <f t="shared" si="2"/>
        <v>0</v>
      </c>
      <c r="H8" s="278"/>
      <c r="I8" s="164">
        <f t="shared" si="3"/>
        <v>0</v>
      </c>
      <c r="J8" s="278"/>
      <c r="K8" s="164">
        <f t="shared" si="4"/>
        <v>0</v>
      </c>
      <c r="L8" s="278"/>
      <c r="M8" s="259">
        <f t="shared" si="5"/>
        <v>0</v>
      </c>
    </row>
    <row r="9" spans="1:13" ht="15" customHeight="1">
      <c r="A9" s="224">
        <v>3</v>
      </c>
      <c r="B9" s="279"/>
      <c r="C9" s="276"/>
      <c r="D9" s="277">
        <f t="shared" si="0"/>
        <v>0</v>
      </c>
      <c r="E9" s="256">
        <f t="shared" si="1"/>
        <v>0</v>
      </c>
      <c r="F9" s="257"/>
      <c r="G9" s="164">
        <f t="shared" si="2"/>
        <v>0</v>
      </c>
      <c r="H9" s="278"/>
      <c r="I9" s="164">
        <f t="shared" si="3"/>
        <v>0</v>
      </c>
      <c r="J9" s="278"/>
      <c r="K9" s="164">
        <f t="shared" si="4"/>
        <v>0</v>
      </c>
      <c r="L9" s="278"/>
      <c r="M9" s="259">
        <f t="shared" si="5"/>
        <v>0</v>
      </c>
    </row>
    <row r="10" spans="1:13" ht="15" customHeight="1">
      <c r="A10" s="223">
        <v>4</v>
      </c>
      <c r="B10" s="258"/>
      <c r="C10" s="276"/>
      <c r="D10" s="277">
        <f t="shared" si="0"/>
        <v>0</v>
      </c>
      <c r="E10" s="256">
        <f t="shared" si="1"/>
        <v>0</v>
      </c>
      <c r="F10" s="257"/>
      <c r="G10" s="164">
        <f t="shared" si="2"/>
        <v>0</v>
      </c>
      <c r="H10" s="278"/>
      <c r="I10" s="164">
        <f t="shared" si="3"/>
        <v>0</v>
      </c>
      <c r="J10" s="278"/>
      <c r="K10" s="164">
        <f t="shared" si="4"/>
        <v>0</v>
      </c>
      <c r="L10" s="278"/>
      <c r="M10" s="259">
        <f t="shared" si="5"/>
        <v>0</v>
      </c>
    </row>
    <row r="11" spans="1:13" ht="15" customHeight="1">
      <c r="A11" s="223">
        <v>5</v>
      </c>
      <c r="B11" s="258"/>
      <c r="C11" s="276"/>
      <c r="D11" s="277">
        <f t="shared" si="0"/>
        <v>0</v>
      </c>
      <c r="E11" s="256">
        <f t="shared" si="1"/>
        <v>0</v>
      </c>
      <c r="F11" s="257"/>
      <c r="G11" s="164">
        <f t="shared" si="2"/>
        <v>0</v>
      </c>
      <c r="H11" s="278"/>
      <c r="I11" s="164">
        <f t="shared" si="3"/>
        <v>0</v>
      </c>
      <c r="J11" s="278"/>
      <c r="K11" s="164">
        <f t="shared" si="4"/>
        <v>0</v>
      </c>
      <c r="L11" s="278"/>
      <c r="M11" s="259">
        <f t="shared" si="5"/>
        <v>0</v>
      </c>
    </row>
    <row r="12" spans="1:13" ht="15" customHeight="1">
      <c r="A12" s="224">
        <v>6</v>
      </c>
      <c r="B12" s="282"/>
      <c r="C12" s="276"/>
      <c r="D12" s="277">
        <f t="shared" si="0"/>
        <v>0</v>
      </c>
      <c r="E12" s="256">
        <f t="shared" si="1"/>
        <v>0</v>
      </c>
      <c r="F12" s="257"/>
      <c r="G12" s="164">
        <f t="shared" si="2"/>
        <v>0</v>
      </c>
      <c r="H12" s="278"/>
      <c r="I12" s="164">
        <f t="shared" si="3"/>
        <v>0</v>
      </c>
      <c r="J12" s="278"/>
      <c r="K12" s="164">
        <f t="shared" si="4"/>
        <v>0</v>
      </c>
      <c r="L12" s="278"/>
      <c r="M12" s="259">
        <f t="shared" si="5"/>
        <v>0</v>
      </c>
    </row>
    <row r="13" spans="1:13" ht="15" customHeight="1">
      <c r="A13" s="223">
        <v>7</v>
      </c>
      <c r="B13" s="282"/>
      <c r="C13" s="276"/>
      <c r="D13" s="277">
        <f t="shared" si="0"/>
        <v>0</v>
      </c>
      <c r="E13" s="256">
        <f t="shared" si="1"/>
        <v>0</v>
      </c>
      <c r="F13" s="257"/>
      <c r="G13" s="164">
        <f t="shared" si="2"/>
        <v>0</v>
      </c>
      <c r="H13" s="278"/>
      <c r="I13" s="164">
        <f t="shared" si="3"/>
        <v>0</v>
      </c>
      <c r="J13" s="278"/>
      <c r="K13" s="164">
        <f t="shared" si="4"/>
        <v>0</v>
      </c>
      <c r="L13" s="278"/>
      <c r="M13" s="259">
        <f t="shared" si="5"/>
        <v>0</v>
      </c>
    </row>
    <row r="14" spans="1:13" ht="15" customHeight="1">
      <c r="A14" s="223">
        <v>8</v>
      </c>
      <c r="B14" s="282"/>
      <c r="C14" s="276"/>
      <c r="D14" s="277">
        <f t="shared" si="0"/>
        <v>0</v>
      </c>
      <c r="E14" s="256">
        <f t="shared" si="1"/>
        <v>0</v>
      </c>
      <c r="F14" s="257"/>
      <c r="G14" s="164">
        <f t="shared" si="2"/>
        <v>0</v>
      </c>
      <c r="H14" s="278"/>
      <c r="I14" s="164">
        <f t="shared" si="3"/>
        <v>0</v>
      </c>
      <c r="J14" s="278"/>
      <c r="K14" s="164">
        <f t="shared" si="4"/>
        <v>0</v>
      </c>
      <c r="L14" s="278"/>
      <c r="M14" s="259">
        <f t="shared" si="5"/>
        <v>0</v>
      </c>
    </row>
    <row r="15" spans="1:13" ht="15" customHeight="1">
      <c r="A15" s="224">
        <v>9</v>
      </c>
      <c r="B15" s="282"/>
      <c r="C15" s="276"/>
      <c r="D15" s="277">
        <f t="shared" si="0"/>
        <v>0</v>
      </c>
      <c r="E15" s="256">
        <f t="shared" si="1"/>
        <v>0</v>
      </c>
      <c r="F15" s="257"/>
      <c r="G15" s="164">
        <f t="shared" si="2"/>
        <v>0</v>
      </c>
      <c r="H15" s="278"/>
      <c r="I15" s="164">
        <f t="shared" si="3"/>
        <v>0</v>
      </c>
      <c r="J15" s="278"/>
      <c r="K15" s="164">
        <f t="shared" si="4"/>
        <v>0</v>
      </c>
      <c r="L15" s="278"/>
      <c r="M15" s="259">
        <f t="shared" si="5"/>
        <v>0</v>
      </c>
    </row>
    <row r="16" spans="1:13" ht="15" customHeight="1">
      <c r="A16" s="223">
        <v>10</v>
      </c>
      <c r="B16" s="283"/>
      <c r="C16" s="369"/>
      <c r="D16" s="363">
        <f t="shared" si="0"/>
        <v>0</v>
      </c>
      <c r="E16" s="370">
        <f t="shared" si="1"/>
        <v>0</v>
      </c>
      <c r="F16" s="371"/>
      <c r="G16" s="288">
        <f t="shared" si="2"/>
        <v>0</v>
      </c>
      <c r="H16" s="289"/>
      <c r="I16" s="288">
        <f t="shared" si="3"/>
        <v>0</v>
      </c>
      <c r="J16" s="289"/>
      <c r="K16" s="288">
        <f t="shared" si="4"/>
        <v>0</v>
      </c>
      <c r="L16" s="289"/>
      <c r="M16" s="372">
        <f t="shared" si="5"/>
        <v>0</v>
      </c>
    </row>
    <row r="17" spans="1:13" ht="15" customHeight="1">
      <c r="A17" s="234"/>
      <c r="B17" s="292" t="s">
        <v>187</v>
      </c>
      <c r="C17" s="293">
        <f>ROUND(SUM(C7:C16),0)</f>
        <v>0</v>
      </c>
      <c r="D17" s="294"/>
      <c r="E17" s="293">
        <f>ROUND(SUM(E7:E16),0)</f>
        <v>0</v>
      </c>
      <c r="F17" s="294"/>
      <c r="G17" s="293">
        <f>ROUND(SUM(G7:G16),0)</f>
        <v>0</v>
      </c>
      <c r="H17" s="237"/>
      <c r="I17" s="293">
        <f>ROUND(SUM(I7:I16),0)</f>
        <v>0</v>
      </c>
      <c r="J17" s="237"/>
      <c r="K17" s="293">
        <f>ROUND(SUM(K7:K16),0)</f>
        <v>0</v>
      </c>
      <c r="L17" s="237"/>
      <c r="M17" s="293">
        <f>ROUND(SUM(M7:M16),0)</f>
        <v>0</v>
      </c>
    </row>
    <row r="19" spans="1:13" s="31" customFormat="1">
      <c r="B19" s="868" t="s">
        <v>877</v>
      </c>
      <c r="G19" s="24"/>
      <c r="H19" s="41"/>
      <c r="I19" s="41"/>
    </row>
    <row r="20" spans="1:13" s="31" customFormat="1" ht="90" customHeight="1">
      <c r="G20" s="24"/>
      <c r="H20" s="41"/>
      <c r="I20" s="41"/>
    </row>
    <row r="21" spans="1:13" s="31" customFormat="1">
      <c r="B21" s="59"/>
      <c r="G21" s="24"/>
      <c r="H21" s="41"/>
      <c r="I21" s="41"/>
    </row>
    <row r="22" spans="1:13" s="31" customFormat="1">
      <c r="A22" s="31" t="str">
        <f>'ūdens bilance'!B28</f>
        <v>Datums: __.__.202_</v>
      </c>
      <c r="G22" s="24"/>
      <c r="H22" s="24"/>
      <c r="I22" s="24"/>
      <c r="J22" s="24"/>
      <c r="K22" s="24"/>
      <c r="L22" s="24"/>
      <c r="M22" s="24"/>
    </row>
    <row r="24" spans="1:13" ht="56.4">
      <c r="A24" s="60"/>
      <c r="B24" s="364" t="s">
        <v>904</v>
      </c>
    </row>
  </sheetData>
  <sheetProtection algorithmName="SHA-512" hashValue="DnjIj3Q2Ymx0JeAdbGBTfiNOTvOh5X5L5ATOsQov9qMXw1tqHSFMuBAJACxzC4PbbGkPziTrzgO6sgXDBanvVg==" saltValue="s8KYXl6iWM1ntQq3v5J/ag==" spinCount="100000" sheet="1" objects="1" scenarios="1" formatCells="0" formatColumns="0" formatRows="0"/>
  <mergeCells count="11">
    <mergeCell ref="A4:A6"/>
    <mergeCell ref="B4:B6"/>
    <mergeCell ref="C4:C6"/>
    <mergeCell ref="D4:E4"/>
    <mergeCell ref="F4:M4"/>
    <mergeCell ref="D5:D6"/>
    <mergeCell ref="E5:E6"/>
    <mergeCell ref="F5:G5"/>
    <mergeCell ref="H5:I5"/>
    <mergeCell ref="J5:K5"/>
    <mergeCell ref="L5:M5"/>
  </mergeCells>
  <pageMargins left="0.75" right="0.75" top="1" bottom="1" header="0.51180555555555496" footer="0.51180555555555496"/>
  <pageSetup paperSize="9" firstPageNumber="0" orientation="landscape" horizontalDpi="300" verticalDpi="30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apa4">
    <tabColor rgb="FFB9CDE5"/>
  </sheetPr>
  <dimension ref="A2:AML71"/>
  <sheetViews>
    <sheetView zoomScale="90" zoomScaleNormal="90" workbookViewId="0">
      <pane xSplit="2" ySplit="4" topLeftCell="C5" activePane="bottomRight" state="frozen"/>
      <selection activeCell="J13" sqref="J13"/>
      <selection pane="topRight" activeCell="J13" sqref="J13"/>
      <selection pane="bottomLeft" activeCell="J13" sqref="J13"/>
      <selection pane="bottomRight" activeCell="M19" sqref="M19"/>
    </sheetView>
  </sheetViews>
  <sheetFormatPr defaultRowHeight="13.2" outlineLevelRow="1"/>
  <cols>
    <col min="1" max="1" width="8.109375" style="23" customWidth="1"/>
    <col min="2" max="2" width="23.33203125" style="23" customWidth="1"/>
    <col min="3" max="10" width="19.6640625" style="23" customWidth="1"/>
    <col min="11" max="11" width="22.5546875" style="23" customWidth="1"/>
    <col min="12" max="12" width="21.44140625" style="23" customWidth="1"/>
    <col min="13" max="13" width="19.6640625" style="23" customWidth="1"/>
    <col min="14" max="15" width="18.6640625" style="23" customWidth="1"/>
    <col min="16" max="25" width="18.6640625" style="24" customWidth="1"/>
    <col min="26" max="26" width="18" style="24" customWidth="1"/>
    <col min="27" max="27" width="18.109375" style="24" customWidth="1"/>
    <col min="28" max="40" width="7.6640625" style="24" customWidth="1"/>
    <col min="41" max="41" width="9.6640625" style="24" customWidth="1"/>
    <col min="42" max="45" width="7.6640625" style="24" customWidth="1"/>
    <col min="46" max="1026" width="9.109375" style="24" customWidth="1"/>
  </cols>
  <sheetData>
    <row r="2" spans="1:46" ht="17.25" customHeight="1">
      <c r="A2" s="417" t="s">
        <v>749</v>
      </c>
      <c r="B2" s="35"/>
      <c r="C2" s="35"/>
      <c r="D2" s="35"/>
      <c r="E2" s="35"/>
      <c r="F2" s="35"/>
      <c r="G2" s="35"/>
      <c r="H2" s="35"/>
    </row>
    <row r="3" spans="1:46" ht="26.25" customHeight="1">
      <c r="AB3" s="6" t="s">
        <v>332</v>
      </c>
      <c r="AC3" s="932" t="s">
        <v>333</v>
      </c>
      <c r="AD3" s="933"/>
      <c r="AE3" s="933"/>
      <c r="AF3" s="933"/>
      <c r="AG3" s="933"/>
      <c r="AH3" s="933"/>
      <c r="AI3" s="934"/>
      <c r="AJ3" s="932" t="s">
        <v>336</v>
      </c>
      <c r="AK3" s="933"/>
      <c r="AL3" s="933"/>
      <c r="AM3" s="933"/>
      <c r="AN3" s="933"/>
      <c r="AO3" s="933"/>
      <c r="AP3" s="934"/>
      <c r="AQ3" s="932" t="s">
        <v>338</v>
      </c>
      <c r="AR3" s="933"/>
      <c r="AS3" s="934"/>
      <c r="AT3" s="385" t="s">
        <v>199</v>
      </c>
    </row>
    <row r="4" spans="1:46" ht="110.25" customHeight="1">
      <c r="A4" s="4"/>
      <c r="B4" s="5" t="s">
        <v>0</v>
      </c>
      <c r="C4" s="5" t="s">
        <v>17</v>
      </c>
      <c r="D4" s="380" t="s">
        <v>317</v>
      </c>
      <c r="E4" s="5" t="s">
        <v>492</v>
      </c>
      <c r="F4" s="5" t="s">
        <v>493</v>
      </c>
      <c r="G4" s="5" t="s">
        <v>494</v>
      </c>
      <c r="H4" s="5" t="s">
        <v>495</v>
      </c>
      <c r="I4" s="5" t="s">
        <v>496</v>
      </c>
      <c r="J4" s="5" t="s">
        <v>497</v>
      </c>
      <c r="K4" s="5" t="s">
        <v>498</v>
      </c>
      <c r="L4" s="5" t="s">
        <v>3</v>
      </c>
      <c r="M4" s="5" t="s">
        <v>499</v>
      </c>
      <c r="N4" s="5" t="s">
        <v>466</v>
      </c>
      <c r="O4" s="5" t="s">
        <v>467</v>
      </c>
      <c r="P4" s="6" t="s">
        <v>456</v>
      </c>
      <c r="Q4" s="6" t="s">
        <v>468</v>
      </c>
      <c r="R4" s="6" t="s">
        <v>4</v>
      </c>
      <c r="S4" s="6" t="s">
        <v>507</v>
      </c>
      <c r="T4" s="6" t="s">
        <v>469</v>
      </c>
      <c r="U4" s="6" t="s">
        <v>477</v>
      </c>
      <c r="V4" s="6" t="s">
        <v>5</v>
      </c>
      <c r="W4" s="6" t="s">
        <v>478</v>
      </c>
      <c r="X4" s="6" t="s">
        <v>479</v>
      </c>
      <c r="Y4" s="6" t="s">
        <v>480</v>
      </c>
      <c r="Z4" s="6" t="s">
        <v>464</v>
      </c>
      <c r="AA4" s="6" t="s">
        <v>6</v>
      </c>
      <c r="AB4" s="379" t="s">
        <v>323</v>
      </c>
      <c r="AC4" s="379" t="s">
        <v>355</v>
      </c>
      <c r="AD4" s="379" t="s">
        <v>334</v>
      </c>
      <c r="AE4" s="379" t="s">
        <v>416</v>
      </c>
      <c r="AF4" s="379" t="s">
        <v>335</v>
      </c>
      <c r="AG4" s="379" t="s">
        <v>417</v>
      </c>
      <c r="AH4" s="379" t="s">
        <v>339</v>
      </c>
      <c r="AI4" s="379" t="s">
        <v>418</v>
      </c>
      <c r="AJ4" s="379" t="s">
        <v>460</v>
      </c>
      <c r="AK4" s="379" t="s">
        <v>324</v>
      </c>
      <c r="AL4" s="379" t="s">
        <v>325</v>
      </c>
      <c r="AM4" s="379" t="s">
        <v>326</v>
      </c>
      <c r="AN4" s="379" t="s">
        <v>327</v>
      </c>
      <c r="AO4" s="379" t="s">
        <v>328</v>
      </c>
      <c r="AP4" s="379" t="s">
        <v>337</v>
      </c>
      <c r="AQ4" s="379" t="s">
        <v>331</v>
      </c>
      <c r="AR4" s="379" t="s">
        <v>330</v>
      </c>
      <c r="AS4" s="379" t="s">
        <v>329</v>
      </c>
      <c r="AT4" s="386" t="s">
        <v>421</v>
      </c>
    </row>
    <row r="5" spans="1:46" s="31" customFormat="1">
      <c r="A5" s="7">
        <v>1</v>
      </c>
      <c r="B5" s="8"/>
      <c r="C5" s="8"/>
      <c r="D5" s="8"/>
      <c r="E5" s="10"/>
      <c r="F5" s="489"/>
      <c r="G5" s="8"/>
      <c r="H5" s="9">
        <f t="shared" ref="H5:H38" si="0">SUM(F5:G5)</f>
        <v>0</v>
      </c>
      <c r="I5" s="10"/>
      <c r="J5" s="10"/>
      <c r="K5" s="10"/>
      <c r="L5" s="8"/>
      <c r="M5" s="10"/>
      <c r="N5" s="9">
        <f t="shared" ref="N5:N65" si="1">J5+K5</f>
        <v>0</v>
      </c>
      <c r="O5" s="9">
        <f t="shared" ref="O5:O65" si="2">I5-J5</f>
        <v>0</v>
      </c>
      <c r="P5" s="11" t="e">
        <f t="shared" ref="P5:P65" si="3">O5/I5</f>
        <v>#DIV/0!</v>
      </c>
      <c r="Q5" s="9">
        <f t="shared" ref="Q5:Q65" si="4">J5+K5-M5</f>
        <v>0</v>
      </c>
      <c r="R5" s="11" t="e">
        <f t="shared" ref="R5:R65" si="5">Q5/(J5+K5)</f>
        <v>#DIV/0!</v>
      </c>
      <c r="S5" s="9" t="e">
        <f t="shared" ref="S5:S65" si="6">Q5/C5</f>
        <v>#DIV/0!</v>
      </c>
      <c r="T5" s="9" t="e">
        <f t="shared" ref="T5:T65" si="7">M5/E5</f>
        <v>#DIV/0!</v>
      </c>
      <c r="U5" s="9" t="e">
        <f t="shared" ref="U5:U65" si="8">E5/C5</f>
        <v>#DIV/0!</v>
      </c>
      <c r="V5" s="12" t="e">
        <f t="shared" ref="V5:V65" si="9">K5/N5</f>
        <v>#DIV/0!</v>
      </c>
      <c r="W5" s="14" t="e">
        <f>F5/N5</f>
        <v>#DIV/0!</v>
      </c>
      <c r="X5" s="14" t="e">
        <f>G5/N5</f>
        <v>#DIV/0!</v>
      </c>
      <c r="Y5" s="13" t="e">
        <f>H5/N5</f>
        <v>#DIV/0!</v>
      </c>
      <c r="Z5" s="14">
        <f t="shared" ref="Z5:Z65" si="10">F5/8760</f>
        <v>0</v>
      </c>
      <c r="AA5" s="14">
        <f t="shared" ref="AA5:AA65" si="11">G5/8760</f>
        <v>0</v>
      </c>
      <c r="AB5" s="8"/>
      <c r="AC5" s="381">
        <f>AE5+AF5+AG5</f>
        <v>0</v>
      </c>
      <c r="AD5" s="8"/>
      <c r="AE5" s="8"/>
      <c r="AF5" s="8"/>
      <c r="AG5" s="8"/>
      <c r="AH5" s="8"/>
      <c r="AI5" s="8"/>
      <c r="AJ5" s="8"/>
      <c r="AK5" s="8"/>
      <c r="AL5" s="8"/>
      <c r="AM5" s="8"/>
      <c r="AN5" s="8"/>
      <c r="AO5" s="8"/>
      <c r="AP5" s="8"/>
      <c r="AQ5" s="8"/>
      <c r="AR5" s="8"/>
      <c r="AS5" s="8"/>
      <c r="AT5" s="387" t="e">
        <f>D5/C5</f>
        <v>#DIV/0!</v>
      </c>
    </row>
    <row r="6" spans="1:46" s="31" customFormat="1">
      <c r="A6" s="7">
        <v>2</v>
      </c>
      <c r="B6" s="8"/>
      <c r="C6" s="8"/>
      <c r="D6" s="8"/>
      <c r="E6" s="10"/>
      <c r="F6" s="8"/>
      <c r="G6" s="8"/>
      <c r="H6" s="9">
        <f t="shared" si="0"/>
        <v>0</v>
      </c>
      <c r="I6" s="10"/>
      <c r="J6" s="10"/>
      <c r="K6" s="10"/>
      <c r="L6" s="8"/>
      <c r="M6" s="10"/>
      <c r="N6" s="9">
        <f t="shared" si="1"/>
        <v>0</v>
      </c>
      <c r="O6" s="9">
        <f t="shared" si="2"/>
        <v>0</v>
      </c>
      <c r="P6" s="11" t="e">
        <f t="shared" si="3"/>
        <v>#DIV/0!</v>
      </c>
      <c r="Q6" s="9">
        <f t="shared" si="4"/>
        <v>0</v>
      </c>
      <c r="R6" s="11" t="e">
        <f t="shared" si="5"/>
        <v>#DIV/0!</v>
      </c>
      <c r="S6" s="9" t="e">
        <f t="shared" si="6"/>
        <v>#DIV/0!</v>
      </c>
      <c r="T6" s="9" t="e">
        <f t="shared" si="7"/>
        <v>#DIV/0!</v>
      </c>
      <c r="U6" s="9" t="e">
        <f t="shared" si="8"/>
        <v>#DIV/0!</v>
      </c>
      <c r="V6" s="12" t="e">
        <f t="shared" si="9"/>
        <v>#DIV/0!</v>
      </c>
      <c r="W6" s="14" t="e">
        <f t="shared" ref="W6:W28" si="12">F6/N6</f>
        <v>#DIV/0!</v>
      </c>
      <c r="X6" s="14" t="e">
        <f t="shared" ref="X6:X28" si="13">G6/N6</f>
        <v>#DIV/0!</v>
      </c>
      <c r="Y6" s="13" t="e">
        <f t="shared" ref="Y6:Y28" si="14">H6/N6</f>
        <v>#DIV/0!</v>
      </c>
      <c r="Z6" s="14">
        <f t="shared" si="10"/>
        <v>0</v>
      </c>
      <c r="AA6" s="14">
        <f t="shared" si="11"/>
        <v>0</v>
      </c>
      <c r="AB6" s="8"/>
      <c r="AC6" s="381">
        <f t="shared" ref="AC6:AC38" si="15">AE6+AF6+AG6</f>
        <v>0</v>
      </c>
      <c r="AD6" s="8"/>
      <c r="AE6" s="8"/>
      <c r="AF6" s="8"/>
      <c r="AG6" s="8"/>
      <c r="AH6" s="8"/>
      <c r="AI6" s="8"/>
      <c r="AJ6" s="8"/>
      <c r="AK6" s="8"/>
      <c r="AL6" s="8"/>
      <c r="AM6" s="8"/>
      <c r="AN6" s="8"/>
      <c r="AO6" s="8"/>
      <c r="AP6" s="8"/>
      <c r="AQ6" s="8"/>
      <c r="AR6" s="8"/>
      <c r="AS6" s="8"/>
      <c r="AT6" s="387" t="e">
        <f t="shared" ref="AT6:AT38" si="16">D6/C6</f>
        <v>#DIV/0!</v>
      </c>
    </row>
    <row r="7" spans="1:46" s="31" customFormat="1">
      <c r="A7" s="7">
        <v>3</v>
      </c>
      <c r="B7" s="8"/>
      <c r="C7" s="8"/>
      <c r="D7" s="8"/>
      <c r="E7" s="10"/>
      <c r="F7" s="8"/>
      <c r="G7" s="8"/>
      <c r="H7" s="9">
        <f t="shared" si="0"/>
        <v>0</v>
      </c>
      <c r="I7" s="10"/>
      <c r="J7" s="10"/>
      <c r="K7" s="10"/>
      <c r="L7" s="8"/>
      <c r="M7" s="10"/>
      <c r="N7" s="9">
        <f t="shared" si="1"/>
        <v>0</v>
      </c>
      <c r="O7" s="9">
        <f t="shared" si="2"/>
        <v>0</v>
      </c>
      <c r="P7" s="11" t="e">
        <f t="shared" si="3"/>
        <v>#DIV/0!</v>
      </c>
      <c r="Q7" s="9">
        <f t="shared" si="4"/>
        <v>0</v>
      </c>
      <c r="R7" s="11" t="e">
        <f t="shared" si="5"/>
        <v>#DIV/0!</v>
      </c>
      <c r="S7" s="9" t="e">
        <f t="shared" si="6"/>
        <v>#DIV/0!</v>
      </c>
      <c r="T7" s="9" t="e">
        <f t="shared" si="7"/>
        <v>#DIV/0!</v>
      </c>
      <c r="U7" s="9" t="e">
        <f t="shared" si="8"/>
        <v>#DIV/0!</v>
      </c>
      <c r="V7" s="12" t="e">
        <f t="shared" si="9"/>
        <v>#DIV/0!</v>
      </c>
      <c r="W7" s="14" t="e">
        <f t="shared" si="12"/>
        <v>#DIV/0!</v>
      </c>
      <c r="X7" s="14" t="e">
        <f t="shared" si="13"/>
        <v>#DIV/0!</v>
      </c>
      <c r="Y7" s="13" t="e">
        <f t="shared" si="14"/>
        <v>#DIV/0!</v>
      </c>
      <c r="Z7" s="14">
        <f t="shared" si="10"/>
        <v>0</v>
      </c>
      <c r="AA7" s="14">
        <f t="shared" si="11"/>
        <v>0</v>
      </c>
      <c r="AB7" s="8"/>
      <c r="AC7" s="381">
        <f t="shared" si="15"/>
        <v>0</v>
      </c>
      <c r="AD7" s="8"/>
      <c r="AE7" s="8"/>
      <c r="AF7" s="8"/>
      <c r="AG7" s="8"/>
      <c r="AH7" s="8"/>
      <c r="AI7" s="8"/>
      <c r="AJ7" s="8"/>
      <c r="AK7" s="8"/>
      <c r="AL7" s="8"/>
      <c r="AM7" s="8"/>
      <c r="AN7" s="8"/>
      <c r="AO7" s="8"/>
      <c r="AP7" s="8"/>
      <c r="AQ7" s="8"/>
      <c r="AR7" s="8"/>
      <c r="AS7" s="8"/>
      <c r="AT7" s="387" t="e">
        <f t="shared" si="16"/>
        <v>#DIV/0!</v>
      </c>
    </row>
    <row r="8" spans="1:46" s="31" customFormat="1">
      <c r="A8" s="7">
        <v>4</v>
      </c>
      <c r="B8" s="8"/>
      <c r="C8" s="8"/>
      <c r="D8" s="8"/>
      <c r="E8" s="10"/>
      <c r="F8" s="8"/>
      <c r="G8" s="8"/>
      <c r="H8" s="9">
        <f t="shared" si="0"/>
        <v>0</v>
      </c>
      <c r="I8" s="10"/>
      <c r="J8" s="10"/>
      <c r="K8" s="10"/>
      <c r="L8" s="8"/>
      <c r="M8" s="10"/>
      <c r="N8" s="9">
        <f t="shared" si="1"/>
        <v>0</v>
      </c>
      <c r="O8" s="9">
        <f t="shared" si="2"/>
        <v>0</v>
      </c>
      <c r="P8" s="11" t="e">
        <f t="shared" si="3"/>
        <v>#DIV/0!</v>
      </c>
      <c r="Q8" s="9">
        <f t="shared" si="4"/>
        <v>0</v>
      </c>
      <c r="R8" s="11" t="e">
        <f t="shared" si="5"/>
        <v>#DIV/0!</v>
      </c>
      <c r="S8" s="9" t="e">
        <f t="shared" si="6"/>
        <v>#DIV/0!</v>
      </c>
      <c r="T8" s="9" t="e">
        <f t="shared" si="7"/>
        <v>#DIV/0!</v>
      </c>
      <c r="U8" s="9" t="e">
        <f t="shared" si="8"/>
        <v>#DIV/0!</v>
      </c>
      <c r="V8" s="12" t="e">
        <f t="shared" si="9"/>
        <v>#DIV/0!</v>
      </c>
      <c r="W8" s="14" t="e">
        <f t="shared" si="12"/>
        <v>#DIV/0!</v>
      </c>
      <c r="X8" s="14" t="e">
        <f t="shared" si="13"/>
        <v>#DIV/0!</v>
      </c>
      <c r="Y8" s="13" t="e">
        <f t="shared" si="14"/>
        <v>#DIV/0!</v>
      </c>
      <c r="Z8" s="14">
        <f t="shared" si="10"/>
        <v>0</v>
      </c>
      <c r="AA8" s="14">
        <f t="shared" si="11"/>
        <v>0</v>
      </c>
      <c r="AB8" s="8"/>
      <c r="AC8" s="381">
        <f t="shared" si="15"/>
        <v>0</v>
      </c>
      <c r="AD8" s="8"/>
      <c r="AE8" s="8"/>
      <c r="AF8" s="8"/>
      <c r="AG8" s="8"/>
      <c r="AH8" s="8"/>
      <c r="AI8" s="8"/>
      <c r="AJ8" s="8"/>
      <c r="AK8" s="8"/>
      <c r="AL8" s="8"/>
      <c r="AM8" s="8"/>
      <c r="AN8" s="8"/>
      <c r="AO8" s="8"/>
      <c r="AP8" s="8"/>
      <c r="AQ8" s="8"/>
      <c r="AR8" s="8"/>
      <c r="AS8" s="8"/>
      <c r="AT8" s="387" t="e">
        <f t="shared" si="16"/>
        <v>#DIV/0!</v>
      </c>
    </row>
    <row r="9" spans="1:46" s="31" customFormat="1">
      <c r="A9" s="7">
        <v>5</v>
      </c>
      <c r="B9" s="8"/>
      <c r="C9" s="8"/>
      <c r="D9" s="8"/>
      <c r="E9" s="10"/>
      <c r="F9" s="8"/>
      <c r="G9" s="8"/>
      <c r="H9" s="9">
        <f t="shared" si="0"/>
        <v>0</v>
      </c>
      <c r="I9" s="10"/>
      <c r="J9" s="10"/>
      <c r="K9" s="10"/>
      <c r="L9" s="8"/>
      <c r="M9" s="10"/>
      <c r="N9" s="9">
        <f t="shared" si="1"/>
        <v>0</v>
      </c>
      <c r="O9" s="9">
        <f t="shared" si="2"/>
        <v>0</v>
      </c>
      <c r="P9" s="11" t="e">
        <f t="shared" si="3"/>
        <v>#DIV/0!</v>
      </c>
      <c r="Q9" s="9">
        <f t="shared" si="4"/>
        <v>0</v>
      </c>
      <c r="R9" s="11" t="e">
        <f t="shared" si="5"/>
        <v>#DIV/0!</v>
      </c>
      <c r="S9" s="9" t="e">
        <f t="shared" si="6"/>
        <v>#DIV/0!</v>
      </c>
      <c r="T9" s="9" t="e">
        <f t="shared" si="7"/>
        <v>#DIV/0!</v>
      </c>
      <c r="U9" s="9" t="e">
        <f t="shared" si="8"/>
        <v>#DIV/0!</v>
      </c>
      <c r="V9" s="12" t="e">
        <f t="shared" si="9"/>
        <v>#DIV/0!</v>
      </c>
      <c r="W9" s="14" t="e">
        <f t="shared" si="12"/>
        <v>#DIV/0!</v>
      </c>
      <c r="X9" s="14" t="e">
        <f t="shared" si="13"/>
        <v>#DIV/0!</v>
      </c>
      <c r="Y9" s="13" t="e">
        <f t="shared" si="14"/>
        <v>#DIV/0!</v>
      </c>
      <c r="Z9" s="14">
        <f t="shared" si="10"/>
        <v>0</v>
      </c>
      <c r="AA9" s="14">
        <f t="shared" si="11"/>
        <v>0</v>
      </c>
      <c r="AB9" s="8"/>
      <c r="AC9" s="381">
        <f t="shared" si="15"/>
        <v>0</v>
      </c>
      <c r="AD9" s="8"/>
      <c r="AE9" s="8"/>
      <c r="AF9" s="8"/>
      <c r="AG9" s="8"/>
      <c r="AH9" s="8"/>
      <c r="AI9" s="8"/>
      <c r="AJ9" s="8"/>
      <c r="AK9" s="8"/>
      <c r="AL9" s="8"/>
      <c r="AM9" s="8"/>
      <c r="AN9" s="8"/>
      <c r="AO9" s="8"/>
      <c r="AP9" s="8"/>
      <c r="AQ9" s="8"/>
      <c r="AR9" s="8"/>
      <c r="AS9" s="8"/>
      <c r="AT9" s="387" t="e">
        <f t="shared" si="16"/>
        <v>#DIV/0!</v>
      </c>
    </row>
    <row r="10" spans="1:46" s="31" customFormat="1">
      <c r="A10" s="7">
        <v>6</v>
      </c>
      <c r="B10" s="8"/>
      <c r="C10" s="8"/>
      <c r="D10" s="8"/>
      <c r="E10" s="10"/>
      <c r="F10" s="8"/>
      <c r="G10" s="8"/>
      <c r="H10" s="9">
        <f t="shared" si="0"/>
        <v>0</v>
      </c>
      <c r="I10" s="10"/>
      <c r="J10" s="10"/>
      <c r="K10" s="10"/>
      <c r="L10" s="8"/>
      <c r="M10" s="10"/>
      <c r="N10" s="9">
        <f t="shared" si="1"/>
        <v>0</v>
      </c>
      <c r="O10" s="9">
        <f t="shared" si="2"/>
        <v>0</v>
      </c>
      <c r="P10" s="11" t="e">
        <f t="shared" si="3"/>
        <v>#DIV/0!</v>
      </c>
      <c r="Q10" s="9">
        <f t="shared" si="4"/>
        <v>0</v>
      </c>
      <c r="R10" s="11" t="e">
        <f t="shared" si="5"/>
        <v>#DIV/0!</v>
      </c>
      <c r="S10" s="9" t="e">
        <f t="shared" si="6"/>
        <v>#DIV/0!</v>
      </c>
      <c r="T10" s="9" t="e">
        <f t="shared" si="7"/>
        <v>#DIV/0!</v>
      </c>
      <c r="U10" s="9" t="e">
        <f t="shared" si="8"/>
        <v>#DIV/0!</v>
      </c>
      <c r="V10" s="12" t="e">
        <f t="shared" si="9"/>
        <v>#DIV/0!</v>
      </c>
      <c r="W10" s="14" t="e">
        <f t="shared" si="12"/>
        <v>#DIV/0!</v>
      </c>
      <c r="X10" s="14" t="e">
        <f t="shared" si="13"/>
        <v>#DIV/0!</v>
      </c>
      <c r="Y10" s="13" t="e">
        <f t="shared" si="14"/>
        <v>#DIV/0!</v>
      </c>
      <c r="Z10" s="14">
        <f t="shared" si="10"/>
        <v>0</v>
      </c>
      <c r="AA10" s="14">
        <f t="shared" si="11"/>
        <v>0</v>
      </c>
      <c r="AB10" s="8"/>
      <c r="AC10" s="381">
        <f t="shared" si="15"/>
        <v>0</v>
      </c>
      <c r="AD10" s="8"/>
      <c r="AE10" s="8"/>
      <c r="AF10" s="8"/>
      <c r="AG10" s="8"/>
      <c r="AH10" s="8"/>
      <c r="AI10" s="8"/>
      <c r="AJ10" s="8"/>
      <c r="AK10" s="8"/>
      <c r="AL10" s="8"/>
      <c r="AM10" s="8"/>
      <c r="AN10" s="8"/>
      <c r="AO10" s="8"/>
      <c r="AP10" s="8"/>
      <c r="AQ10" s="8"/>
      <c r="AR10" s="8"/>
      <c r="AS10" s="8"/>
      <c r="AT10" s="387" t="e">
        <f t="shared" si="16"/>
        <v>#DIV/0!</v>
      </c>
    </row>
    <row r="11" spans="1:46" s="31" customFormat="1">
      <c r="A11" s="7">
        <v>7</v>
      </c>
      <c r="B11" s="8"/>
      <c r="C11" s="8"/>
      <c r="D11" s="8"/>
      <c r="E11" s="10"/>
      <c r="F11" s="8"/>
      <c r="G11" s="8"/>
      <c r="H11" s="9">
        <f t="shared" si="0"/>
        <v>0</v>
      </c>
      <c r="I11" s="10"/>
      <c r="J11" s="10"/>
      <c r="K11" s="10"/>
      <c r="L11" s="8"/>
      <c r="M11" s="10"/>
      <c r="N11" s="9">
        <f t="shared" si="1"/>
        <v>0</v>
      </c>
      <c r="O11" s="9">
        <f t="shared" si="2"/>
        <v>0</v>
      </c>
      <c r="P11" s="11" t="e">
        <f t="shared" si="3"/>
        <v>#DIV/0!</v>
      </c>
      <c r="Q11" s="9">
        <f t="shared" si="4"/>
        <v>0</v>
      </c>
      <c r="R11" s="11" t="e">
        <f t="shared" si="5"/>
        <v>#DIV/0!</v>
      </c>
      <c r="S11" s="9" t="e">
        <f t="shared" si="6"/>
        <v>#DIV/0!</v>
      </c>
      <c r="T11" s="9" t="e">
        <f t="shared" si="7"/>
        <v>#DIV/0!</v>
      </c>
      <c r="U11" s="9" t="e">
        <f t="shared" si="8"/>
        <v>#DIV/0!</v>
      </c>
      <c r="V11" s="12" t="e">
        <f t="shared" si="9"/>
        <v>#DIV/0!</v>
      </c>
      <c r="W11" s="14" t="e">
        <f t="shared" si="12"/>
        <v>#DIV/0!</v>
      </c>
      <c r="X11" s="14" t="e">
        <f t="shared" si="13"/>
        <v>#DIV/0!</v>
      </c>
      <c r="Y11" s="13" t="e">
        <f t="shared" si="14"/>
        <v>#DIV/0!</v>
      </c>
      <c r="Z11" s="14">
        <f t="shared" si="10"/>
        <v>0</v>
      </c>
      <c r="AA11" s="14">
        <f t="shared" si="11"/>
        <v>0</v>
      </c>
      <c r="AB11" s="8"/>
      <c r="AC11" s="381">
        <f t="shared" si="15"/>
        <v>0</v>
      </c>
      <c r="AD11" s="8"/>
      <c r="AE11" s="8"/>
      <c r="AF11" s="8"/>
      <c r="AG11" s="8"/>
      <c r="AH11" s="8"/>
      <c r="AI11" s="8"/>
      <c r="AJ11" s="8"/>
      <c r="AK11" s="8"/>
      <c r="AL11" s="8"/>
      <c r="AM11" s="8"/>
      <c r="AN11" s="8"/>
      <c r="AO11" s="8"/>
      <c r="AP11" s="8"/>
      <c r="AQ11" s="8"/>
      <c r="AR11" s="8"/>
      <c r="AS11" s="8"/>
      <c r="AT11" s="387" t="e">
        <f t="shared" si="16"/>
        <v>#DIV/0!</v>
      </c>
    </row>
    <row r="12" spans="1:46" s="31" customFormat="1">
      <c r="A12" s="7">
        <v>8</v>
      </c>
      <c r="B12" s="8"/>
      <c r="C12" s="8"/>
      <c r="D12" s="8"/>
      <c r="E12" s="10"/>
      <c r="F12" s="8"/>
      <c r="G12" s="8"/>
      <c r="H12" s="9">
        <f t="shared" si="0"/>
        <v>0</v>
      </c>
      <c r="I12" s="10"/>
      <c r="J12" s="10"/>
      <c r="K12" s="10"/>
      <c r="L12" s="8"/>
      <c r="M12" s="10"/>
      <c r="N12" s="9">
        <f t="shared" si="1"/>
        <v>0</v>
      </c>
      <c r="O12" s="9">
        <f t="shared" si="2"/>
        <v>0</v>
      </c>
      <c r="P12" s="11" t="e">
        <f t="shared" si="3"/>
        <v>#DIV/0!</v>
      </c>
      <c r="Q12" s="9">
        <f t="shared" si="4"/>
        <v>0</v>
      </c>
      <c r="R12" s="11" t="e">
        <f t="shared" si="5"/>
        <v>#DIV/0!</v>
      </c>
      <c r="S12" s="9" t="e">
        <f t="shared" si="6"/>
        <v>#DIV/0!</v>
      </c>
      <c r="T12" s="9" t="e">
        <f t="shared" si="7"/>
        <v>#DIV/0!</v>
      </c>
      <c r="U12" s="9" t="e">
        <f t="shared" si="8"/>
        <v>#DIV/0!</v>
      </c>
      <c r="V12" s="12" t="e">
        <f t="shared" si="9"/>
        <v>#DIV/0!</v>
      </c>
      <c r="W12" s="14" t="e">
        <f t="shared" si="12"/>
        <v>#DIV/0!</v>
      </c>
      <c r="X12" s="14" t="e">
        <f t="shared" si="13"/>
        <v>#DIV/0!</v>
      </c>
      <c r="Y12" s="13" t="e">
        <f t="shared" si="14"/>
        <v>#DIV/0!</v>
      </c>
      <c r="Z12" s="14">
        <f t="shared" si="10"/>
        <v>0</v>
      </c>
      <c r="AA12" s="14">
        <f t="shared" si="11"/>
        <v>0</v>
      </c>
      <c r="AB12" s="8"/>
      <c r="AC12" s="381">
        <f t="shared" si="15"/>
        <v>0</v>
      </c>
      <c r="AD12" s="8"/>
      <c r="AE12" s="8"/>
      <c r="AF12" s="8"/>
      <c r="AG12" s="8"/>
      <c r="AH12" s="8"/>
      <c r="AI12" s="8"/>
      <c r="AJ12" s="8"/>
      <c r="AK12" s="8"/>
      <c r="AL12" s="8"/>
      <c r="AM12" s="8"/>
      <c r="AN12" s="8"/>
      <c r="AO12" s="8"/>
      <c r="AP12" s="8"/>
      <c r="AQ12" s="8"/>
      <c r="AR12" s="8"/>
      <c r="AS12" s="8"/>
      <c r="AT12" s="387" t="e">
        <f t="shared" si="16"/>
        <v>#DIV/0!</v>
      </c>
    </row>
    <row r="13" spans="1:46" s="31" customFormat="1">
      <c r="A13" s="7">
        <v>9</v>
      </c>
      <c r="B13" s="8"/>
      <c r="C13" s="8"/>
      <c r="D13" s="8"/>
      <c r="E13" s="10"/>
      <c r="F13" s="8"/>
      <c r="G13" s="8"/>
      <c r="H13" s="9">
        <f t="shared" si="0"/>
        <v>0</v>
      </c>
      <c r="I13" s="10"/>
      <c r="J13" s="10"/>
      <c r="K13" s="10"/>
      <c r="L13" s="8"/>
      <c r="M13" s="10"/>
      <c r="N13" s="9">
        <f t="shared" si="1"/>
        <v>0</v>
      </c>
      <c r="O13" s="9">
        <f t="shared" si="2"/>
        <v>0</v>
      </c>
      <c r="P13" s="11" t="e">
        <f t="shared" si="3"/>
        <v>#DIV/0!</v>
      </c>
      <c r="Q13" s="9">
        <f t="shared" si="4"/>
        <v>0</v>
      </c>
      <c r="R13" s="11" t="e">
        <f t="shared" si="5"/>
        <v>#DIV/0!</v>
      </c>
      <c r="S13" s="9" t="e">
        <f t="shared" si="6"/>
        <v>#DIV/0!</v>
      </c>
      <c r="T13" s="9" t="e">
        <f t="shared" si="7"/>
        <v>#DIV/0!</v>
      </c>
      <c r="U13" s="9" t="e">
        <f t="shared" si="8"/>
        <v>#DIV/0!</v>
      </c>
      <c r="V13" s="12" t="e">
        <f t="shared" si="9"/>
        <v>#DIV/0!</v>
      </c>
      <c r="W13" s="14" t="e">
        <f t="shared" si="12"/>
        <v>#DIV/0!</v>
      </c>
      <c r="X13" s="14" t="e">
        <f t="shared" si="13"/>
        <v>#DIV/0!</v>
      </c>
      <c r="Y13" s="13" t="e">
        <f t="shared" si="14"/>
        <v>#DIV/0!</v>
      </c>
      <c r="Z13" s="14">
        <f t="shared" si="10"/>
        <v>0</v>
      </c>
      <c r="AA13" s="14">
        <f t="shared" si="11"/>
        <v>0</v>
      </c>
      <c r="AB13" s="8"/>
      <c r="AC13" s="381">
        <f t="shared" si="15"/>
        <v>0</v>
      </c>
      <c r="AD13" s="8"/>
      <c r="AE13" s="8"/>
      <c r="AF13" s="8"/>
      <c r="AG13" s="8"/>
      <c r="AH13" s="8"/>
      <c r="AI13" s="8"/>
      <c r="AJ13" s="8"/>
      <c r="AK13" s="8"/>
      <c r="AL13" s="8"/>
      <c r="AM13" s="8"/>
      <c r="AN13" s="8"/>
      <c r="AO13" s="8"/>
      <c r="AP13" s="8"/>
      <c r="AQ13" s="8"/>
      <c r="AR13" s="8"/>
      <c r="AS13" s="8"/>
      <c r="AT13" s="387" t="e">
        <f t="shared" si="16"/>
        <v>#DIV/0!</v>
      </c>
    </row>
    <row r="14" spans="1:46" s="31" customFormat="1">
      <c r="A14" s="7">
        <v>10</v>
      </c>
      <c r="B14" s="8"/>
      <c r="C14" s="8"/>
      <c r="D14" s="8"/>
      <c r="E14" s="10"/>
      <c r="F14" s="8"/>
      <c r="G14" s="8"/>
      <c r="H14" s="9">
        <f t="shared" si="0"/>
        <v>0</v>
      </c>
      <c r="I14" s="10"/>
      <c r="J14" s="10"/>
      <c r="K14" s="10"/>
      <c r="L14" s="8"/>
      <c r="M14" s="10"/>
      <c r="N14" s="9">
        <f t="shared" si="1"/>
        <v>0</v>
      </c>
      <c r="O14" s="9">
        <f t="shared" si="2"/>
        <v>0</v>
      </c>
      <c r="P14" s="11" t="e">
        <f t="shared" si="3"/>
        <v>#DIV/0!</v>
      </c>
      <c r="Q14" s="9">
        <f t="shared" si="4"/>
        <v>0</v>
      </c>
      <c r="R14" s="11" t="e">
        <f t="shared" si="5"/>
        <v>#DIV/0!</v>
      </c>
      <c r="S14" s="9" t="e">
        <f t="shared" si="6"/>
        <v>#DIV/0!</v>
      </c>
      <c r="T14" s="9" t="e">
        <f t="shared" si="7"/>
        <v>#DIV/0!</v>
      </c>
      <c r="U14" s="9" t="e">
        <f t="shared" si="8"/>
        <v>#DIV/0!</v>
      </c>
      <c r="V14" s="12" t="e">
        <f t="shared" si="9"/>
        <v>#DIV/0!</v>
      </c>
      <c r="W14" s="14" t="e">
        <f t="shared" si="12"/>
        <v>#DIV/0!</v>
      </c>
      <c r="X14" s="14" t="e">
        <f t="shared" si="13"/>
        <v>#DIV/0!</v>
      </c>
      <c r="Y14" s="13" t="e">
        <f t="shared" si="14"/>
        <v>#DIV/0!</v>
      </c>
      <c r="Z14" s="14">
        <f t="shared" si="10"/>
        <v>0</v>
      </c>
      <c r="AA14" s="14">
        <f t="shared" si="11"/>
        <v>0</v>
      </c>
      <c r="AB14" s="8"/>
      <c r="AC14" s="381">
        <f t="shared" si="15"/>
        <v>0</v>
      </c>
      <c r="AD14" s="8"/>
      <c r="AE14" s="8"/>
      <c r="AF14" s="8"/>
      <c r="AG14" s="8"/>
      <c r="AH14" s="8"/>
      <c r="AI14" s="8"/>
      <c r="AJ14" s="8"/>
      <c r="AK14" s="8"/>
      <c r="AL14" s="8"/>
      <c r="AM14" s="8"/>
      <c r="AN14" s="8"/>
      <c r="AO14" s="8"/>
      <c r="AP14" s="8"/>
      <c r="AQ14" s="8"/>
      <c r="AR14" s="8"/>
      <c r="AS14" s="8"/>
      <c r="AT14" s="387" t="e">
        <f t="shared" si="16"/>
        <v>#DIV/0!</v>
      </c>
    </row>
    <row r="15" spans="1:46" s="31" customFormat="1">
      <c r="A15" s="7">
        <v>11</v>
      </c>
      <c r="B15" s="8"/>
      <c r="C15" s="8"/>
      <c r="D15" s="8"/>
      <c r="E15" s="10"/>
      <c r="F15" s="8"/>
      <c r="G15" s="8"/>
      <c r="H15" s="9">
        <f t="shared" si="0"/>
        <v>0</v>
      </c>
      <c r="I15" s="10"/>
      <c r="J15" s="10"/>
      <c r="K15" s="10"/>
      <c r="L15" s="8"/>
      <c r="M15" s="10"/>
      <c r="N15" s="9">
        <f t="shared" si="1"/>
        <v>0</v>
      </c>
      <c r="O15" s="9">
        <f t="shared" si="2"/>
        <v>0</v>
      </c>
      <c r="P15" s="11" t="e">
        <f t="shared" si="3"/>
        <v>#DIV/0!</v>
      </c>
      <c r="Q15" s="9">
        <f t="shared" si="4"/>
        <v>0</v>
      </c>
      <c r="R15" s="11" t="e">
        <f t="shared" si="5"/>
        <v>#DIV/0!</v>
      </c>
      <c r="S15" s="9" t="e">
        <f t="shared" si="6"/>
        <v>#DIV/0!</v>
      </c>
      <c r="T15" s="9" t="e">
        <f t="shared" si="7"/>
        <v>#DIV/0!</v>
      </c>
      <c r="U15" s="9" t="e">
        <f t="shared" si="8"/>
        <v>#DIV/0!</v>
      </c>
      <c r="V15" s="12" t="e">
        <f t="shared" si="9"/>
        <v>#DIV/0!</v>
      </c>
      <c r="W15" s="14" t="e">
        <f t="shared" si="12"/>
        <v>#DIV/0!</v>
      </c>
      <c r="X15" s="14" t="e">
        <f t="shared" si="13"/>
        <v>#DIV/0!</v>
      </c>
      <c r="Y15" s="13" t="e">
        <f t="shared" si="14"/>
        <v>#DIV/0!</v>
      </c>
      <c r="Z15" s="14">
        <f t="shared" si="10"/>
        <v>0</v>
      </c>
      <c r="AA15" s="14">
        <f t="shared" si="11"/>
        <v>0</v>
      </c>
      <c r="AB15" s="8"/>
      <c r="AC15" s="381">
        <f t="shared" si="15"/>
        <v>0</v>
      </c>
      <c r="AD15" s="8"/>
      <c r="AE15" s="8"/>
      <c r="AF15" s="8"/>
      <c r="AG15" s="8"/>
      <c r="AH15" s="8"/>
      <c r="AI15" s="8"/>
      <c r="AJ15" s="8"/>
      <c r="AK15" s="8"/>
      <c r="AL15" s="8"/>
      <c r="AM15" s="8"/>
      <c r="AN15" s="8"/>
      <c r="AO15" s="8"/>
      <c r="AP15" s="8"/>
      <c r="AQ15" s="8"/>
      <c r="AR15" s="8"/>
      <c r="AS15" s="8"/>
      <c r="AT15" s="387" t="e">
        <f t="shared" si="16"/>
        <v>#DIV/0!</v>
      </c>
    </row>
    <row r="16" spans="1:46" s="31" customFormat="1">
      <c r="A16" s="7">
        <v>12</v>
      </c>
      <c r="B16" s="8"/>
      <c r="C16" s="8"/>
      <c r="D16" s="8"/>
      <c r="E16" s="10"/>
      <c r="F16" s="8"/>
      <c r="G16" s="8"/>
      <c r="H16" s="9">
        <f t="shared" si="0"/>
        <v>0</v>
      </c>
      <c r="I16" s="10"/>
      <c r="J16" s="10"/>
      <c r="K16" s="10"/>
      <c r="L16" s="8"/>
      <c r="M16" s="10"/>
      <c r="N16" s="9">
        <f t="shared" si="1"/>
        <v>0</v>
      </c>
      <c r="O16" s="9">
        <f t="shared" si="2"/>
        <v>0</v>
      </c>
      <c r="P16" s="11" t="e">
        <f t="shared" si="3"/>
        <v>#DIV/0!</v>
      </c>
      <c r="Q16" s="9">
        <f t="shared" si="4"/>
        <v>0</v>
      </c>
      <c r="R16" s="11" t="e">
        <f t="shared" si="5"/>
        <v>#DIV/0!</v>
      </c>
      <c r="S16" s="9" t="e">
        <f t="shared" si="6"/>
        <v>#DIV/0!</v>
      </c>
      <c r="T16" s="9" t="e">
        <f t="shared" si="7"/>
        <v>#DIV/0!</v>
      </c>
      <c r="U16" s="9" t="e">
        <f t="shared" si="8"/>
        <v>#DIV/0!</v>
      </c>
      <c r="V16" s="12" t="e">
        <f t="shared" si="9"/>
        <v>#DIV/0!</v>
      </c>
      <c r="W16" s="14" t="e">
        <f t="shared" si="12"/>
        <v>#DIV/0!</v>
      </c>
      <c r="X16" s="14" t="e">
        <f t="shared" si="13"/>
        <v>#DIV/0!</v>
      </c>
      <c r="Y16" s="13" t="e">
        <f t="shared" si="14"/>
        <v>#DIV/0!</v>
      </c>
      <c r="Z16" s="14">
        <f t="shared" si="10"/>
        <v>0</v>
      </c>
      <c r="AA16" s="14">
        <f t="shared" si="11"/>
        <v>0</v>
      </c>
      <c r="AB16" s="8"/>
      <c r="AC16" s="381">
        <f t="shared" si="15"/>
        <v>0</v>
      </c>
      <c r="AD16" s="8"/>
      <c r="AE16" s="8"/>
      <c r="AF16" s="8"/>
      <c r="AG16" s="8"/>
      <c r="AH16" s="8"/>
      <c r="AI16" s="8"/>
      <c r="AJ16" s="8"/>
      <c r="AK16" s="8"/>
      <c r="AL16" s="8"/>
      <c r="AM16" s="8"/>
      <c r="AN16" s="8"/>
      <c r="AO16" s="8"/>
      <c r="AP16" s="8"/>
      <c r="AQ16" s="8"/>
      <c r="AR16" s="8"/>
      <c r="AS16" s="8"/>
      <c r="AT16" s="387" t="e">
        <f t="shared" si="16"/>
        <v>#DIV/0!</v>
      </c>
    </row>
    <row r="17" spans="1:46" s="31" customFormat="1">
      <c r="A17" s="7">
        <v>13</v>
      </c>
      <c r="B17" s="8"/>
      <c r="C17" s="8"/>
      <c r="D17" s="8"/>
      <c r="E17" s="10"/>
      <c r="F17" s="8"/>
      <c r="G17" s="8"/>
      <c r="H17" s="9">
        <f t="shared" si="0"/>
        <v>0</v>
      </c>
      <c r="I17" s="10"/>
      <c r="J17" s="10"/>
      <c r="K17" s="10"/>
      <c r="L17" s="8"/>
      <c r="M17" s="10"/>
      <c r="N17" s="9">
        <f t="shared" si="1"/>
        <v>0</v>
      </c>
      <c r="O17" s="9">
        <f t="shared" si="2"/>
        <v>0</v>
      </c>
      <c r="P17" s="11" t="e">
        <f t="shared" si="3"/>
        <v>#DIV/0!</v>
      </c>
      <c r="Q17" s="9">
        <f t="shared" si="4"/>
        <v>0</v>
      </c>
      <c r="R17" s="11" t="e">
        <f t="shared" si="5"/>
        <v>#DIV/0!</v>
      </c>
      <c r="S17" s="9" t="e">
        <f t="shared" si="6"/>
        <v>#DIV/0!</v>
      </c>
      <c r="T17" s="9" t="e">
        <f t="shared" si="7"/>
        <v>#DIV/0!</v>
      </c>
      <c r="U17" s="9" t="e">
        <f t="shared" si="8"/>
        <v>#DIV/0!</v>
      </c>
      <c r="V17" s="12" t="e">
        <f t="shared" si="9"/>
        <v>#DIV/0!</v>
      </c>
      <c r="W17" s="14" t="e">
        <f t="shared" si="12"/>
        <v>#DIV/0!</v>
      </c>
      <c r="X17" s="14" t="e">
        <f t="shared" si="13"/>
        <v>#DIV/0!</v>
      </c>
      <c r="Y17" s="13" t="e">
        <f t="shared" si="14"/>
        <v>#DIV/0!</v>
      </c>
      <c r="Z17" s="14">
        <f t="shared" si="10"/>
        <v>0</v>
      </c>
      <c r="AA17" s="14">
        <f t="shared" si="11"/>
        <v>0</v>
      </c>
      <c r="AB17" s="8"/>
      <c r="AC17" s="381">
        <f t="shared" si="15"/>
        <v>0</v>
      </c>
      <c r="AD17" s="8"/>
      <c r="AE17" s="8"/>
      <c r="AF17" s="8"/>
      <c r="AG17" s="8"/>
      <c r="AH17" s="8"/>
      <c r="AI17" s="8"/>
      <c r="AJ17" s="8"/>
      <c r="AK17" s="8"/>
      <c r="AL17" s="8"/>
      <c r="AM17" s="8"/>
      <c r="AN17" s="8"/>
      <c r="AO17" s="8"/>
      <c r="AP17" s="8"/>
      <c r="AQ17" s="8"/>
      <c r="AR17" s="8"/>
      <c r="AS17" s="8"/>
      <c r="AT17" s="387" t="e">
        <f t="shared" si="16"/>
        <v>#DIV/0!</v>
      </c>
    </row>
    <row r="18" spans="1:46" s="31" customFormat="1">
      <c r="A18" s="7">
        <v>14</v>
      </c>
      <c r="B18" s="8"/>
      <c r="C18" s="8"/>
      <c r="D18" s="8"/>
      <c r="E18" s="10"/>
      <c r="F18" s="8"/>
      <c r="G18" s="8"/>
      <c r="H18" s="9">
        <f t="shared" si="0"/>
        <v>0</v>
      </c>
      <c r="I18" s="10"/>
      <c r="J18" s="10"/>
      <c r="K18" s="10"/>
      <c r="L18" s="8"/>
      <c r="M18" s="10"/>
      <c r="N18" s="9">
        <f t="shared" si="1"/>
        <v>0</v>
      </c>
      <c r="O18" s="9">
        <f t="shared" si="2"/>
        <v>0</v>
      </c>
      <c r="P18" s="11" t="e">
        <f t="shared" si="3"/>
        <v>#DIV/0!</v>
      </c>
      <c r="Q18" s="9">
        <f t="shared" si="4"/>
        <v>0</v>
      </c>
      <c r="R18" s="11" t="e">
        <f t="shared" si="5"/>
        <v>#DIV/0!</v>
      </c>
      <c r="S18" s="9" t="e">
        <f t="shared" si="6"/>
        <v>#DIV/0!</v>
      </c>
      <c r="T18" s="9" t="e">
        <f t="shared" si="7"/>
        <v>#DIV/0!</v>
      </c>
      <c r="U18" s="9" t="e">
        <f t="shared" si="8"/>
        <v>#DIV/0!</v>
      </c>
      <c r="V18" s="12" t="e">
        <f t="shared" si="9"/>
        <v>#DIV/0!</v>
      </c>
      <c r="W18" s="14" t="e">
        <f t="shared" si="12"/>
        <v>#DIV/0!</v>
      </c>
      <c r="X18" s="14" t="e">
        <f t="shared" si="13"/>
        <v>#DIV/0!</v>
      </c>
      <c r="Y18" s="13" t="e">
        <f t="shared" si="14"/>
        <v>#DIV/0!</v>
      </c>
      <c r="Z18" s="14">
        <f t="shared" si="10"/>
        <v>0</v>
      </c>
      <c r="AA18" s="14">
        <f t="shared" si="11"/>
        <v>0</v>
      </c>
      <c r="AB18" s="8"/>
      <c r="AC18" s="381">
        <f t="shared" si="15"/>
        <v>0</v>
      </c>
      <c r="AD18" s="8"/>
      <c r="AE18" s="8"/>
      <c r="AF18" s="8"/>
      <c r="AG18" s="8"/>
      <c r="AH18" s="8"/>
      <c r="AI18" s="8"/>
      <c r="AJ18" s="8"/>
      <c r="AK18" s="8"/>
      <c r="AL18" s="8"/>
      <c r="AM18" s="8"/>
      <c r="AN18" s="8"/>
      <c r="AO18" s="8"/>
      <c r="AP18" s="8"/>
      <c r="AQ18" s="8"/>
      <c r="AR18" s="8"/>
      <c r="AS18" s="8"/>
      <c r="AT18" s="387" t="e">
        <f t="shared" si="16"/>
        <v>#DIV/0!</v>
      </c>
    </row>
    <row r="19" spans="1:46" s="31" customFormat="1">
      <c r="A19" s="7">
        <v>15</v>
      </c>
      <c r="B19" s="8"/>
      <c r="C19" s="8"/>
      <c r="D19" s="8"/>
      <c r="E19" s="10"/>
      <c r="F19" s="8"/>
      <c r="G19" s="8"/>
      <c r="H19" s="9">
        <f t="shared" si="0"/>
        <v>0</v>
      </c>
      <c r="I19" s="10"/>
      <c r="J19" s="10"/>
      <c r="K19" s="10"/>
      <c r="L19" s="8"/>
      <c r="M19" s="10"/>
      <c r="N19" s="9">
        <f t="shared" si="1"/>
        <v>0</v>
      </c>
      <c r="O19" s="9">
        <f t="shared" si="2"/>
        <v>0</v>
      </c>
      <c r="P19" s="11" t="e">
        <f t="shared" si="3"/>
        <v>#DIV/0!</v>
      </c>
      <c r="Q19" s="9">
        <f t="shared" si="4"/>
        <v>0</v>
      </c>
      <c r="R19" s="11" t="e">
        <f t="shared" si="5"/>
        <v>#DIV/0!</v>
      </c>
      <c r="S19" s="9" t="e">
        <f t="shared" si="6"/>
        <v>#DIV/0!</v>
      </c>
      <c r="T19" s="9" t="e">
        <f t="shared" si="7"/>
        <v>#DIV/0!</v>
      </c>
      <c r="U19" s="9" t="e">
        <f t="shared" si="8"/>
        <v>#DIV/0!</v>
      </c>
      <c r="V19" s="12" t="e">
        <f t="shared" si="9"/>
        <v>#DIV/0!</v>
      </c>
      <c r="W19" s="14" t="e">
        <f t="shared" si="12"/>
        <v>#DIV/0!</v>
      </c>
      <c r="X19" s="14" t="e">
        <f t="shared" si="13"/>
        <v>#DIV/0!</v>
      </c>
      <c r="Y19" s="13" t="e">
        <f t="shared" si="14"/>
        <v>#DIV/0!</v>
      </c>
      <c r="Z19" s="14">
        <f t="shared" si="10"/>
        <v>0</v>
      </c>
      <c r="AA19" s="14">
        <f t="shared" si="11"/>
        <v>0</v>
      </c>
      <c r="AB19" s="8"/>
      <c r="AC19" s="381">
        <f t="shared" si="15"/>
        <v>0</v>
      </c>
      <c r="AD19" s="8"/>
      <c r="AE19" s="8"/>
      <c r="AF19" s="8"/>
      <c r="AG19" s="8"/>
      <c r="AH19" s="8"/>
      <c r="AI19" s="8"/>
      <c r="AJ19" s="8"/>
      <c r="AK19" s="8"/>
      <c r="AL19" s="8"/>
      <c r="AM19" s="8"/>
      <c r="AN19" s="8"/>
      <c r="AO19" s="8"/>
      <c r="AP19" s="8"/>
      <c r="AQ19" s="8"/>
      <c r="AR19" s="8"/>
      <c r="AS19" s="8"/>
      <c r="AT19" s="387" t="e">
        <f t="shared" si="16"/>
        <v>#DIV/0!</v>
      </c>
    </row>
    <row r="20" spans="1:46" s="31" customFormat="1">
      <c r="A20" s="7">
        <v>16</v>
      </c>
      <c r="B20" s="8"/>
      <c r="C20" s="8"/>
      <c r="D20" s="8"/>
      <c r="E20" s="10"/>
      <c r="F20" s="8"/>
      <c r="G20" s="8"/>
      <c r="H20" s="9">
        <f t="shared" si="0"/>
        <v>0</v>
      </c>
      <c r="I20" s="10"/>
      <c r="J20" s="10"/>
      <c r="K20" s="10"/>
      <c r="L20" s="8"/>
      <c r="M20" s="10"/>
      <c r="N20" s="9">
        <f t="shared" si="1"/>
        <v>0</v>
      </c>
      <c r="O20" s="9">
        <f t="shared" si="2"/>
        <v>0</v>
      </c>
      <c r="P20" s="11" t="e">
        <f t="shared" si="3"/>
        <v>#DIV/0!</v>
      </c>
      <c r="Q20" s="9">
        <f t="shared" si="4"/>
        <v>0</v>
      </c>
      <c r="R20" s="11" t="e">
        <f t="shared" si="5"/>
        <v>#DIV/0!</v>
      </c>
      <c r="S20" s="9" t="e">
        <f t="shared" si="6"/>
        <v>#DIV/0!</v>
      </c>
      <c r="T20" s="9" t="e">
        <f t="shared" si="7"/>
        <v>#DIV/0!</v>
      </c>
      <c r="U20" s="9" t="e">
        <f t="shared" si="8"/>
        <v>#DIV/0!</v>
      </c>
      <c r="V20" s="12" t="e">
        <f t="shared" si="9"/>
        <v>#DIV/0!</v>
      </c>
      <c r="W20" s="14" t="e">
        <f t="shared" si="12"/>
        <v>#DIV/0!</v>
      </c>
      <c r="X20" s="14" t="e">
        <f t="shared" si="13"/>
        <v>#DIV/0!</v>
      </c>
      <c r="Y20" s="13" t="e">
        <f t="shared" si="14"/>
        <v>#DIV/0!</v>
      </c>
      <c r="Z20" s="14">
        <f t="shared" si="10"/>
        <v>0</v>
      </c>
      <c r="AA20" s="14">
        <f t="shared" si="11"/>
        <v>0</v>
      </c>
      <c r="AB20" s="8"/>
      <c r="AC20" s="381">
        <f t="shared" si="15"/>
        <v>0</v>
      </c>
      <c r="AD20" s="8"/>
      <c r="AE20" s="8"/>
      <c r="AF20" s="8"/>
      <c r="AG20" s="8"/>
      <c r="AH20" s="8"/>
      <c r="AI20" s="8"/>
      <c r="AJ20" s="8"/>
      <c r="AK20" s="8"/>
      <c r="AL20" s="8"/>
      <c r="AM20" s="8"/>
      <c r="AN20" s="8"/>
      <c r="AO20" s="8"/>
      <c r="AP20" s="8"/>
      <c r="AQ20" s="8"/>
      <c r="AR20" s="8"/>
      <c r="AS20" s="8"/>
      <c r="AT20" s="387" t="e">
        <f t="shared" si="16"/>
        <v>#DIV/0!</v>
      </c>
    </row>
    <row r="21" spans="1:46" s="31" customFormat="1">
      <c r="A21" s="7">
        <v>17</v>
      </c>
      <c r="B21" s="8"/>
      <c r="C21" s="8"/>
      <c r="D21" s="8"/>
      <c r="E21" s="10"/>
      <c r="F21" s="8"/>
      <c r="G21" s="8"/>
      <c r="H21" s="9">
        <f t="shared" si="0"/>
        <v>0</v>
      </c>
      <c r="I21" s="10"/>
      <c r="J21" s="10"/>
      <c r="K21" s="10"/>
      <c r="L21" s="8"/>
      <c r="M21" s="10"/>
      <c r="N21" s="9">
        <f t="shared" si="1"/>
        <v>0</v>
      </c>
      <c r="O21" s="9">
        <f t="shared" si="2"/>
        <v>0</v>
      </c>
      <c r="P21" s="11" t="e">
        <f t="shared" si="3"/>
        <v>#DIV/0!</v>
      </c>
      <c r="Q21" s="9">
        <f t="shared" si="4"/>
        <v>0</v>
      </c>
      <c r="R21" s="11" t="e">
        <f t="shared" si="5"/>
        <v>#DIV/0!</v>
      </c>
      <c r="S21" s="9" t="e">
        <f t="shared" si="6"/>
        <v>#DIV/0!</v>
      </c>
      <c r="T21" s="9" t="e">
        <f t="shared" si="7"/>
        <v>#DIV/0!</v>
      </c>
      <c r="U21" s="9" t="e">
        <f t="shared" si="8"/>
        <v>#DIV/0!</v>
      </c>
      <c r="V21" s="12" t="e">
        <f t="shared" si="9"/>
        <v>#DIV/0!</v>
      </c>
      <c r="W21" s="14" t="e">
        <f t="shared" si="12"/>
        <v>#DIV/0!</v>
      </c>
      <c r="X21" s="14" t="e">
        <f t="shared" si="13"/>
        <v>#DIV/0!</v>
      </c>
      <c r="Y21" s="13" t="e">
        <f t="shared" si="14"/>
        <v>#DIV/0!</v>
      </c>
      <c r="Z21" s="14">
        <f t="shared" si="10"/>
        <v>0</v>
      </c>
      <c r="AA21" s="14">
        <f t="shared" si="11"/>
        <v>0</v>
      </c>
      <c r="AB21" s="8"/>
      <c r="AC21" s="381">
        <f t="shared" si="15"/>
        <v>0</v>
      </c>
      <c r="AD21" s="8"/>
      <c r="AE21" s="8"/>
      <c r="AF21" s="8"/>
      <c r="AG21" s="8"/>
      <c r="AH21" s="8"/>
      <c r="AI21" s="8"/>
      <c r="AJ21" s="8"/>
      <c r="AK21" s="8"/>
      <c r="AL21" s="8"/>
      <c r="AM21" s="8"/>
      <c r="AN21" s="8"/>
      <c r="AO21" s="8"/>
      <c r="AP21" s="8"/>
      <c r="AQ21" s="8"/>
      <c r="AR21" s="8"/>
      <c r="AS21" s="8"/>
      <c r="AT21" s="387" t="e">
        <f t="shared" si="16"/>
        <v>#DIV/0!</v>
      </c>
    </row>
    <row r="22" spans="1:46" s="31" customFormat="1">
      <c r="A22" s="7">
        <v>18</v>
      </c>
      <c r="B22" s="8"/>
      <c r="C22" s="8"/>
      <c r="D22" s="8"/>
      <c r="E22" s="10"/>
      <c r="F22" s="8"/>
      <c r="G22" s="8"/>
      <c r="H22" s="9">
        <f t="shared" si="0"/>
        <v>0</v>
      </c>
      <c r="I22" s="10"/>
      <c r="J22" s="10"/>
      <c r="K22" s="10"/>
      <c r="L22" s="8"/>
      <c r="M22" s="10"/>
      <c r="N22" s="9">
        <f t="shared" si="1"/>
        <v>0</v>
      </c>
      <c r="O22" s="9">
        <f t="shared" si="2"/>
        <v>0</v>
      </c>
      <c r="P22" s="11" t="e">
        <f t="shared" si="3"/>
        <v>#DIV/0!</v>
      </c>
      <c r="Q22" s="9">
        <f t="shared" si="4"/>
        <v>0</v>
      </c>
      <c r="R22" s="11" t="e">
        <f t="shared" si="5"/>
        <v>#DIV/0!</v>
      </c>
      <c r="S22" s="9" t="e">
        <f t="shared" si="6"/>
        <v>#DIV/0!</v>
      </c>
      <c r="T22" s="9" t="e">
        <f t="shared" si="7"/>
        <v>#DIV/0!</v>
      </c>
      <c r="U22" s="9" t="e">
        <f t="shared" si="8"/>
        <v>#DIV/0!</v>
      </c>
      <c r="V22" s="12" t="e">
        <f t="shared" si="9"/>
        <v>#DIV/0!</v>
      </c>
      <c r="W22" s="14" t="e">
        <f t="shared" si="12"/>
        <v>#DIV/0!</v>
      </c>
      <c r="X22" s="14" t="e">
        <f t="shared" si="13"/>
        <v>#DIV/0!</v>
      </c>
      <c r="Y22" s="13" t="e">
        <f t="shared" si="14"/>
        <v>#DIV/0!</v>
      </c>
      <c r="Z22" s="14">
        <f t="shared" si="10"/>
        <v>0</v>
      </c>
      <c r="AA22" s="14">
        <f t="shared" si="11"/>
        <v>0</v>
      </c>
      <c r="AB22" s="8"/>
      <c r="AC22" s="381">
        <f t="shared" si="15"/>
        <v>0</v>
      </c>
      <c r="AD22" s="8"/>
      <c r="AE22" s="8"/>
      <c r="AF22" s="8"/>
      <c r="AG22" s="8"/>
      <c r="AH22" s="8"/>
      <c r="AI22" s="8"/>
      <c r="AJ22" s="8"/>
      <c r="AK22" s="8"/>
      <c r="AL22" s="8"/>
      <c r="AM22" s="8"/>
      <c r="AN22" s="8"/>
      <c r="AO22" s="8"/>
      <c r="AP22" s="8"/>
      <c r="AQ22" s="8"/>
      <c r="AR22" s="8"/>
      <c r="AS22" s="8"/>
      <c r="AT22" s="387" t="e">
        <f t="shared" si="16"/>
        <v>#DIV/0!</v>
      </c>
    </row>
    <row r="23" spans="1:46" s="31" customFormat="1">
      <c r="A23" s="7">
        <v>19</v>
      </c>
      <c r="B23" s="8"/>
      <c r="C23" s="8"/>
      <c r="D23" s="8"/>
      <c r="E23" s="10"/>
      <c r="F23" s="8"/>
      <c r="G23" s="8"/>
      <c r="H23" s="9">
        <f t="shared" si="0"/>
        <v>0</v>
      </c>
      <c r="I23" s="10"/>
      <c r="J23" s="10"/>
      <c r="K23" s="10"/>
      <c r="L23" s="8"/>
      <c r="M23" s="10"/>
      <c r="N23" s="9">
        <f t="shared" si="1"/>
        <v>0</v>
      </c>
      <c r="O23" s="9">
        <f t="shared" si="2"/>
        <v>0</v>
      </c>
      <c r="P23" s="11" t="e">
        <f t="shared" si="3"/>
        <v>#DIV/0!</v>
      </c>
      <c r="Q23" s="9">
        <f t="shared" si="4"/>
        <v>0</v>
      </c>
      <c r="R23" s="11" t="e">
        <f t="shared" si="5"/>
        <v>#DIV/0!</v>
      </c>
      <c r="S23" s="9" t="e">
        <f t="shared" si="6"/>
        <v>#DIV/0!</v>
      </c>
      <c r="T23" s="9" t="e">
        <f t="shared" si="7"/>
        <v>#DIV/0!</v>
      </c>
      <c r="U23" s="9" t="e">
        <f t="shared" si="8"/>
        <v>#DIV/0!</v>
      </c>
      <c r="V23" s="12" t="e">
        <f t="shared" si="9"/>
        <v>#DIV/0!</v>
      </c>
      <c r="W23" s="14" t="e">
        <f t="shared" si="12"/>
        <v>#DIV/0!</v>
      </c>
      <c r="X23" s="14" t="e">
        <f t="shared" si="13"/>
        <v>#DIV/0!</v>
      </c>
      <c r="Y23" s="13" t="e">
        <f t="shared" si="14"/>
        <v>#DIV/0!</v>
      </c>
      <c r="Z23" s="14">
        <f t="shared" si="10"/>
        <v>0</v>
      </c>
      <c r="AA23" s="14">
        <f t="shared" si="11"/>
        <v>0</v>
      </c>
      <c r="AB23" s="8"/>
      <c r="AC23" s="381">
        <f t="shared" si="15"/>
        <v>0</v>
      </c>
      <c r="AD23" s="8"/>
      <c r="AE23" s="8"/>
      <c r="AF23" s="8"/>
      <c r="AG23" s="8"/>
      <c r="AH23" s="8"/>
      <c r="AI23" s="8"/>
      <c r="AJ23" s="8"/>
      <c r="AK23" s="8"/>
      <c r="AL23" s="8"/>
      <c r="AM23" s="8"/>
      <c r="AN23" s="8"/>
      <c r="AO23" s="8"/>
      <c r="AP23" s="8"/>
      <c r="AQ23" s="8"/>
      <c r="AR23" s="8"/>
      <c r="AS23" s="8"/>
      <c r="AT23" s="387" t="e">
        <f t="shared" si="16"/>
        <v>#DIV/0!</v>
      </c>
    </row>
    <row r="24" spans="1:46" s="31" customFormat="1">
      <c r="A24" s="7">
        <v>20</v>
      </c>
      <c r="B24" s="8"/>
      <c r="C24" s="8"/>
      <c r="D24" s="8"/>
      <c r="E24" s="10"/>
      <c r="F24" s="8"/>
      <c r="G24" s="8"/>
      <c r="H24" s="9">
        <f t="shared" si="0"/>
        <v>0</v>
      </c>
      <c r="I24" s="10"/>
      <c r="J24" s="10"/>
      <c r="K24" s="10"/>
      <c r="L24" s="8"/>
      <c r="M24" s="10"/>
      <c r="N24" s="9">
        <f t="shared" si="1"/>
        <v>0</v>
      </c>
      <c r="O24" s="9">
        <f t="shared" si="2"/>
        <v>0</v>
      </c>
      <c r="P24" s="11" t="e">
        <f t="shared" si="3"/>
        <v>#DIV/0!</v>
      </c>
      <c r="Q24" s="9">
        <f t="shared" si="4"/>
        <v>0</v>
      </c>
      <c r="R24" s="11" t="e">
        <f t="shared" si="5"/>
        <v>#DIV/0!</v>
      </c>
      <c r="S24" s="9" t="e">
        <f t="shared" si="6"/>
        <v>#DIV/0!</v>
      </c>
      <c r="T24" s="9" t="e">
        <f t="shared" si="7"/>
        <v>#DIV/0!</v>
      </c>
      <c r="U24" s="9" t="e">
        <f t="shared" si="8"/>
        <v>#DIV/0!</v>
      </c>
      <c r="V24" s="12" t="e">
        <f t="shared" si="9"/>
        <v>#DIV/0!</v>
      </c>
      <c r="W24" s="14" t="e">
        <f t="shared" si="12"/>
        <v>#DIV/0!</v>
      </c>
      <c r="X24" s="14" t="e">
        <f t="shared" si="13"/>
        <v>#DIV/0!</v>
      </c>
      <c r="Y24" s="13" t="e">
        <f t="shared" si="14"/>
        <v>#DIV/0!</v>
      </c>
      <c r="Z24" s="14">
        <f t="shared" si="10"/>
        <v>0</v>
      </c>
      <c r="AA24" s="14">
        <f t="shared" si="11"/>
        <v>0</v>
      </c>
      <c r="AB24" s="8"/>
      <c r="AC24" s="381">
        <f t="shared" si="15"/>
        <v>0</v>
      </c>
      <c r="AD24" s="8"/>
      <c r="AE24" s="8"/>
      <c r="AF24" s="8"/>
      <c r="AG24" s="8"/>
      <c r="AH24" s="8"/>
      <c r="AI24" s="8"/>
      <c r="AJ24" s="8"/>
      <c r="AK24" s="8"/>
      <c r="AL24" s="8"/>
      <c r="AM24" s="8"/>
      <c r="AN24" s="8"/>
      <c r="AO24" s="8"/>
      <c r="AP24" s="8"/>
      <c r="AQ24" s="8"/>
      <c r="AR24" s="8"/>
      <c r="AS24" s="8"/>
      <c r="AT24" s="387" t="e">
        <f t="shared" si="16"/>
        <v>#DIV/0!</v>
      </c>
    </row>
    <row r="25" spans="1:46" s="31" customFormat="1">
      <c r="A25" s="7">
        <v>21</v>
      </c>
      <c r="B25" s="8"/>
      <c r="C25" s="8"/>
      <c r="D25" s="8"/>
      <c r="E25" s="10"/>
      <c r="F25" s="8"/>
      <c r="G25" s="8"/>
      <c r="H25" s="9">
        <f t="shared" si="0"/>
        <v>0</v>
      </c>
      <c r="I25" s="10"/>
      <c r="J25" s="10"/>
      <c r="K25" s="10"/>
      <c r="L25" s="8"/>
      <c r="M25" s="10"/>
      <c r="N25" s="9">
        <f t="shared" si="1"/>
        <v>0</v>
      </c>
      <c r="O25" s="9">
        <f t="shared" si="2"/>
        <v>0</v>
      </c>
      <c r="P25" s="11" t="e">
        <f t="shared" si="3"/>
        <v>#DIV/0!</v>
      </c>
      <c r="Q25" s="9">
        <f t="shared" si="4"/>
        <v>0</v>
      </c>
      <c r="R25" s="11" t="e">
        <f t="shared" si="5"/>
        <v>#DIV/0!</v>
      </c>
      <c r="S25" s="9" t="e">
        <f t="shared" si="6"/>
        <v>#DIV/0!</v>
      </c>
      <c r="T25" s="9" t="e">
        <f t="shared" si="7"/>
        <v>#DIV/0!</v>
      </c>
      <c r="U25" s="9" t="e">
        <f t="shared" si="8"/>
        <v>#DIV/0!</v>
      </c>
      <c r="V25" s="12" t="e">
        <f t="shared" si="9"/>
        <v>#DIV/0!</v>
      </c>
      <c r="W25" s="14" t="e">
        <f t="shared" si="12"/>
        <v>#DIV/0!</v>
      </c>
      <c r="X25" s="14" t="e">
        <f t="shared" si="13"/>
        <v>#DIV/0!</v>
      </c>
      <c r="Y25" s="13" t="e">
        <f t="shared" si="14"/>
        <v>#DIV/0!</v>
      </c>
      <c r="Z25" s="14">
        <f t="shared" si="10"/>
        <v>0</v>
      </c>
      <c r="AA25" s="14">
        <f t="shared" si="11"/>
        <v>0</v>
      </c>
      <c r="AB25" s="8"/>
      <c r="AC25" s="381">
        <f t="shared" si="15"/>
        <v>0</v>
      </c>
      <c r="AD25" s="8"/>
      <c r="AE25" s="8"/>
      <c r="AF25" s="8"/>
      <c r="AG25" s="8"/>
      <c r="AH25" s="8"/>
      <c r="AI25" s="8"/>
      <c r="AJ25" s="8"/>
      <c r="AK25" s="8"/>
      <c r="AL25" s="8"/>
      <c r="AM25" s="8"/>
      <c r="AN25" s="8"/>
      <c r="AO25" s="8"/>
      <c r="AP25" s="8"/>
      <c r="AQ25" s="8"/>
      <c r="AR25" s="8"/>
      <c r="AS25" s="8"/>
      <c r="AT25" s="387" t="e">
        <f t="shared" si="16"/>
        <v>#DIV/0!</v>
      </c>
    </row>
    <row r="26" spans="1:46" s="31" customFormat="1">
      <c r="A26" s="7">
        <v>22</v>
      </c>
      <c r="B26" s="8"/>
      <c r="C26" s="8"/>
      <c r="D26" s="8"/>
      <c r="E26" s="10"/>
      <c r="F26" s="8"/>
      <c r="G26" s="8"/>
      <c r="H26" s="9">
        <f t="shared" si="0"/>
        <v>0</v>
      </c>
      <c r="I26" s="10"/>
      <c r="J26" s="10"/>
      <c r="K26" s="10"/>
      <c r="L26" s="8"/>
      <c r="M26" s="10"/>
      <c r="N26" s="9">
        <f t="shared" si="1"/>
        <v>0</v>
      </c>
      <c r="O26" s="9">
        <f t="shared" si="2"/>
        <v>0</v>
      </c>
      <c r="P26" s="11" t="e">
        <f t="shared" si="3"/>
        <v>#DIV/0!</v>
      </c>
      <c r="Q26" s="9">
        <f t="shared" si="4"/>
        <v>0</v>
      </c>
      <c r="R26" s="11" t="e">
        <f t="shared" si="5"/>
        <v>#DIV/0!</v>
      </c>
      <c r="S26" s="9" t="e">
        <f t="shared" si="6"/>
        <v>#DIV/0!</v>
      </c>
      <c r="T26" s="9" t="e">
        <f t="shared" si="7"/>
        <v>#DIV/0!</v>
      </c>
      <c r="U26" s="9" t="e">
        <f t="shared" si="8"/>
        <v>#DIV/0!</v>
      </c>
      <c r="V26" s="12" t="e">
        <f t="shared" si="9"/>
        <v>#DIV/0!</v>
      </c>
      <c r="W26" s="14" t="e">
        <f t="shared" si="12"/>
        <v>#DIV/0!</v>
      </c>
      <c r="X26" s="14" t="e">
        <f t="shared" si="13"/>
        <v>#DIV/0!</v>
      </c>
      <c r="Y26" s="13" t="e">
        <f t="shared" si="14"/>
        <v>#DIV/0!</v>
      </c>
      <c r="Z26" s="14">
        <f t="shared" si="10"/>
        <v>0</v>
      </c>
      <c r="AA26" s="14">
        <f t="shared" si="11"/>
        <v>0</v>
      </c>
      <c r="AB26" s="8"/>
      <c r="AC26" s="381">
        <f t="shared" si="15"/>
        <v>0</v>
      </c>
      <c r="AD26" s="8"/>
      <c r="AE26" s="8"/>
      <c r="AF26" s="8"/>
      <c r="AG26" s="8"/>
      <c r="AH26" s="8"/>
      <c r="AI26" s="8"/>
      <c r="AJ26" s="8"/>
      <c r="AK26" s="8"/>
      <c r="AL26" s="8"/>
      <c r="AM26" s="8"/>
      <c r="AN26" s="8"/>
      <c r="AO26" s="8"/>
      <c r="AP26" s="8"/>
      <c r="AQ26" s="8"/>
      <c r="AR26" s="8"/>
      <c r="AS26" s="8"/>
      <c r="AT26" s="387" t="e">
        <f t="shared" si="16"/>
        <v>#DIV/0!</v>
      </c>
    </row>
    <row r="27" spans="1:46" s="31" customFormat="1">
      <c r="A27" s="7">
        <v>23</v>
      </c>
      <c r="B27" s="8"/>
      <c r="C27" s="8"/>
      <c r="D27" s="8"/>
      <c r="E27" s="10"/>
      <c r="F27" s="8"/>
      <c r="G27" s="8"/>
      <c r="H27" s="9">
        <f t="shared" si="0"/>
        <v>0</v>
      </c>
      <c r="I27" s="10"/>
      <c r="J27" s="10"/>
      <c r="K27" s="10"/>
      <c r="L27" s="8"/>
      <c r="M27" s="10"/>
      <c r="N27" s="9">
        <f t="shared" si="1"/>
        <v>0</v>
      </c>
      <c r="O27" s="9">
        <f t="shared" si="2"/>
        <v>0</v>
      </c>
      <c r="P27" s="11" t="e">
        <f t="shared" si="3"/>
        <v>#DIV/0!</v>
      </c>
      <c r="Q27" s="9">
        <f t="shared" si="4"/>
        <v>0</v>
      </c>
      <c r="R27" s="11" t="e">
        <f t="shared" si="5"/>
        <v>#DIV/0!</v>
      </c>
      <c r="S27" s="9" t="e">
        <f t="shared" si="6"/>
        <v>#DIV/0!</v>
      </c>
      <c r="T27" s="9" t="e">
        <f t="shared" si="7"/>
        <v>#DIV/0!</v>
      </c>
      <c r="U27" s="9" t="e">
        <f t="shared" si="8"/>
        <v>#DIV/0!</v>
      </c>
      <c r="V27" s="12" t="e">
        <f t="shared" si="9"/>
        <v>#DIV/0!</v>
      </c>
      <c r="W27" s="14" t="e">
        <f t="shared" si="12"/>
        <v>#DIV/0!</v>
      </c>
      <c r="X27" s="14" t="e">
        <f t="shared" si="13"/>
        <v>#DIV/0!</v>
      </c>
      <c r="Y27" s="13" t="e">
        <f t="shared" si="14"/>
        <v>#DIV/0!</v>
      </c>
      <c r="Z27" s="14">
        <f t="shared" si="10"/>
        <v>0</v>
      </c>
      <c r="AA27" s="14">
        <f t="shared" si="11"/>
        <v>0</v>
      </c>
      <c r="AB27" s="8"/>
      <c r="AC27" s="381">
        <f t="shared" si="15"/>
        <v>0</v>
      </c>
      <c r="AD27" s="8"/>
      <c r="AE27" s="8"/>
      <c r="AF27" s="8"/>
      <c r="AG27" s="8"/>
      <c r="AH27" s="8"/>
      <c r="AI27" s="8"/>
      <c r="AJ27" s="8"/>
      <c r="AK27" s="8"/>
      <c r="AL27" s="8"/>
      <c r="AM27" s="8"/>
      <c r="AN27" s="8"/>
      <c r="AO27" s="8"/>
      <c r="AP27" s="8"/>
      <c r="AQ27" s="8"/>
      <c r="AR27" s="8"/>
      <c r="AS27" s="8"/>
      <c r="AT27" s="387" t="e">
        <f t="shared" si="16"/>
        <v>#DIV/0!</v>
      </c>
    </row>
    <row r="28" spans="1:46" s="31" customFormat="1">
      <c r="A28" s="7">
        <v>24</v>
      </c>
      <c r="B28" s="8"/>
      <c r="C28" s="8"/>
      <c r="D28" s="8"/>
      <c r="E28" s="10"/>
      <c r="F28" s="8"/>
      <c r="G28" s="8"/>
      <c r="H28" s="9">
        <f t="shared" si="0"/>
        <v>0</v>
      </c>
      <c r="I28" s="10"/>
      <c r="J28" s="10"/>
      <c r="K28" s="10"/>
      <c r="L28" s="8"/>
      <c r="M28" s="10"/>
      <c r="N28" s="9">
        <f t="shared" si="1"/>
        <v>0</v>
      </c>
      <c r="O28" s="9">
        <f t="shared" si="2"/>
        <v>0</v>
      </c>
      <c r="P28" s="11" t="e">
        <f t="shared" si="3"/>
        <v>#DIV/0!</v>
      </c>
      <c r="Q28" s="9">
        <f t="shared" si="4"/>
        <v>0</v>
      </c>
      <c r="R28" s="11" t="e">
        <f t="shared" si="5"/>
        <v>#DIV/0!</v>
      </c>
      <c r="S28" s="9" t="e">
        <f t="shared" si="6"/>
        <v>#DIV/0!</v>
      </c>
      <c r="T28" s="9" t="e">
        <f t="shared" si="7"/>
        <v>#DIV/0!</v>
      </c>
      <c r="U28" s="9" t="e">
        <f t="shared" si="8"/>
        <v>#DIV/0!</v>
      </c>
      <c r="V28" s="12" t="e">
        <f t="shared" si="9"/>
        <v>#DIV/0!</v>
      </c>
      <c r="W28" s="14" t="e">
        <f t="shared" si="12"/>
        <v>#DIV/0!</v>
      </c>
      <c r="X28" s="14" t="e">
        <f t="shared" si="13"/>
        <v>#DIV/0!</v>
      </c>
      <c r="Y28" s="13" t="e">
        <f t="shared" si="14"/>
        <v>#DIV/0!</v>
      </c>
      <c r="Z28" s="14">
        <f t="shared" si="10"/>
        <v>0</v>
      </c>
      <c r="AA28" s="14">
        <f t="shared" si="11"/>
        <v>0</v>
      </c>
      <c r="AB28" s="8"/>
      <c r="AC28" s="381">
        <f t="shared" si="15"/>
        <v>0</v>
      </c>
      <c r="AD28" s="8"/>
      <c r="AE28" s="8"/>
      <c r="AF28" s="8"/>
      <c r="AG28" s="8"/>
      <c r="AH28" s="8"/>
      <c r="AI28" s="8"/>
      <c r="AJ28" s="8"/>
      <c r="AK28" s="8"/>
      <c r="AL28" s="8"/>
      <c r="AM28" s="8"/>
      <c r="AN28" s="8"/>
      <c r="AO28" s="8"/>
      <c r="AP28" s="8"/>
      <c r="AQ28" s="8"/>
      <c r="AR28" s="8"/>
      <c r="AS28" s="8"/>
      <c r="AT28" s="387" t="e">
        <f t="shared" si="16"/>
        <v>#DIV/0!</v>
      </c>
    </row>
    <row r="29" spans="1:46" s="31" customFormat="1">
      <c r="A29" s="7">
        <v>25</v>
      </c>
      <c r="B29" s="8"/>
      <c r="C29" s="8"/>
      <c r="D29" s="8"/>
      <c r="E29" s="10"/>
      <c r="F29" s="8"/>
      <c r="G29" s="8"/>
      <c r="H29" s="9">
        <f t="shared" si="0"/>
        <v>0</v>
      </c>
      <c r="I29" s="10"/>
      <c r="J29" s="10"/>
      <c r="K29" s="10"/>
      <c r="L29" s="8"/>
      <c r="M29" s="10"/>
      <c r="N29" s="9">
        <f t="shared" ref="N29:N38" si="17">J29+K29</f>
        <v>0</v>
      </c>
      <c r="O29" s="9">
        <f t="shared" ref="O29:O38" si="18">I29-J29</f>
        <v>0</v>
      </c>
      <c r="P29" s="11" t="e">
        <f t="shared" ref="P29:P38" si="19">O29/I29</f>
        <v>#DIV/0!</v>
      </c>
      <c r="Q29" s="9">
        <f t="shared" ref="Q29:Q38" si="20">J29+K29-M29</f>
        <v>0</v>
      </c>
      <c r="R29" s="11" t="e">
        <f t="shared" ref="R29:R38" si="21">Q29/(J29+K29)</f>
        <v>#DIV/0!</v>
      </c>
      <c r="S29" s="9" t="e">
        <f t="shared" ref="S29:S38" si="22">Q29/C29</f>
        <v>#DIV/0!</v>
      </c>
      <c r="T29" s="9" t="e">
        <f t="shared" ref="T29:T38" si="23">M29/E29</f>
        <v>#DIV/0!</v>
      </c>
      <c r="U29" s="9" t="e">
        <f t="shared" ref="U29:U38" si="24">E29/C29</f>
        <v>#DIV/0!</v>
      </c>
      <c r="V29" s="12" t="e">
        <f t="shared" ref="V29:V38" si="25">K29/N29</f>
        <v>#DIV/0!</v>
      </c>
      <c r="W29" s="14" t="e">
        <f t="shared" ref="W29:W38" si="26">F29/N29</f>
        <v>#DIV/0!</v>
      </c>
      <c r="X29" s="14" t="e">
        <f t="shared" ref="X29:X38" si="27">G29/N29</f>
        <v>#DIV/0!</v>
      </c>
      <c r="Y29" s="13" t="e">
        <f t="shared" ref="Y29:Y38" si="28">H29/N29</f>
        <v>#DIV/0!</v>
      </c>
      <c r="Z29" s="14">
        <f t="shared" ref="Z29:Z38" si="29">F29/8760</f>
        <v>0</v>
      </c>
      <c r="AA29" s="14">
        <f t="shared" ref="AA29:AA38" si="30">G29/8760</f>
        <v>0</v>
      </c>
      <c r="AB29" s="8"/>
      <c r="AC29" s="381">
        <f t="shared" si="15"/>
        <v>0</v>
      </c>
      <c r="AD29" s="8"/>
      <c r="AE29" s="8"/>
      <c r="AF29" s="8"/>
      <c r="AG29" s="8"/>
      <c r="AH29" s="8"/>
      <c r="AI29" s="8"/>
      <c r="AJ29" s="8"/>
      <c r="AK29" s="8"/>
      <c r="AL29" s="8"/>
      <c r="AM29" s="8"/>
      <c r="AN29" s="8"/>
      <c r="AO29" s="8"/>
      <c r="AP29" s="8"/>
      <c r="AQ29" s="8"/>
      <c r="AR29" s="8"/>
      <c r="AS29" s="8"/>
      <c r="AT29" s="387" t="e">
        <f t="shared" si="16"/>
        <v>#DIV/0!</v>
      </c>
    </row>
    <row r="30" spans="1:46" s="31" customFormat="1">
      <c r="A30" s="7">
        <v>26</v>
      </c>
      <c r="B30" s="8"/>
      <c r="C30" s="8"/>
      <c r="D30" s="8"/>
      <c r="E30" s="10"/>
      <c r="F30" s="8"/>
      <c r="G30" s="8"/>
      <c r="H30" s="9">
        <f t="shared" si="0"/>
        <v>0</v>
      </c>
      <c r="I30" s="10"/>
      <c r="J30" s="10"/>
      <c r="K30" s="10"/>
      <c r="L30" s="8"/>
      <c r="M30" s="10"/>
      <c r="N30" s="9">
        <f t="shared" si="17"/>
        <v>0</v>
      </c>
      <c r="O30" s="9">
        <f t="shared" si="18"/>
        <v>0</v>
      </c>
      <c r="P30" s="11" t="e">
        <f t="shared" si="19"/>
        <v>#DIV/0!</v>
      </c>
      <c r="Q30" s="9">
        <f t="shared" si="20"/>
        <v>0</v>
      </c>
      <c r="R30" s="11" t="e">
        <f t="shared" si="21"/>
        <v>#DIV/0!</v>
      </c>
      <c r="S30" s="9" t="e">
        <f t="shared" si="22"/>
        <v>#DIV/0!</v>
      </c>
      <c r="T30" s="9" t="e">
        <f t="shared" si="23"/>
        <v>#DIV/0!</v>
      </c>
      <c r="U30" s="9" t="e">
        <f t="shared" si="24"/>
        <v>#DIV/0!</v>
      </c>
      <c r="V30" s="12" t="e">
        <f t="shared" si="25"/>
        <v>#DIV/0!</v>
      </c>
      <c r="W30" s="14" t="e">
        <f t="shared" si="26"/>
        <v>#DIV/0!</v>
      </c>
      <c r="X30" s="14" t="e">
        <f t="shared" si="27"/>
        <v>#DIV/0!</v>
      </c>
      <c r="Y30" s="13" t="e">
        <f t="shared" si="28"/>
        <v>#DIV/0!</v>
      </c>
      <c r="Z30" s="14">
        <f t="shared" si="29"/>
        <v>0</v>
      </c>
      <c r="AA30" s="14">
        <f t="shared" si="30"/>
        <v>0</v>
      </c>
      <c r="AB30" s="8"/>
      <c r="AC30" s="381">
        <f t="shared" si="15"/>
        <v>0</v>
      </c>
      <c r="AD30" s="8"/>
      <c r="AE30" s="8"/>
      <c r="AF30" s="8"/>
      <c r="AG30" s="8"/>
      <c r="AH30" s="8"/>
      <c r="AI30" s="8"/>
      <c r="AJ30" s="8"/>
      <c r="AK30" s="8"/>
      <c r="AL30" s="8"/>
      <c r="AM30" s="8"/>
      <c r="AN30" s="8"/>
      <c r="AO30" s="8"/>
      <c r="AP30" s="8"/>
      <c r="AQ30" s="8"/>
      <c r="AR30" s="8"/>
      <c r="AS30" s="8"/>
      <c r="AT30" s="387" t="e">
        <f t="shared" si="16"/>
        <v>#DIV/0!</v>
      </c>
    </row>
    <row r="31" spans="1:46" s="31" customFormat="1">
      <c r="A31" s="7">
        <v>27</v>
      </c>
      <c r="B31" s="8"/>
      <c r="C31" s="8"/>
      <c r="D31" s="8"/>
      <c r="E31" s="10"/>
      <c r="F31" s="8"/>
      <c r="G31" s="8"/>
      <c r="H31" s="9">
        <f t="shared" si="0"/>
        <v>0</v>
      </c>
      <c r="I31" s="10"/>
      <c r="J31" s="10"/>
      <c r="K31" s="10"/>
      <c r="L31" s="8"/>
      <c r="M31" s="10"/>
      <c r="N31" s="9">
        <f t="shared" si="17"/>
        <v>0</v>
      </c>
      <c r="O31" s="9">
        <f t="shared" si="18"/>
        <v>0</v>
      </c>
      <c r="P31" s="11" t="e">
        <f t="shared" si="19"/>
        <v>#DIV/0!</v>
      </c>
      <c r="Q31" s="9">
        <f t="shared" si="20"/>
        <v>0</v>
      </c>
      <c r="R31" s="11" t="e">
        <f t="shared" si="21"/>
        <v>#DIV/0!</v>
      </c>
      <c r="S31" s="9" t="e">
        <f t="shared" si="22"/>
        <v>#DIV/0!</v>
      </c>
      <c r="T31" s="9" t="e">
        <f t="shared" si="23"/>
        <v>#DIV/0!</v>
      </c>
      <c r="U31" s="9" t="e">
        <f t="shared" si="24"/>
        <v>#DIV/0!</v>
      </c>
      <c r="V31" s="12" t="e">
        <f t="shared" si="25"/>
        <v>#DIV/0!</v>
      </c>
      <c r="W31" s="14" t="e">
        <f t="shared" si="26"/>
        <v>#DIV/0!</v>
      </c>
      <c r="X31" s="14" t="e">
        <f t="shared" si="27"/>
        <v>#DIV/0!</v>
      </c>
      <c r="Y31" s="13" t="e">
        <f t="shared" si="28"/>
        <v>#DIV/0!</v>
      </c>
      <c r="Z31" s="14">
        <f t="shared" si="29"/>
        <v>0</v>
      </c>
      <c r="AA31" s="14">
        <f t="shared" si="30"/>
        <v>0</v>
      </c>
      <c r="AB31" s="8"/>
      <c r="AC31" s="381">
        <f t="shared" si="15"/>
        <v>0</v>
      </c>
      <c r="AD31" s="8"/>
      <c r="AE31" s="8"/>
      <c r="AF31" s="8"/>
      <c r="AG31" s="8"/>
      <c r="AH31" s="8"/>
      <c r="AI31" s="8"/>
      <c r="AJ31" s="8"/>
      <c r="AK31" s="8"/>
      <c r="AL31" s="8"/>
      <c r="AM31" s="8"/>
      <c r="AN31" s="8"/>
      <c r="AO31" s="8"/>
      <c r="AP31" s="8"/>
      <c r="AQ31" s="8"/>
      <c r="AR31" s="8"/>
      <c r="AS31" s="8"/>
      <c r="AT31" s="387" t="e">
        <f t="shared" si="16"/>
        <v>#DIV/0!</v>
      </c>
    </row>
    <row r="32" spans="1:46" s="31" customFormat="1">
      <c r="A32" s="7">
        <v>28</v>
      </c>
      <c r="B32" s="8"/>
      <c r="C32" s="8"/>
      <c r="D32" s="8"/>
      <c r="E32" s="10"/>
      <c r="F32" s="8"/>
      <c r="G32" s="8"/>
      <c r="H32" s="9">
        <f t="shared" si="0"/>
        <v>0</v>
      </c>
      <c r="I32" s="10"/>
      <c r="J32" s="10"/>
      <c r="K32" s="10"/>
      <c r="L32" s="8"/>
      <c r="M32" s="10"/>
      <c r="N32" s="9">
        <f t="shared" si="17"/>
        <v>0</v>
      </c>
      <c r="O32" s="9">
        <f t="shared" si="18"/>
        <v>0</v>
      </c>
      <c r="P32" s="11" t="e">
        <f t="shared" si="19"/>
        <v>#DIV/0!</v>
      </c>
      <c r="Q32" s="9">
        <f t="shared" si="20"/>
        <v>0</v>
      </c>
      <c r="R32" s="11" t="e">
        <f t="shared" si="21"/>
        <v>#DIV/0!</v>
      </c>
      <c r="S32" s="9" t="e">
        <f t="shared" si="22"/>
        <v>#DIV/0!</v>
      </c>
      <c r="T32" s="9" t="e">
        <f t="shared" si="23"/>
        <v>#DIV/0!</v>
      </c>
      <c r="U32" s="9" t="e">
        <f t="shared" si="24"/>
        <v>#DIV/0!</v>
      </c>
      <c r="V32" s="12" t="e">
        <f t="shared" si="25"/>
        <v>#DIV/0!</v>
      </c>
      <c r="W32" s="14" t="e">
        <f t="shared" si="26"/>
        <v>#DIV/0!</v>
      </c>
      <c r="X32" s="14" t="e">
        <f t="shared" si="27"/>
        <v>#DIV/0!</v>
      </c>
      <c r="Y32" s="13" t="e">
        <f t="shared" si="28"/>
        <v>#DIV/0!</v>
      </c>
      <c r="Z32" s="14">
        <f t="shared" si="29"/>
        <v>0</v>
      </c>
      <c r="AA32" s="14">
        <f t="shared" si="30"/>
        <v>0</v>
      </c>
      <c r="AB32" s="8"/>
      <c r="AC32" s="381">
        <f t="shared" si="15"/>
        <v>0</v>
      </c>
      <c r="AD32" s="8"/>
      <c r="AE32" s="8"/>
      <c r="AF32" s="8"/>
      <c r="AG32" s="8"/>
      <c r="AH32" s="8"/>
      <c r="AI32" s="8"/>
      <c r="AJ32" s="8"/>
      <c r="AK32" s="8"/>
      <c r="AL32" s="8"/>
      <c r="AM32" s="8"/>
      <c r="AN32" s="8"/>
      <c r="AO32" s="8"/>
      <c r="AP32" s="8"/>
      <c r="AQ32" s="8"/>
      <c r="AR32" s="8"/>
      <c r="AS32" s="8"/>
      <c r="AT32" s="387" t="e">
        <f t="shared" si="16"/>
        <v>#DIV/0!</v>
      </c>
    </row>
    <row r="33" spans="1:46" s="31" customFormat="1">
      <c r="A33" s="7">
        <v>29</v>
      </c>
      <c r="B33" s="8"/>
      <c r="C33" s="8"/>
      <c r="D33" s="8"/>
      <c r="E33" s="10"/>
      <c r="F33" s="8"/>
      <c r="G33" s="8"/>
      <c r="H33" s="9">
        <f t="shared" si="0"/>
        <v>0</v>
      </c>
      <c r="I33" s="10"/>
      <c r="J33" s="10"/>
      <c r="K33" s="10"/>
      <c r="L33" s="8"/>
      <c r="M33" s="10"/>
      <c r="N33" s="9">
        <f t="shared" si="17"/>
        <v>0</v>
      </c>
      <c r="O33" s="9">
        <f t="shared" si="18"/>
        <v>0</v>
      </c>
      <c r="P33" s="11" t="e">
        <f t="shared" si="19"/>
        <v>#DIV/0!</v>
      </c>
      <c r="Q33" s="9">
        <f t="shared" si="20"/>
        <v>0</v>
      </c>
      <c r="R33" s="11" t="e">
        <f t="shared" si="21"/>
        <v>#DIV/0!</v>
      </c>
      <c r="S33" s="9" t="e">
        <f t="shared" si="22"/>
        <v>#DIV/0!</v>
      </c>
      <c r="T33" s="9" t="e">
        <f t="shared" si="23"/>
        <v>#DIV/0!</v>
      </c>
      <c r="U33" s="9" t="e">
        <f t="shared" si="24"/>
        <v>#DIV/0!</v>
      </c>
      <c r="V33" s="12" t="e">
        <f t="shared" si="25"/>
        <v>#DIV/0!</v>
      </c>
      <c r="W33" s="14" t="e">
        <f t="shared" si="26"/>
        <v>#DIV/0!</v>
      </c>
      <c r="X33" s="14" t="e">
        <f t="shared" si="27"/>
        <v>#DIV/0!</v>
      </c>
      <c r="Y33" s="13" t="e">
        <f t="shared" si="28"/>
        <v>#DIV/0!</v>
      </c>
      <c r="Z33" s="14">
        <f t="shared" si="29"/>
        <v>0</v>
      </c>
      <c r="AA33" s="14">
        <f t="shared" si="30"/>
        <v>0</v>
      </c>
      <c r="AB33" s="8"/>
      <c r="AC33" s="381">
        <f t="shared" si="15"/>
        <v>0</v>
      </c>
      <c r="AD33" s="8"/>
      <c r="AE33" s="8"/>
      <c r="AF33" s="8"/>
      <c r="AG33" s="8"/>
      <c r="AH33" s="8"/>
      <c r="AI33" s="8"/>
      <c r="AJ33" s="8"/>
      <c r="AK33" s="8"/>
      <c r="AL33" s="8"/>
      <c r="AM33" s="8"/>
      <c r="AN33" s="8"/>
      <c r="AO33" s="8"/>
      <c r="AP33" s="8"/>
      <c r="AQ33" s="8"/>
      <c r="AR33" s="8"/>
      <c r="AS33" s="8"/>
      <c r="AT33" s="387" t="e">
        <f t="shared" si="16"/>
        <v>#DIV/0!</v>
      </c>
    </row>
    <row r="34" spans="1:46" s="31" customFormat="1">
      <c r="A34" s="7">
        <v>30</v>
      </c>
      <c r="B34" s="8"/>
      <c r="C34" s="8"/>
      <c r="D34" s="8"/>
      <c r="E34" s="10"/>
      <c r="F34" s="8"/>
      <c r="G34" s="8"/>
      <c r="H34" s="9">
        <f t="shared" si="0"/>
        <v>0</v>
      </c>
      <c r="I34" s="10"/>
      <c r="J34" s="10"/>
      <c r="K34" s="10"/>
      <c r="L34" s="8"/>
      <c r="M34" s="10"/>
      <c r="N34" s="9">
        <f t="shared" si="17"/>
        <v>0</v>
      </c>
      <c r="O34" s="9">
        <f t="shared" si="18"/>
        <v>0</v>
      </c>
      <c r="P34" s="11" t="e">
        <f t="shared" si="19"/>
        <v>#DIV/0!</v>
      </c>
      <c r="Q34" s="9">
        <f t="shared" si="20"/>
        <v>0</v>
      </c>
      <c r="R34" s="11" t="e">
        <f t="shared" si="21"/>
        <v>#DIV/0!</v>
      </c>
      <c r="S34" s="9" t="e">
        <f t="shared" si="22"/>
        <v>#DIV/0!</v>
      </c>
      <c r="T34" s="9" t="e">
        <f t="shared" si="23"/>
        <v>#DIV/0!</v>
      </c>
      <c r="U34" s="9" t="e">
        <f t="shared" si="24"/>
        <v>#DIV/0!</v>
      </c>
      <c r="V34" s="12" t="e">
        <f t="shared" si="25"/>
        <v>#DIV/0!</v>
      </c>
      <c r="W34" s="14" t="e">
        <f t="shared" si="26"/>
        <v>#DIV/0!</v>
      </c>
      <c r="X34" s="14" t="e">
        <f t="shared" si="27"/>
        <v>#DIV/0!</v>
      </c>
      <c r="Y34" s="13" t="e">
        <f t="shared" si="28"/>
        <v>#DIV/0!</v>
      </c>
      <c r="Z34" s="14">
        <f t="shared" si="29"/>
        <v>0</v>
      </c>
      <c r="AA34" s="14">
        <f t="shared" si="30"/>
        <v>0</v>
      </c>
      <c r="AB34" s="8"/>
      <c r="AC34" s="381">
        <f t="shared" si="15"/>
        <v>0</v>
      </c>
      <c r="AD34" s="8"/>
      <c r="AE34" s="8"/>
      <c r="AF34" s="8"/>
      <c r="AG34" s="8"/>
      <c r="AH34" s="8"/>
      <c r="AI34" s="8"/>
      <c r="AJ34" s="8"/>
      <c r="AK34" s="8"/>
      <c r="AL34" s="8"/>
      <c r="AM34" s="8"/>
      <c r="AN34" s="8"/>
      <c r="AO34" s="8"/>
      <c r="AP34" s="8"/>
      <c r="AQ34" s="8"/>
      <c r="AR34" s="8"/>
      <c r="AS34" s="8"/>
      <c r="AT34" s="387" t="e">
        <f t="shared" si="16"/>
        <v>#DIV/0!</v>
      </c>
    </row>
    <row r="35" spans="1:46" s="31" customFormat="1" hidden="1" outlineLevel="1">
      <c r="A35" s="7">
        <v>31</v>
      </c>
      <c r="B35" s="8"/>
      <c r="C35" s="8"/>
      <c r="D35" s="8"/>
      <c r="E35" s="10"/>
      <c r="F35" s="8"/>
      <c r="G35" s="8"/>
      <c r="H35" s="9">
        <f t="shared" si="0"/>
        <v>0</v>
      </c>
      <c r="I35" s="10"/>
      <c r="J35" s="10"/>
      <c r="K35" s="10"/>
      <c r="L35" s="8"/>
      <c r="M35" s="10"/>
      <c r="N35" s="9">
        <f t="shared" si="17"/>
        <v>0</v>
      </c>
      <c r="O35" s="9">
        <f t="shared" si="18"/>
        <v>0</v>
      </c>
      <c r="P35" s="11" t="e">
        <f t="shared" si="19"/>
        <v>#DIV/0!</v>
      </c>
      <c r="Q35" s="9">
        <f t="shared" si="20"/>
        <v>0</v>
      </c>
      <c r="R35" s="11" t="e">
        <f t="shared" si="21"/>
        <v>#DIV/0!</v>
      </c>
      <c r="S35" s="9" t="e">
        <f t="shared" si="22"/>
        <v>#DIV/0!</v>
      </c>
      <c r="T35" s="9" t="e">
        <f t="shared" si="23"/>
        <v>#DIV/0!</v>
      </c>
      <c r="U35" s="9" t="e">
        <f t="shared" si="24"/>
        <v>#DIV/0!</v>
      </c>
      <c r="V35" s="12" t="e">
        <f t="shared" si="25"/>
        <v>#DIV/0!</v>
      </c>
      <c r="W35" s="14" t="e">
        <f t="shared" si="26"/>
        <v>#DIV/0!</v>
      </c>
      <c r="X35" s="14" t="e">
        <f t="shared" si="27"/>
        <v>#DIV/0!</v>
      </c>
      <c r="Y35" s="13" t="e">
        <f t="shared" si="28"/>
        <v>#DIV/0!</v>
      </c>
      <c r="Z35" s="14">
        <f t="shared" si="29"/>
        <v>0</v>
      </c>
      <c r="AA35" s="14">
        <f t="shared" si="30"/>
        <v>0</v>
      </c>
      <c r="AB35" s="8"/>
      <c r="AC35" s="381">
        <f t="shared" si="15"/>
        <v>0</v>
      </c>
      <c r="AD35" s="8"/>
      <c r="AE35" s="8"/>
      <c r="AF35" s="8"/>
      <c r="AG35" s="8"/>
      <c r="AH35" s="8"/>
      <c r="AI35" s="8"/>
      <c r="AJ35" s="8"/>
      <c r="AK35" s="8"/>
      <c r="AL35" s="8"/>
      <c r="AM35" s="8"/>
      <c r="AN35" s="8"/>
      <c r="AO35" s="8"/>
      <c r="AP35" s="8"/>
      <c r="AQ35" s="8"/>
      <c r="AR35" s="8"/>
      <c r="AS35" s="8"/>
      <c r="AT35" s="387" t="e">
        <f t="shared" si="16"/>
        <v>#DIV/0!</v>
      </c>
    </row>
    <row r="36" spans="1:46" s="31" customFormat="1" hidden="1" outlineLevel="1">
      <c r="A36" s="7">
        <v>32</v>
      </c>
      <c r="B36" s="8"/>
      <c r="C36" s="8"/>
      <c r="D36" s="8"/>
      <c r="E36" s="10"/>
      <c r="F36" s="8"/>
      <c r="G36" s="8"/>
      <c r="H36" s="9">
        <f t="shared" si="0"/>
        <v>0</v>
      </c>
      <c r="I36" s="10"/>
      <c r="J36" s="10"/>
      <c r="K36" s="10"/>
      <c r="L36" s="8"/>
      <c r="M36" s="10"/>
      <c r="N36" s="9">
        <f t="shared" si="17"/>
        <v>0</v>
      </c>
      <c r="O36" s="9">
        <f t="shared" si="18"/>
        <v>0</v>
      </c>
      <c r="P36" s="11" t="e">
        <f t="shared" si="19"/>
        <v>#DIV/0!</v>
      </c>
      <c r="Q36" s="9">
        <f t="shared" si="20"/>
        <v>0</v>
      </c>
      <c r="R36" s="11" t="e">
        <f t="shared" si="21"/>
        <v>#DIV/0!</v>
      </c>
      <c r="S36" s="9" t="e">
        <f t="shared" si="22"/>
        <v>#DIV/0!</v>
      </c>
      <c r="T36" s="9" t="e">
        <f t="shared" si="23"/>
        <v>#DIV/0!</v>
      </c>
      <c r="U36" s="9" t="e">
        <f t="shared" si="24"/>
        <v>#DIV/0!</v>
      </c>
      <c r="V36" s="12" t="e">
        <f t="shared" si="25"/>
        <v>#DIV/0!</v>
      </c>
      <c r="W36" s="14" t="e">
        <f t="shared" si="26"/>
        <v>#DIV/0!</v>
      </c>
      <c r="X36" s="14" t="e">
        <f t="shared" si="27"/>
        <v>#DIV/0!</v>
      </c>
      <c r="Y36" s="13" t="e">
        <f t="shared" si="28"/>
        <v>#DIV/0!</v>
      </c>
      <c r="Z36" s="14">
        <f t="shared" si="29"/>
        <v>0</v>
      </c>
      <c r="AA36" s="14">
        <f t="shared" si="30"/>
        <v>0</v>
      </c>
      <c r="AB36" s="8"/>
      <c r="AC36" s="381">
        <f t="shared" si="15"/>
        <v>0</v>
      </c>
      <c r="AD36" s="8"/>
      <c r="AE36" s="8"/>
      <c r="AF36" s="8"/>
      <c r="AG36" s="8"/>
      <c r="AH36" s="8"/>
      <c r="AI36" s="8"/>
      <c r="AJ36" s="8"/>
      <c r="AK36" s="8"/>
      <c r="AL36" s="8"/>
      <c r="AM36" s="8"/>
      <c r="AN36" s="8"/>
      <c r="AO36" s="8"/>
      <c r="AP36" s="8"/>
      <c r="AQ36" s="8"/>
      <c r="AR36" s="8"/>
      <c r="AS36" s="8"/>
      <c r="AT36" s="387" t="e">
        <f t="shared" si="16"/>
        <v>#DIV/0!</v>
      </c>
    </row>
    <row r="37" spans="1:46" s="31" customFormat="1" hidden="1" outlineLevel="1">
      <c r="A37" s="7">
        <v>33</v>
      </c>
      <c r="B37" s="8"/>
      <c r="C37" s="8"/>
      <c r="D37" s="8"/>
      <c r="E37" s="10"/>
      <c r="F37" s="8"/>
      <c r="G37" s="8"/>
      <c r="H37" s="9">
        <f t="shared" si="0"/>
        <v>0</v>
      </c>
      <c r="I37" s="10"/>
      <c r="J37" s="10"/>
      <c r="K37" s="10"/>
      <c r="L37" s="8"/>
      <c r="M37" s="10"/>
      <c r="N37" s="9">
        <f t="shared" si="17"/>
        <v>0</v>
      </c>
      <c r="O37" s="9">
        <f t="shared" si="18"/>
        <v>0</v>
      </c>
      <c r="P37" s="11" t="e">
        <f t="shared" si="19"/>
        <v>#DIV/0!</v>
      </c>
      <c r="Q37" s="9">
        <f t="shared" si="20"/>
        <v>0</v>
      </c>
      <c r="R37" s="11" t="e">
        <f t="shared" si="21"/>
        <v>#DIV/0!</v>
      </c>
      <c r="S37" s="9" t="e">
        <f t="shared" si="22"/>
        <v>#DIV/0!</v>
      </c>
      <c r="T37" s="9" t="e">
        <f t="shared" si="23"/>
        <v>#DIV/0!</v>
      </c>
      <c r="U37" s="9" t="e">
        <f t="shared" si="24"/>
        <v>#DIV/0!</v>
      </c>
      <c r="V37" s="12" t="e">
        <f t="shared" si="25"/>
        <v>#DIV/0!</v>
      </c>
      <c r="W37" s="14" t="e">
        <f t="shared" si="26"/>
        <v>#DIV/0!</v>
      </c>
      <c r="X37" s="14" t="e">
        <f t="shared" si="27"/>
        <v>#DIV/0!</v>
      </c>
      <c r="Y37" s="13" t="e">
        <f t="shared" si="28"/>
        <v>#DIV/0!</v>
      </c>
      <c r="Z37" s="14">
        <f t="shared" si="29"/>
        <v>0</v>
      </c>
      <c r="AA37" s="14">
        <f t="shared" si="30"/>
        <v>0</v>
      </c>
      <c r="AB37" s="8"/>
      <c r="AC37" s="381">
        <f t="shared" si="15"/>
        <v>0</v>
      </c>
      <c r="AD37" s="8"/>
      <c r="AE37" s="8"/>
      <c r="AF37" s="8"/>
      <c r="AG37" s="8"/>
      <c r="AH37" s="8"/>
      <c r="AI37" s="8"/>
      <c r="AJ37" s="8"/>
      <c r="AK37" s="8"/>
      <c r="AL37" s="8"/>
      <c r="AM37" s="8"/>
      <c r="AN37" s="8"/>
      <c r="AO37" s="8"/>
      <c r="AP37" s="8"/>
      <c r="AQ37" s="8"/>
      <c r="AR37" s="8"/>
      <c r="AS37" s="8"/>
      <c r="AT37" s="387" t="e">
        <f t="shared" si="16"/>
        <v>#DIV/0!</v>
      </c>
    </row>
    <row r="38" spans="1:46" s="31" customFormat="1" hidden="1" outlineLevel="1">
      <c r="A38" s="7">
        <v>34</v>
      </c>
      <c r="B38" s="8"/>
      <c r="C38" s="8"/>
      <c r="D38" s="8"/>
      <c r="E38" s="10"/>
      <c r="F38" s="8"/>
      <c r="G38" s="8"/>
      <c r="H38" s="9">
        <f t="shared" si="0"/>
        <v>0</v>
      </c>
      <c r="I38" s="10"/>
      <c r="J38" s="10"/>
      <c r="K38" s="10"/>
      <c r="L38" s="8"/>
      <c r="M38" s="10"/>
      <c r="N38" s="9">
        <f t="shared" si="17"/>
        <v>0</v>
      </c>
      <c r="O38" s="9">
        <f t="shared" si="18"/>
        <v>0</v>
      </c>
      <c r="P38" s="11" t="e">
        <f t="shared" si="19"/>
        <v>#DIV/0!</v>
      </c>
      <c r="Q38" s="9">
        <f t="shared" si="20"/>
        <v>0</v>
      </c>
      <c r="R38" s="11" t="e">
        <f t="shared" si="21"/>
        <v>#DIV/0!</v>
      </c>
      <c r="S38" s="9" t="e">
        <f t="shared" si="22"/>
        <v>#DIV/0!</v>
      </c>
      <c r="T38" s="9" t="e">
        <f t="shared" si="23"/>
        <v>#DIV/0!</v>
      </c>
      <c r="U38" s="9" t="e">
        <f t="shared" si="24"/>
        <v>#DIV/0!</v>
      </c>
      <c r="V38" s="12" t="e">
        <f t="shared" si="25"/>
        <v>#DIV/0!</v>
      </c>
      <c r="W38" s="14" t="e">
        <f t="shared" si="26"/>
        <v>#DIV/0!</v>
      </c>
      <c r="X38" s="14" t="e">
        <f t="shared" si="27"/>
        <v>#DIV/0!</v>
      </c>
      <c r="Y38" s="13" t="e">
        <f t="shared" si="28"/>
        <v>#DIV/0!</v>
      </c>
      <c r="Z38" s="14">
        <f t="shared" si="29"/>
        <v>0</v>
      </c>
      <c r="AA38" s="14">
        <f t="shared" si="30"/>
        <v>0</v>
      </c>
      <c r="AB38" s="8"/>
      <c r="AC38" s="381">
        <f t="shared" si="15"/>
        <v>0</v>
      </c>
      <c r="AD38" s="8"/>
      <c r="AE38" s="8"/>
      <c r="AF38" s="8"/>
      <c r="AG38" s="8"/>
      <c r="AH38" s="8"/>
      <c r="AI38" s="8"/>
      <c r="AJ38" s="8"/>
      <c r="AK38" s="8"/>
      <c r="AL38" s="8"/>
      <c r="AM38" s="8"/>
      <c r="AN38" s="8"/>
      <c r="AO38" s="8"/>
      <c r="AP38" s="8"/>
      <c r="AQ38" s="8"/>
      <c r="AR38" s="8"/>
      <c r="AS38" s="8"/>
      <c r="AT38" s="387" t="e">
        <f t="shared" si="16"/>
        <v>#DIV/0!</v>
      </c>
    </row>
    <row r="39" spans="1:46" s="31" customFormat="1" hidden="1" outlineLevel="1">
      <c r="A39" s="7">
        <v>35</v>
      </c>
      <c r="B39" s="8"/>
      <c r="C39" s="8"/>
      <c r="D39" s="8"/>
      <c r="E39" s="10"/>
      <c r="F39" s="8"/>
      <c r="G39" s="8"/>
      <c r="H39" s="9">
        <f t="shared" ref="H39:H64" si="31">SUM(F39:G39)</f>
        <v>0</v>
      </c>
      <c r="I39" s="10"/>
      <c r="J39" s="10"/>
      <c r="K39" s="10"/>
      <c r="L39" s="8"/>
      <c r="M39" s="10"/>
      <c r="N39" s="9">
        <f t="shared" ref="N39:N64" si="32">J39+K39</f>
        <v>0</v>
      </c>
      <c r="O39" s="9">
        <f t="shared" ref="O39:O64" si="33">I39-J39</f>
        <v>0</v>
      </c>
      <c r="P39" s="11" t="e">
        <f t="shared" ref="P39:P64" si="34">O39/I39</f>
        <v>#DIV/0!</v>
      </c>
      <c r="Q39" s="9">
        <f t="shared" ref="Q39:Q64" si="35">J39+K39-M39</f>
        <v>0</v>
      </c>
      <c r="R39" s="11" t="e">
        <f t="shared" ref="R39:R64" si="36">Q39/(J39+K39)</f>
        <v>#DIV/0!</v>
      </c>
      <c r="S39" s="9" t="e">
        <f t="shared" ref="S39:S64" si="37">Q39/C39</f>
        <v>#DIV/0!</v>
      </c>
      <c r="T39" s="9" t="e">
        <f t="shared" ref="T39:T64" si="38">M39/E39</f>
        <v>#DIV/0!</v>
      </c>
      <c r="U39" s="9" t="e">
        <f t="shared" ref="U39:U64" si="39">E39/C39</f>
        <v>#DIV/0!</v>
      </c>
      <c r="V39" s="12" t="e">
        <f t="shared" ref="V39:V64" si="40">K39/N39</f>
        <v>#DIV/0!</v>
      </c>
      <c r="W39" s="14" t="e">
        <f t="shared" ref="W39:W64" si="41">F39/N39</f>
        <v>#DIV/0!</v>
      </c>
      <c r="X39" s="14" t="e">
        <f t="shared" ref="X39:X64" si="42">G39/N39</f>
        <v>#DIV/0!</v>
      </c>
      <c r="Y39" s="13" t="e">
        <f t="shared" ref="Y39:Y64" si="43">H39/N39</f>
        <v>#DIV/0!</v>
      </c>
      <c r="Z39" s="14">
        <f t="shared" ref="Z39:Z64" si="44">F39/8760</f>
        <v>0</v>
      </c>
      <c r="AA39" s="14">
        <f t="shared" ref="AA39:AA64" si="45">G39/8760</f>
        <v>0</v>
      </c>
      <c r="AB39" s="8"/>
      <c r="AC39" s="381">
        <f t="shared" ref="AC39:AC64" si="46">AE39+AF39+AG39</f>
        <v>0</v>
      </c>
      <c r="AD39" s="8"/>
      <c r="AE39" s="8"/>
      <c r="AF39" s="8"/>
      <c r="AG39" s="8"/>
      <c r="AH39" s="8"/>
      <c r="AI39" s="8"/>
      <c r="AJ39" s="8"/>
      <c r="AK39" s="8"/>
      <c r="AL39" s="8"/>
      <c r="AM39" s="8"/>
      <c r="AN39" s="8"/>
      <c r="AO39" s="8"/>
      <c r="AP39" s="8"/>
      <c r="AQ39" s="8"/>
      <c r="AR39" s="8"/>
      <c r="AS39" s="8"/>
      <c r="AT39" s="387" t="e">
        <f t="shared" ref="AT39:AT64" si="47">D39/C39</f>
        <v>#DIV/0!</v>
      </c>
    </row>
    <row r="40" spans="1:46" s="31" customFormat="1" hidden="1" outlineLevel="1">
      <c r="A40" s="7">
        <v>36</v>
      </c>
      <c r="B40" s="8"/>
      <c r="C40" s="8"/>
      <c r="D40" s="8"/>
      <c r="E40" s="10"/>
      <c r="F40" s="8"/>
      <c r="G40" s="8"/>
      <c r="H40" s="9">
        <f t="shared" si="31"/>
        <v>0</v>
      </c>
      <c r="I40" s="10"/>
      <c r="J40" s="10"/>
      <c r="K40" s="10"/>
      <c r="L40" s="8"/>
      <c r="M40" s="10"/>
      <c r="N40" s="9">
        <f t="shared" si="32"/>
        <v>0</v>
      </c>
      <c r="O40" s="9">
        <f t="shared" si="33"/>
        <v>0</v>
      </c>
      <c r="P40" s="11" t="e">
        <f t="shared" si="34"/>
        <v>#DIV/0!</v>
      </c>
      <c r="Q40" s="9">
        <f t="shared" si="35"/>
        <v>0</v>
      </c>
      <c r="R40" s="11" t="e">
        <f t="shared" si="36"/>
        <v>#DIV/0!</v>
      </c>
      <c r="S40" s="9" t="e">
        <f t="shared" si="37"/>
        <v>#DIV/0!</v>
      </c>
      <c r="T40" s="9" t="e">
        <f t="shared" si="38"/>
        <v>#DIV/0!</v>
      </c>
      <c r="U40" s="9" t="e">
        <f t="shared" si="39"/>
        <v>#DIV/0!</v>
      </c>
      <c r="V40" s="12" t="e">
        <f t="shared" si="40"/>
        <v>#DIV/0!</v>
      </c>
      <c r="W40" s="14" t="e">
        <f t="shared" si="41"/>
        <v>#DIV/0!</v>
      </c>
      <c r="X40" s="14" t="e">
        <f t="shared" si="42"/>
        <v>#DIV/0!</v>
      </c>
      <c r="Y40" s="13" t="e">
        <f t="shared" si="43"/>
        <v>#DIV/0!</v>
      </c>
      <c r="Z40" s="14">
        <f t="shared" si="44"/>
        <v>0</v>
      </c>
      <c r="AA40" s="14">
        <f t="shared" si="45"/>
        <v>0</v>
      </c>
      <c r="AB40" s="8"/>
      <c r="AC40" s="381">
        <f t="shared" si="46"/>
        <v>0</v>
      </c>
      <c r="AD40" s="8"/>
      <c r="AE40" s="8"/>
      <c r="AF40" s="8"/>
      <c r="AG40" s="8"/>
      <c r="AH40" s="8"/>
      <c r="AI40" s="8"/>
      <c r="AJ40" s="8"/>
      <c r="AK40" s="8"/>
      <c r="AL40" s="8"/>
      <c r="AM40" s="8"/>
      <c r="AN40" s="8"/>
      <c r="AO40" s="8"/>
      <c r="AP40" s="8"/>
      <c r="AQ40" s="8"/>
      <c r="AR40" s="8"/>
      <c r="AS40" s="8"/>
      <c r="AT40" s="387" t="e">
        <f t="shared" si="47"/>
        <v>#DIV/0!</v>
      </c>
    </row>
    <row r="41" spans="1:46" s="31" customFormat="1" hidden="1" outlineLevel="1">
      <c r="A41" s="7">
        <v>37</v>
      </c>
      <c r="B41" s="8"/>
      <c r="C41" s="8"/>
      <c r="D41" s="8"/>
      <c r="E41" s="10"/>
      <c r="F41" s="8"/>
      <c r="G41" s="8"/>
      <c r="H41" s="9">
        <f t="shared" si="31"/>
        <v>0</v>
      </c>
      <c r="I41" s="10"/>
      <c r="J41" s="10"/>
      <c r="K41" s="10"/>
      <c r="L41" s="8"/>
      <c r="M41" s="10"/>
      <c r="N41" s="9">
        <f t="shared" si="32"/>
        <v>0</v>
      </c>
      <c r="O41" s="9">
        <f t="shared" si="33"/>
        <v>0</v>
      </c>
      <c r="P41" s="11" t="e">
        <f t="shared" si="34"/>
        <v>#DIV/0!</v>
      </c>
      <c r="Q41" s="9">
        <f t="shared" si="35"/>
        <v>0</v>
      </c>
      <c r="R41" s="11" t="e">
        <f t="shared" si="36"/>
        <v>#DIV/0!</v>
      </c>
      <c r="S41" s="9" t="e">
        <f t="shared" si="37"/>
        <v>#DIV/0!</v>
      </c>
      <c r="T41" s="9" t="e">
        <f t="shared" si="38"/>
        <v>#DIV/0!</v>
      </c>
      <c r="U41" s="9" t="e">
        <f t="shared" si="39"/>
        <v>#DIV/0!</v>
      </c>
      <c r="V41" s="12" t="e">
        <f t="shared" si="40"/>
        <v>#DIV/0!</v>
      </c>
      <c r="W41" s="14" t="e">
        <f t="shared" si="41"/>
        <v>#DIV/0!</v>
      </c>
      <c r="X41" s="14" t="e">
        <f t="shared" si="42"/>
        <v>#DIV/0!</v>
      </c>
      <c r="Y41" s="13" t="e">
        <f t="shared" si="43"/>
        <v>#DIV/0!</v>
      </c>
      <c r="Z41" s="14">
        <f t="shared" si="44"/>
        <v>0</v>
      </c>
      <c r="AA41" s="14">
        <f t="shared" si="45"/>
        <v>0</v>
      </c>
      <c r="AB41" s="8"/>
      <c r="AC41" s="381">
        <f t="shared" si="46"/>
        <v>0</v>
      </c>
      <c r="AD41" s="8"/>
      <c r="AE41" s="8"/>
      <c r="AF41" s="8"/>
      <c r="AG41" s="8"/>
      <c r="AH41" s="8"/>
      <c r="AI41" s="8"/>
      <c r="AJ41" s="8"/>
      <c r="AK41" s="8"/>
      <c r="AL41" s="8"/>
      <c r="AM41" s="8"/>
      <c r="AN41" s="8"/>
      <c r="AO41" s="8"/>
      <c r="AP41" s="8"/>
      <c r="AQ41" s="8"/>
      <c r="AR41" s="8"/>
      <c r="AS41" s="8"/>
      <c r="AT41" s="387" t="e">
        <f t="shared" si="47"/>
        <v>#DIV/0!</v>
      </c>
    </row>
    <row r="42" spans="1:46" s="31" customFormat="1" hidden="1" outlineLevel="1">
      <c r="A42" s="7">
        <v>38</v>
      </c>
      <c r="B42" s="8"/>
      <c r="C42" s="8"/>
      <c r="D42" s="8"/>
      <c r="E42" s="10"/>
      <c r="F42" s="8"/>
      <c r="G42" s="8"/>
      <c r="H42" s="9">
        <f t="shared" si="31"/>
        <v>0</v>
      </c>
      <c r="I42" s="10"/>
      <c r="J42" s="10"/>
      <c r="K42" s="10"/>
      <c r="L42" s="8"/>
      <c r="M42" s="10"/>
      <c r="N42" s="9">
        <f t="shared" si="32"/>
        <v>0</v>
      </c>
      <c r="O42" s="9">
        <f t="shared" si="33"/>
        <v>0</v>
      </c>
      <c r="P42" s="11" t="e">
        <f t="shared" si="34"/>
        <v>#DIV/0!</v>
      </c>
      <c r="Q42" s="9">
        <f t="shared" si="35"/>
        <v>0</v>
      </c>
      <c r="R42" s="11" t="e">
        <f t="shared" si="36"/>
        <v>#DIV/0!</v>
      </c>
      <c r="S42" s="9" t="e">
        <f t="shared" si="37"/>
        <v>#DIV/0!</v>
      </c>
      <c r="T42" s="9" t="e">
        <f t="shared" si="38"/>
        <v>#DIV/0!</v>
      </c>
      <c r="U42" s="9" t="e">
        <f t="shared" si="39"/>
        <v>#DIV/0!</v>
      </c>
      <c r="V42" s="12" t="e">
        <f t="shared" si="40"/>
        <v>#DIV/0!</v>
      </c>
      <c r="W42" s="14" t="e">
        <f t="shared" si="41"/>
        <v>#DIV/0!</v>
      </c>
      <c r="X42" s="14" t="e">
        <f t="shared" si="42"/>
        <v>#DIV/0!</v>
      </c>
      <c r="Y42" s="13" t="e">
        <f t="shared" si="43"/>
        <v>#DIV/0!</v>
      </c>
      <c r="Z42" s="14">
        <f t="shared" si="44"/>
        <v>0</v>
      </c>
      <c r="AA42" s="14">
        <f t="shared" si="45"/>
        <v>0</v>
      </c>
      <c r="AB42" s="8"/>
      <c r="AC42" s="381">
        <f t="shared" si="46"/>
        <v>0</v>
      </c>
      <c r="AD42" s="8"/>
      <c r="AE42" s="8"/>
      <c r="AF42" s="8"/>
      <c r="AG42" s="8"/>
      <c r="AH42" s="8"/>
      <c r="AI42" s="8"/>
      <c r="AJ42" s="8"/>
      <c r="AK42" s="8"/>
      <c r="AL42" s="8"/>
      <c r="AM42" s="8"/>
      <c r="AN42" s="8"/>
      <c r="AO42" s="8"/>
      <c r="AP42" s="8"/>
      <c r="AQ42" s="8"/>
      <c r="AR42" s="8"/>
      <c r="AS42" s="8"/>
      <c r="AT42" s="387" t="e">
        <f t="shared" si="47"/>
        <v>#DIV/0!</v>
      </c>
    </row>
    <row r="43" spans="1:46" s="31" customFormat="1" hidden="1" outlineLevel="1">
      <c r="A43" s="7">
        <v>39</v>
      </c>
      <c r="B43" s="8"/>
      <c r="C43" s="8"/>
      <c r="D43" s="8"/>
      <c r="E43" s="10"/>
      <c r="F43" s="8"/>
      <c r="G43" s="8"/>
      <c r="H43" s="9">
        <f t="shared" si="31"/>
        <v>0</v>
      </c>
      <c r="I43" s="10"/>
      <c r="J43" s="10"/>
      <c r="K43" s="10"/>
      <c r="L43" s="8"/>
      <c r="M43" s="10"/>
      <c r="N43" s="9">
        <f t="shared" si="32"/>
        <v>0</v>
      </c>
      <c r="O43" s="9">
        <f t="shared" si="33"/>
        <v>0</v>
      </c>
      <c r="P43" s="11" t="e">
        <f t="shared" si="34"/>
        <v>#DIV/0!</v>
      </c>
      <c r="Q43" s="9">
        <f t="shared" si="35"/>
        <v>0</v>
      </c>
      <c r="R43" s="11" t="e">
        <f t="shared" si="36"/>
        <v>#DIV/0!</v>
      </c>
      <c r="S43" s="9" t="e">
        <f t="shared" si="37"/>
        <v>#DIV/0!</v>
      </c>
      <c r="T43" s="9" t="e">
        <f t="shared" si="38"/>
        <v>#DIV/0!</v>
      </c>
      <c r="U43" s="9" t="e">
        <f t="shared" si="39"/>
        <v>#DIV/0!</v>
      </c>
      <c r="V43" s="12" t="e">
        <f t="shared" si="40"/>
        <v>#DIV/0!</v>
      </c>
      <c r="W43" s="14" t="e">
        <f t="shared" si="41"/>
        <v>#DIV/0!</v>
      </c>
      <c r="X43" s="14" t="e">
        <f t="shared" si="42"/>
        <v>#DIV/0!</v>
      </c>
      <c r="Y43" s="13" t="e">
        <f t="shared" si="43"/>
        <v>#DIV/0!</v>
      </c>
      <c r="Z43" s="14">
        <f t="shared" si="44"/>
        <v>0</v>
      </c>
      <c r="AA43" s="14">
        <f t="shared" si="45"/>
        <v>0</v>
      </c>
      <c r="AB43" s="8"/>
      <c r="AC43" s="381">
        <f t="shared" si="46"/>
        <v>0</v>
      </c>
      <c r="AD43" s="8"/>
      <c r="AE43" s="8"/>
      <c r="AF43" s="8"/>
      <c r="AG43" s="8"/>
      <c r="AH43" s="8"/>
      <c r="AI43" s="8"/>
      <c r="AJ43" s="8"/>
      <c r="AK43" s="8"/>
      <c r="AL43" s="8"/>
      <c r="AM43" s="8"/>
      <c r="AN43" s="8"/>
      <c r="AO43" s="8"/>
      <c r="AP43" s="8"/>
      <c r="AQ43" s="8"/>
      <c r="AR43" s="8"/>
      <c r="AS43" s="8"/>
      <c r="AT43" s="387" t="e">
        <f t="shared" si="47"/>
        <v>#DIV/0!</v>
      </c>
    </row>
    <row r="44" spans="1:46" s="31" customFormat="1" hidden="1" outlineLevel="1">
      <c r="A44" s="7">
        <v>40</v>
      </c>
      <c r="B44" s="8"/>
      <c r="C44" s="8"/>
      <c r="D44" s="8"/>
      <c r="E44" s="10"/>
      <c r="F44" s="8"/>
      <c r="G44" s="8"/>
      <c r="H44" s="9">
        <f t="shared" si="31"/>
        <v>0</v>
      </c>
      <c r="I44" s="10"/>
      <c r="J44" s="10"/>
      <c r="K44" s="10"/>
      <c r="L44" s="8"/>
      <c r="M44" s="10"/>
      <c r="N44" s="9">
        <f t="shared" si="32"/>
        <v>0</v>
      </c>
      <c r="O44" s="9">
        <f t="shared" si="33"/>
        <v>0</v>
      </c>
      <c r="P44" s="11" t="e">
        <f t="shared" si="34"/>
        <v>#DIV/0!</v>
      </c>
      <c r="Q44" s="9">
        <f t="shared" si="35"/>
        <v>0</v>
      </c>
      <c r="R44" s="11" t="e">
        <f t="shared" si="36"/>
        <v>#DIV/0!</v>
      </c>
      <c r="S44" s="9" t="e">
        <f t="shared" si="37"/>
        <v>#DIV/0!</v>
      </c>
      <c r="T44" s="9" t="e">
        <f t="shared" si="38"/>
        <v>#DIV/0!</v>
      </c>
      <c r="U44" s="9" t="e">
        <f t="shared" si="39"/>
        <v>#DIV/0!</v>
      </c>
      <c r="V44" s="12" t="e">
        <f t="shared" si="40"/>
        <v>#DIV/0!</v>
      </c>
      <c r="W44" s="14" t="e">
        <f t="shared" si="41"/>
        <v>#DIV/0!</v>
      </c>
      <c r="X44" s="14" t="e">
        <f t="shared" si="42"/>
        <v>#DIV/0!</v>
      </c>
      <c r="Y44" s="13" t="e">
        <f t="shared" si="43"/>
        <v>#DIV/0!</v>
      </c>
      <c r="Z44" s="14">
        <f t="shared" si="44"/>
        <v>0</v>
      </c>
      <c r="AA44" s="14">
        <f t="shared" si="45"/>
        <v>0</v>
      </c>
      <c r="AB44" s="8"/>
      <c r="AC44" s="381">
        <f t="shared" si="46"/>
        <v>0</v>
      </c>
      <c r="AD44" s="8"/>
      <c r="AE44" s="8"/>
      <c r="AF44" s="8"/>
      <c r="AG44" s="8"/>
      <c r="AH44" s="8"/>
      <c r="AI44" s="8"/>
      <c r="AJ44" s="8"/>
      <c r="AK44" s="8"/>
      <c r="AL44" s="8"/>
      <c r="AM44" s="8"/>
      <c r="AN44" s="8"/>
      <c r="AO44" s="8"/>
      <c r="AP44" s="8"/>
      <c r="AQ44" s="8"/>
      <c r="AR44" s="8"/>
      <c r="AS44" s="8"/>
      <c r="AT44" s="387" t="e">
        <f t="shared" si="47"/>
        <v>#DIV/0!</v>
      </c>
    </row>
    <row r="45" spans="1:46" s="31" customFormat="1" hidden="1" outlineLevel="1">
      <c r="A45" s="7">
        <v>41</v>
      </c>
      <c r="B45" s="8"/>
      <c r="C45" s="8"/>
      <c r="D45" s="8"/>
      <c r="E45" s="10"/>
      <c r="F45" s="8"/>
      <c r="G45" s="8"/>
      <c r="H45" s="9">
        <f t="shared" si="31"/>
        <v>0</v>
      </c>
      <c r="I45" s="10"/>
      <c r="J45" s="10"/>
      <c r="K45" s="10"/>
      <c r="L45" s="8"/>
      <c r="M45" s="10"/>
      <c r="N45" s="9">
        <f t="shared" si="32"/>
        <v>0</v>
      </c>
      <c r="O45" s="9">
        <f t="shared" si="33"/>
        <v>0</v>
      </c>
      <c r="P45" s="11" t="e">
        <f t="shared" si="34"/>
        <v>#DIV/0!</v>
      </c>
      <c r="Q45" s="9">
        <f t="shared" si="35"/>
        <v>0</v>
      </c>
      <c r="R45" s="11" t="e">
        <f t="shared" si="36"/>
        <v>#DIV/0!</v>
      </c>
      <c r="S45" s="9" t="e">
        <f t="shared" si="37"/>
        <v>#DIV/0!</v>
      </c>
      <c r="T45" s="9" t="e">
        <f t="shared" si="38"/>
        <v>#DIV/0!</v>
      </c>
      <c r="U45" s="9" t="e">
        <f t="shared" si="39"/>
        <v>#DIV/0!</v>
      </c>
      <c r="V45" s="12" t="e">
        <f t="shared" si="40"/>
        <v>#DIV/0!</v>
      </c>
      <c r="W45" s="14" t="e">
        <f t="shared" si="41"/>
        <v>#DIV/0!</v>
      </c>
      <c r="X45" s="14" t="e">
        <f t="shared" si="42"/>
        <v>#DIV/0!</v>
      </c>
      <c r="Y45" s="13" t="e">
        <f t="shared" si="43"/>
        <v>#DIV/0!</v>
      </c>
      <c r="Z45" s="14">
        <f t="shared" si="44"/>
        <v>0</v>
      </c>
      <c r="AA45" s="14">
        <f t="shared" si="45"/>
        <v>0</v>
      </c>
      <c r="AB45" s="8"/>
      <c r="AC45" s="381">
        <f t="shared" si="46"/>
        <v>0</v>
      </c>
      <c r="AD45" s="8"/>
      <c r="AE45" s="8"/>
      <c r="AF45" s="8"/>
      <c r="AG45" s="8"/>
      <c r="AH45" s="8"/>
      <c r="AI45" s="8"/>
      <c r="AJ45" s="8"/>
      <c r="AK45" s="8"/>
      <c r="AL45" s="8"/>
      <c r="AM45" s="8"/>
      <c r="AN45" s="8"/>
      <c r="AO45" s="8"/>
      <c r="AP45" s="8"/>
      <c r="AQ45" s="8"/>
      <c r="AR45" s="8"/>
      <c r="AS45" s="8"/>
      <c r="AT45" s="387" t="e">
        <f t="shared" si="47"/>
        <v>#DIV/0!</v>
      </c>
    </row>
    <row r="46" spans="1:46" s="31" customFormat="1" hidden="1" outlineLevel="1">
      <c r="A46" s="7">
        <v>42</v>
      </c>
      <c r="B46" s="8"/>
      <c r="C46" s="8"/>
      <c r="D46" s="8"/>
      <c r="E46" s="10"/>
      <c r="F46" s="8"/>
      <c r="G46" s="8"/>
      <c r="H46" s="9">
        <f t="shared" si="31"/>
        <v>0</v>
      </c>
      <c r="I46" s="10"/>
      <c r="J46" s="10"/>
      <c r="K46" s="10"/>
      <c r="L46" s="8"/>
      <c r="M46" s="10"/>
      <c r="N46" s="9">
        <f t="shared" si="32"/>
        <v>0</v>
      </c>
      <c r="O46" s="9">
        <f t="shared" si="33"/>
        <v>0</v>
      </c>
      <c r="P46" s="11" t="e">
        <f t="shared" si="34"/>
        <v>#DIV/0!</v>
      </c>
      <c r="Q46" s="9">
        <f t="shared" si="35"/>
        <v>0</v>
      </c>
      <c r="R46" s="11" t="e">
        <f t="shared" si="36"/>
        <v>#DIV/0!</v>
      </c>
      <c r="S46" s="9" t="e">
        <f t="shared" si="37"/>
        <v>#DIV/0!</v>
      </c>
      <c r="T46" s="9" t="e">
        <f t="shared" si="38"/>
        <v>#DIV/0!</v>
      </c>
      <c r="U46" s="9" t="e">
        <f t="shared" si="39"/>
        <v>#DIV/0!</v>
      </c>
      <c r="V46" s="12" t="e">
        <f t="shared" si="40"/>
        <v>#DIV/0!</v>
      </c>
      <c r="W46" s="14" t="e">
        <f t="shared" si="41"/>
        <v>#DIV/0!</v>
      </c>
      <c r="X46" s="14" t="e">
        <f t="shared" si="42"/>
        <v>#DIV/0!</v>
      </c>
      <c r="Y46" s="13" t="e">
        <f t="shared" si="43"/>
        <v>#DIV/0!</v>
      </c>
      <c r="Z46" s="14">
        <f t="shared" si="44"/>
        <v>0</v>
      </c>
      <c r="AA46" s="14">
        <f t="shared" si="45"/>
        <v>0</v>
      </c>
      <c r="AB46" s="8"/>
      <c r="AC46" s="381">
        <f t="shared" si="46"/>
        <v>0</v>
      </c>
      <c r="AD46" s="8"/>
      <c r="AE46" s="8"/>
      <c r="AF46" s="8"/>
      <c r="AG46" s="8"/>
      <c r="AH46" s="8"/>
      <c r="AI46" s="8"/>
      <c r="AJ46" s="8"/>
      <c r="AK46" s="8"/>
      <c r="AL46" s="8"/>
      <c r="AM46" s="8"/>
      <c r="AN46" s="8"/>
      <c r="AO46" s="8"/>
      <c r="AP46" s="8"/>
      <c r="AQ46" s="8"/>
      <c r="AR46" s="8"/>
      <c r="AS46" s="8"/>
      <c r="AT46" s="387" t="e">
        <f t="shared" si="47"/>
        <v>#DIV/0!</v>
      </c>
    </row>
    <row r="47" spans="1:46" s="31" customFormat="1" hidden="1" outlineLevel="1">
      <c r="A47" s="7">
        <v>43</v>
      </c>
      <c r="B47" s="8"/>
      <c r="C47" s="8"/>
      <c r="D47" s="8"/>
      <c r="E47" s="10"/>
      <c r="F47" s="8"/>
      <c r="G47" s="8"/>
      <c r="H47" s="9">
        <f t="shared" si="31"/>
        <v>0</v>
      </c>
      <c r="I47" s="10"/>
      <c r="J47" s="10"/>
      <c r="K47" s="10"/>
      <c r="L47" s="8"/>
      <c r="M47" s="10"/>
      <c r="N47" s="9">
        <f t="shared" si="32"/>
        <v>0</v>
      </c>
      <c r="O47" s="9">
        <f t="shared" si="33"/>
        <v>0</v>
      </c>
      <c r="P47" s="11" t="e">
        <f t="shared" si="34"/>
        <v>#DIV/0!</v>
      </c>
      <c r="Q47" s="9">
        <f t="shared" si="35"/>
        <v>0</v>
      </c>
      <c r="R47" s="11" t="e">
        <f t="shared" si="36"/>
        <v>#DIV/0!</v>
      </c>
      <c r="S47" s="9" t="e">
        <f t="shared" si="37"/>
        <v>#DIV/0!</v>
      </c>
      <c r="T47" s="9" t="e">
        <f t="shared" si="38"/>
        <v>#DIV/0!</v>
      </c>
      <c r="U47" s="9" t="e">
        <f t="shared" si="39"/>
        <v>#DIV/0!</v>
      </c>
      <c r="V47" s="12" t="e">
        <f t="shared" si="40"/>
        <v>#DIV/0!</v>
      </c>
      <c r="W47" s="14" t="e">
        <f t="shared" si="41"/>
        <v>#DIV/0!</v>
      </c>
      <c r="X47" s="14" t="e">
        <f t="shared" si="42"/>
        <v>#DIV/0!</v>
      </c>
      <c r="Y47" s="13" t="e">
        <f t="shared" si="43"/>
        <v>#DIV/0!</v>
      </c>
      <c r="Z47" s="14">
        <f t="shared" si="44"/>
        <v>0</v>
      </c>
      <c r="AA47" s="14">
        <f t="shared" si="45"/>
        <v>0</v>
      </c>
      <c r="AB47" s="8"/>
      <c r="AC47" s="381">
        <f t="shared" si="46"/>
        <v>0</v>
      </c>
      <c r="AD47" s="8"/>
      <c r="AE47" s="8"/>
      <c r="AF47" s="8"/>
      <c r="AG47" s="8"/>
      <c r="AH47" s="8"/>
      <c r="AI47" s="8"/>
      <c r="AJ47" s="8"/>
      <c r="AK47" s="8"/>
      <c r="AL47" s="8"/>
      <c r="AM47" s="8"/>
      <c r="AN47" s="8"/>
      <c r="AO47" s="8"/>
      <c r="AP47" s="8"/>
      <c r="AQ47" s="8"/>
      <c r="AR47" s="8"/>
      <c r="AS47" s="8"/>
      <c r="AT47" s="387" t="e">
        <f t="shared" si="47"/>
        <v>#DIV/0!</v>
      </c>
    </row>
    <row r="48" spans="1:46" s="31" customFormat="1" hidden="1" outlineLevel="1">
      <c r="A48" s="7">
        <v>44</v>
      </c>
      <c r="B48" s="8"/>
      <c r="C48" s="8"/>
      <c r="D48" s="8"/>
      <c r="E48" s="10"/>
      <c r="F48" s="8"/>
      <c r="G48" s="8"/>
      <c r="H48" s="9">
        <f t="shared" si="31"/>
        <v>0</v>
      </c>
      <c r="I48" s="10"/>
      <c r="J48" s="10"/>
      <c r="K48" s="10"/>
      <c r="L48" s="8"/>
      <c r="M48" s="10"/>
      <c r="N48" s="9">
        <f t="shared" si="32"/>
        <v>0</v>
      </c>
      <c r="O48" s="9">
        <f t="shared" si="33"/>
        <v>0</v>
      </c>
      <c r="P48" s="11" t="e">
        <f t="shared" si="34"/>
        <v>#DIV/0!</v>
      </c>
      <c r="Q48" s="9">
        <f t="shared" si="35"/>
        <v>0</v>
      </c>
      <c r="R48" s="11" t="e">
        <f t="shared" si="36"/>
        <v>#DIV/0!</v>
      </c>
      <c r="S48" s="9" t="e">
        <f t="shared" si="37"/>
        <v>#DIV/0!</v>
      </c>
      <c r="T48" s="9" t="e">
        <f t="shared" si="38"/>
        <v>#DIV/0!</v>
      </c>
      <c r="U48" s="9" t="e">
        <f t="shared" si="39"/>
        <v>#DIV/0!</v>
      </c>
      <c r="V48" s="12" t="e">
        <f t="shared" si="40"/>
        <v>#DIV/0!</v>
      </c>
      <c r="W48" s="14" t="e">
        <f t="shared" si="41"/>
        <v>#DIV/0!</v>
      </c>
      <c r="X48" s="14" t="e">
        <f t="shared" si="42"/>
        <v>#DIV/0!</v>
      </c>
      <c r="Y48" s="13" t="e">
        <f t="shared" si="43"/>
        <v>#DIV/0!</v>
      </c>
      <c r="Z48" s="14">
        <f t="shared" si="44"/>
        <v>0</v>
      </c>
      <c r="AA48" s="14">
        <f t="shared" si="45"/>
        <v>0</v>
      </c>
      <c r="AB48" s="8"/>
      <c r="AC48" s="381">
        <f t="shared" si="46"/>
        <v>0</v>
      </c>
      <c r="AD48" s="8"/>
      <c r="AE48" s="8"/>
      <c r="AF48" s="8"/>
      <c r="AG48" s="8"/>
      <c r="AH48" s="8"/>
      <c r="AI48" s="8"/>
      <c r="AJ48" s="8"/>
      <c r="AK48" s="8"/>
      <c r="AL48" s="8"/>
      <c r="AM48" s="8"/>
      <c r="AN48" s="8"/>
      <c r="AO48" s="8"/>
      <c r="AP48" s="8"/>
      <c r="AQ48" s="8"/>
      <c r="AR48" s="8"/>
      <c r="AS48" s="8"/>
      <c r="AT48" s="387" t="e">
        <f t="shared" si="47"/>
        <v>#DIV/0!</v>
      </c>
    </row>
    <row r="49" spans="1:46" s="31" customFormat="1" hidden="1" outlineLevel="1">
      <c r="A49" s="7">
        <v>45</v>
      </c>
      <c r="B49" s="8"/>
      <c r="C49" s="8"/>
      <c r="D49" s="8"/>
      <c r="E49" s="10"/>
      <c r="F49" s="8"/>
      <c r="G49" s="8"/>
      <c r="H49" s="9">
        <f t="shared" si="31"/>
        <v>0</v>
      </c>
      <c r="I49" s="10"/>
      <c r="J49" s="10"/>
      <c r="K49" s="10"/>
      <c r="L49" s="8"/>
      <c r="M49" s="10"/>
      <c r="N49" s="9">
        <f t="shared" si="32"/>
        <v>0</v>
      </c>
      <c r="O49" s="9">
        <f t="shared" si="33"/>
        <v>0</v>
      </c>
      <c r="P49" s="11" t="e">
        <f t="shared" si="34"/>
        <v>#DIV/0!</v>
      </c>
      <c r="Q49" s="9">
        <f t="shared" si="35"/>
        <v>0</v>
      </c>
      <c r="R49" s="11" t="e">
        <f t="shared" si="36"/>
        <v>#DIV/0!</v>
      </c>
      <c r="S49" s="9" t="e">
        <f t="shared" si="37"/>
        <v>#DIV/0!</v>
      </c>
      <c r="T49" s="9" t="e">
        <f t="shared" si="38"/>
        <v>#DIV/0!</v>
      </c>
      <c r="U49" s="9" t="e">
        <f t="shared" si="39"/>
        <v>#DIV/0!</v>
      </c>
      <c r="V49" s="12" t="e">
        <f t="shared" si="40"/>
        <v>#DIV/0!</v>
      </c>
      <c r="W49" s="14" t="e">
        <f t="shared" si="41"/>
        <v>#DIV/0!</v>
      </c>
      <c r="X49" s="14" t="e">
        <f t="shared" si="42"/>
        <v>#DIV/0!</v>
      </c>
      <c r="Y49" s="13" t="e">
        <f t="shared" si="43"/>
        <v>#DIV/0!</v>
      </c>
      <c r="Z49" s="14">
        <f t="shared" si="44"/>
        <v>0</v>
      </c>
      <c r="AA49" s="14">
        <f t="shared" si="45"/>
        <v>0</v>
      </c>
      <c r="AB49" s="8"/>
      <c r="AC49" s="381">
        <f t="shared" si="46"/>
        <v>0</v>
      </c>
      <c r="AD49" s="8"/>
      <c r="AE49" s="8"/>
      <c r="AF49" s="8"/>
      <c r="AG49" s="8"/>
      <c r="AH49" s="8"/>
      <c r="AI49" s="8"/>
      <c r="AJ49" s="8"/>
      <c r="AK49" s="8"/>
      <c r="AL49" s="8"/>
      <c r="AM49" s="8"/>
      <c r="AN49" s="8"/>
      <c r="AO49" s="8"/>
      <c r="AP49" s="8"/>
      <c r="AQ49" s="8"/>
      <c r="AR49" s="8"/>
      <c r="AS49" s="8"/>
      <c r="AT49" s="387" t="e">
        <f t="shared" si="47"/>
        <v>#DIV/0!</v>
      </c>
    </row>
    <row r="50" spans="1:46" s="31" customFormat="1" hidden="1" outlineLevel="1">
      <c r="A50" s="7">
        <v>46</v>
      </c>
      <c r="B50" s="8"/>
      <c r="C50" s="8"/>
      <c r="D50" s="8"/>
      <c r="E50" s="10"/>
      <c r="F50" s="8"/>
      <c r="G50" s="8"/>
      <c r="H50" s="9">
        <f t="shared" si="31"/>
        <v>0</v>
      </c>
      <c r="I50" s="10"/>
      <c r="J50" s="10"/>
      <c r="K50" s="10"/>
      <c r="L50" s="8"/>
      <c r="M50" s="10"/>
      <c r="N50" s="9">
        <f t="shared" si="32"/>
        <v>0</v>
      </c>
      <c r="O50" s="9">
        <f t="shared" si="33"/>
        <v>0</v>
      </c>
      <c r="P50" s="11" t="e">
        <f t="shared" si="34"/>
        <v>#DIV/0!</v>
      </c>
      <c r="Q50" s="9">
        <f t="shared" si="35"/>
        <v>0</v>
      </c>
      <c r="R50" s="11" t="e">
        <f t="shared" si="36"/>
        <v>#DIV/0!</v>
      </c>
      <c r="S50" s="9" t="e">
        <f t="shared" si="37"/>
        <v>#DIV/0!</v>
      </c>
      <c r="T50" s="9" t="e">
        <f t="shared" si="38"/>
        <v>#DIV/0!</v>
      </c>
      <c r="U50" s="9" t="e">
        <f t="shared" si="39"/>
        <v>#DIV/0!</v>
      </c>
      <c r="V50" s="12" t="e">
        <f t="shared" si="40"/>
        <v>#DIV/0!</v>
      </c>
      <c r="W50" s="14" t="e">
        <f t="shared" si="41"/>
        <v>#DIV/0!</v>
      </c>
      <c r="X50" s="14" t="e">
        <f t="shared" si="42"/>
        <v>#DIV/0!</v>
      </c>
      <c r="Y50" s="13" t="e">
        <f t="shared" si="43"/>
        <v>#DIV/0!</v>
      </c>
      <c r="Z50" s="14">
        <f t="shared" si="44"/>
        <v>0</v>
      </c>
      <c r="AA50" s="14">
        <f t="shared" si="45"/>
        <v>0</v>
      </c>
      <c r="AB50" s="8"/>
      <c r="AC50" s="381">
        <f t="shared" si="46"/>
        <v>0</v>
      </c>
      <c r="AD50" s="8"/>
      <c r="AE50" s="8"/>
      <c r="AF50" s="8"/>
      <c r="AG50" s="8"/>
      <c r="AH50" s="8"/>
      <c r="AI50" s="8"/>
      <c r="AJ50" s="8"/>
      <c r="AK50" s="8"/>
      <c r="AL50" s="8"/>
      <c r="AM50" s="8"/>
      <c r="AN50" s="8"/>
      <c r="AO50" s="8"/>
      <c r="AP50" s="8"/>
      <c r="AQ50" s="8"/>
      <c r="AR50" s="8"/>
      <c r="AS50" s="8"/>
      <c r="AT50" s="387" t="e">
        <f t="shared" si="47"/>
        <v>#DIV/0!</v>
      </c>
    </row>
    <row r="51" spans="1:46" s="31" customFormat="1" hidden="1" outlineLevel="1">
      <c r="A51" s="7">
        <v>47</v>
      </c>
      <c r="B51" s="8"/>
      <c r="C51" s="8"/>
      <c r="D51" s="8"/>
      <c r="E51" s="10"/>
      <c r="F51" s="8"/>
      <c r="G51" s="8"/>
      <c r="H51" s="9">
        <f t="shared" si="31"/>
        <v>0</v>
      </c>
      <c r="I51" s="10"/>
      <c r="J51" s="10"/>
      <c r="K51" s="10"/>
      <c r="L51" s="8"/>
      <c r="M51" s="10"/>
      <c r="N51" s="9">
        <f t="shared" si="32"/>
        <v>0</v>
      </c>
      <c r="O51" s="9">
        <f t="shared" si="33"/>
        <v>0</v>
      </c>
      <c r="P51" s="11" t="e">
        <f t="shared" si="34"/>
        <v>#DIV/0!</v>
      </c>
      <c r="Q51" s="9">
        <f t="shared" si="35"/>
        <v>0</v>
      </c>
      <c r="R51" s="11" t="e">
        <f t="shared" si="36"/>
        <v>#DIV/0!</v>
      </c>
      <c r="S51" s="9" t="e">
        <f t="shared" si="37"/>
        <v>#DIV/0!</v>
      </c>
      <c r="T51" s="9" t="e">
        <f t="shared" si="38"/>
        <v>#DIV/0!</v>
      </c>
      <c r="U51" s="9" t="e">
        <f t="shared" si="39"/>
        <v>#DIV/0!</v>
      </c>
      <c r="V51" s="12" t="e">
        <f t="shared" si="40"/>
        <v>#DIV/0!</v>
      </c>
      <c r="W51" s="14" t="e">
        <f t="shared" si="41"/>
        <v>#DIV/0!</v>
      </c>
      <c r="X51" s="14" t="e">
        <f t="shared" si="42"/>
        <v>#DIV/0!</v>
      </c>
      <c r="Y51" s="13" t="e">
        <f t="shared" si="43"/>
        <v>#DIV/0!</v>
      </c>
      <c r="Z51" s="14">
        <f t="shared" si="44"/>
        <v>0</v>
      </c>
      <c r="AA51" s="14">
        <f t="shared" si="45"/>
        <v>0</v>
      </c>
      <c r="AB51" s="8"/>
      <c r="AC51" s="381">
        <f t="shared" si="46"/>
        <v>0</v>
      </c>
      <c r="AD51" s="8"/>
      <c r="AE51" s="8"/>
      <c r="AF51" s="8"/>
      <c r="AG51" s="8"/>
      <c r="AH51" s="8"/>
      <c r="AI51" s="8"/>
      <c r="AJ51" s="8"/>
      <c r="AK51" s="8"/>
      <c r="AL51" s="8"/>
      <c r="AM51" s="8"/>
      <c r="AN51" s="8"/>
      <c r="AO51" s="8"/>
      <c r="AP51" s="8"/>
      <c r="AQ51" s="8"/>
      <c r="AR51" s="8"/>
      <c r="AS51" s="8"/>
      <c r="AT51" s="387" t="e">
        <f t="shared" si="47"/>
        <v>#DIV/0!</v>
      </c>
    </row>
    <row r="52" spans="1:46" s="31" customFormat="1" hidden="1" outlineLevel="1">
      <c r="A52" s="7">
        <v>48</v>
      </c>
      <c r="B52" s="8"/>
      <c r="C52" s="8"/>
      <c r="D52" s="8"/>
      <c r="E52" s="10"/>
      <c r="F52" s="8"/>
      <c r="G52" s="8"/>
      <c r="H52" s="9">
        <f t="shared" si="31"/>
        <v>0</v>
      </c>
      <c r="I52" s="10"/>
      <c r="J52" s="10"/>
      <c r="K52" s="10"/>
      <c r="L52" s="8"/>
      <c r="M52" s="10"/>
      <c r="N52" s="9">
        <f t="shared" si="32"/>
        <v>0</v>
      </c>
      <c r="O52" s="9">
        <f t="shared" si="33"/>
        <v>0</v>
      </c>
      <c r="P52" s="11" t="e">
        <f t="shared" si="34"/>
        <v>#DIV/0!</v>
      </c>
      <c r="Q52" s="9">
        <f t="shared" si="35"/>
        <v>0</v>
      </c>
      <c r="R52" s="11" t="e">
        <f t="shared" si="36"/>
        <v>#DIV/0!</v>
      </c>
      <c r="S52" s="9" t="e">
        <f t="shared" si="37"/>
        <v>#DIV/0!</v>
      </c>
      <c r="T52" s="9" t="e">
        <f t="shared" si="38"/>
        <v>#DIV/0!</v>
      </c>
      <c r="U52" s="9" t="e">
        <f t="shared" si="39"/>
        <v>#DIV/0!</v>
      </c>
      <c r="V52" s="12" t="e">
        <f t="shared" si="40"/>
        <v>#DIV/0!</v>
      </c>
      <c r="W52" s="14" t="e">
        <f t="shared" si="41"/>
        <v>#DIV/0!</v>
      </c>
      <c r="X52" s="14" t="e">
        <f t="shared" si="42"/>
        <v>#DIV/0!</v>
      </c>
      <c r="Y52" s="13" t="e">
        <f t="shared" si="43"/>
        <v>#DIV/0!</v>
      </c>
      <c r="Z52" s="14">
        <f t="shared" si="44"/>
        <v>0</v>
      </c>
      <c r="AA52" s="14">
        <f t="shared" si="45"/>
        <v>0</v>
      </c>
      <c r="AB52" s="8"/>
      <c r="AC52" s="381">
        <f t="shared" si="46"/>
        <v>0</v>
      </c>
      <c r="AD52" s="8"/>
      <c r="AE52" s="8"/>
      <c r="AF52" s="8"/>
      <c r="AG52" s="8"/>
      <c r="AH52" s="8"/>
      <c r="AI52" s="8"/>
      <c r="AJ52" s="8"/>
      <c r="AK52" s="8"/>
      <c r="AL52" s="8"/>
      <c r="AM52" s="8"/>
      <c r="AN52" s="8"/>
      <c r="AO52" s="8"/>
      <c r="AP52" s="8"/>
      <c r="AQ52" s="8"/>
      <c r="AR52" s="8"/>
      <c r="AS52" s="8"/>
      <c r="AT52" s="387" t="e">
        <f t="shared" si="47"/>
        <v>#DIV/0!</v>
      </c>
    </row>
    <row r="53" spans="1:46" s="31" customFormat="1" hidden="1" outlineLevel="1">
      <c r="A53" s="7">
        <v>49</v>
      </c>
      <c r="B53" s="8"/>
      <c r="C53" s="8"/>
      <c r="D53" s="8"/>
      <c r="E53" s="10"/>
      <c r="F53" s="8"/>
      <c r="G53" s="8"/>
      <c r="H53" s="9">
        <f t="shared" si="31"/>
        <v>0</v>
      </c>
      <c r="I53" s="10"/>
      <c r="J53" s="10"/>
      <c r="K53" s="10"/>
      <c r="L53" s="8"/>
      <c r="M53" s="10"/>
      <c r="N53" s="9">
        <f t="shared" si="32"/>
        <v>0</v>
      </c>
      <c r="O53" s="9">
        <f t="shared" si="33"/>
        <v>0</v>
      </c>
      <c r="P53" s="11" t="e">
        <f t="shared" si="34"/>
        <v>#DIV/0!</v>
      </c>
      <c r="Q53" s="9">
        <f t="shared" si="35"/>
        <v>0</v>
      </c>
      <c r="R53" s="11" t="e">
        <f t="shared" si="36"/>
        <v>#DIV/0!</v>
      </c>
      <c r="S53" s="9" t="e">
        <f t="shared" si="37"/>
        <v>#DIV/0!</v>
      </c>
      <c r="T53" s="9" t="e">
        <f t="shared" si="38"/>
        <v>#DIV/0!</v>
      </c>
      <c r="U53" s="9" t="e">
        <f t="shared" si="39"/>
        <v>#DIV/0!</v>
      </c>
      <c r="V53" s="12" t="e">
        <f t="shared" si="40"/>
        <v>#DIV/0!</v>
      </c>
      <c r="W53" s="14" t="e">
        <f t="shared" si="41"/>
        <v>#DIV/0!</v>
      </c>
      <c r="X53" s="14" t="e">
        <f t="shared" si="42"/>
        <v>#DIV/0!</v>
      </c>
      <c r="Y53" s="13" t="e">
        <f t="shared" si="43"/>
        <v>#DIV/0!</v>
      </c>
      <c r="Z53" s="14">
        <f t="shared" si="44"/>
        <v>0</v>
      </c>
      <c r="AA53" s="14">
        <f t="shared" si="45"/>
        <v>0</v>
      </c>
      <c r="AB53" s="8"/>
      <c r="AC53" s="381">
        <f t="shared" si="46"/>
        <v>0</v>
      </c>
      <c r="AD53" s="8"/>
      <c r="AE53" s="8"/>
      <c r="AF53" s="8"/>
      <c r="AG53" s="8"/>
      <c r="AH53" s="8"/>
      <c r="AI53" s="8"/>
      <c r="AJ53" s="8"/>
      <c r="AK53" s="8"/>
      <c r="AL53" s="8"/>
      <c r="AM53" s="8"/>
      <c r="AN53" s="8"/>
      <c r="AO53" s="8"/>
      <c r="AP53" s="8"/>
      <c r="AQ53" s="8"/>
      <c r="AR53" s="8"/>
      <c r="AS53" s="8"/>
      <c r="AT53" s="387" t="e">
        <f t="shared" si="47"/>
        <v>#DIV/0!</v>
      </c>
    </row>
    <row r="54" spans="1:46" s="31" customFormat="1" hidden="1" outlineLevel="1">
      <c r="A54" s="7">
        <v>50</v>
      </c>
      <c r="B54" s="8"/>
      <c r="C54" s="8"/>
      <c r="D54" s="8"/>
      <c r="E54" s="10"/>
      <c r="F54" s="8"/>
      <c r="G54" s="8"/>
      <c r="H54" s="9">
        <f t="shared" si="31"/>
        <v>0</v>
      </c>
      <c r="I54" s="10"/>
      <c r="J54" s="10"/>
      <c r="K54" s="10"/>
      <c r="L54" s="8"/>
      <c r="M54" s="10"/>
      <c r="N54" s="9">
        <f t="shared" si="32"/>
        <v>0</v>
      </c>
      <c r="O54" s="9">
        <f t="shared" si="33"/>
        <v>0</v>
      </c>
      <c r="P54" s="11" t="e">
        <f t="shared" si="34"/>
        <v>#DIV/0!</v>
      </c>
      <c r="Q54" s="9">
        <f t="shared" si="35"/>
        <v>0</v>
      </c>
      <c r="R54" s="11" t="e">
        <f t="shared" si="36"/>
        <v>#DIV/0!</v>
      </c>
      <c r="S54" s="9" t="e">
        <f t="shared" si="37"/>
        <v>#DIV/0!</v>
      </c>
      <c r="T54" s="9" t="e">
        <f t="shared" si="38"/>
        <v>#DIV/0!</v>
      </c>
      <c r="U54" s="9" t="e">
        <f t="shared" si="39"/>
        <v>#DIV/0!</v>
      </c>
      <c r="V54" s="12" t="e">
        <f t="shared" si="40"/>
        <v>#DIV/0!</v>
      </c>
      <c r="W54" s="14" t="e">
        <f t="shared" si="41"/>
        <v>#DIV/0!</v>
      </c>
      <c r="X54" s="14" t="e">
        <f t="shared" si="42"/>
        <v>#DIV/0!</v>
      </c>
      <c r="Y54" s="13" t="e">
        <f t="shared" si="43"/>
        <v>#DIV/0!</v>
      </c>
      <c r="Z54" s="14">
        <f t="shared" si="44"/>
        <v>0</v>
      </c>
      <c r="AA54" s="14">
        <f t="shared" si="45"/>
        <v>0</v>
      </c>
      <c r="AB54" s="8"/>
      <c r="AC54" s="381">
        <f t="shared" si="46"/>
        <v>0</v>
      </c>
      <c r="AD54" s="8"/>
      <c r="AE54" s="8"/>
      <c r="AF54" s="8"/>
      <c r="AG54" s="8"/>
      <c r="AH54" s="8"/>
      <c r="AI54" s="8"/>
      <c r="AJ54" s="8"/>
      <c r="AK54" s="8"/>
      <c r="AL54" s="8"/>
      <c r="AM54" s="8"/>
      <c r="AN54" s="8"/>
      <c r="AO54" s="8"/>
      <c r="AP54" s="8"/>
      <c r="AQ54" s="8"/>
      <c r="AR54" s="8"/>
      <c r="AS54" s="8"/>
      <c r="AT54" s="387" t="e">
        <f t="shared" si="47"/>
        <v>#DIV/0!</v>
      </c>
    </row>
    <row r="55" spans="1:46" s="31" customFormat="1" hidden="1" outlineLevel="1">
      <c r="A55" s="7">
        <v>51</v>
      </c>
      <c r="B55" s="8"/>
      <c r="C55" s="8"/>
      <c r="D55" s="8"/>
      <c r="E55" s="10"/>
      <c r="F55" s="8"/>
      <c r="G55" s="8"/>
      <c r="H55" s="9">
        <f t="shared" si="31"/>
        <v>0</v>
      </c>
      <c r="I55" s="10"/>
      <c r="J55" s="10"/>
      <c r="K55" s="10"/>
      <c r="L55" s="8"/>
      <c r="M55" s="10"/>
      <c r="N55" s="9">
        <f t="shared" si="32"/>
        <v>0</v>
      </c>
      <c r="O55" s="9">
        <f t="shared" si="33"/>
        <v>0</v>
      </c>
      <c r="P55" s="11" t="e">
        <f t="shared" si="34"/>
        <v>#DIV/0!</v>
      </c>
      <c r="Q55" s="9">
        <f t="shared" si="35"/>
        <v>0</v>
      </c>
      <c r="R55" s="11" t="e">
        <f t="shared" si="36"/>
        <v>#DIV/0!</v>
      </c>
      <c r="S55" s="9" t="e">
        <f t="shared" si="37"/>
        <v>#DIV/0!</v>
      </c>
      <c r="T55" s="9" t="e">
        <f t="shared" si="38"/>
        <v>#DIV/0!</v>
      </c>
      <c r="U55" s="9" t="e">
        <f t="shared" si="39"/>
        <v>#DIV/0!</v>
      </c>
      <c r="V55" s="12" t="e">
        <f t="shared" si="40"/>
        <v>#DIV/0!</v>
      </c>
      <c r="W55" s="14" t="e">
        <f t="shared" si="41"/>
        <v>#DIV/0!</v>
      </c>
      <c r="X55" s="14" t="e">
        <f t="shared" si="42"/>
        <v>#DIV/0!</v>
      </c>
      <c r="Y55" s="13" t="e">
        <f t="shared" si="43"/>
        <v>#DIV/0!</v>
      </c>
      <c r="Z55" s="14">
        <f t="shared" si="44"/>
        <v>0</v>
      </c>
      <c r="AA55" s="14">
        <f t="shared" si="45"/>
        <v>0</v>
      </c>
      <c r="AB55" s="8"/>
      <c r="AC55" s="381">
        <f t="shared" si="46"/>
        <v>0</v>
      </c>
      <c r="AD55" s="8"/>
      <c r="AE55" s="8"/>
      <c r="AF55" s="8"/>
      <c r="AG55" s="8"/>
      <c r="AH55" s="8"/>
      <c r="AI55" s="8"/>
      <c r="AJ55" s="8"/>
      <c r="AK55" s="8"/>
      <c r="AL55" s="8"/>
      <c r="AM55" s="8"/>
      <c r="AN55" s="8"/>
      <c r="AO55" s="8"/>
      <c r="AP55" s="8"/>
      <c r="AQ55" s="8"/>
      <c r="AR55" s="8"/>
      <c r="AS55" s="8"/>
      <c r="AT55" s="387" t="e">
        <f t="shared" si="47"/>
        <v>#DIV/0!</v>
      </c>
    </row>
    <row r="56" spans="1:46" s="31" customFormat="1" hidden="1" outlineLevel="1">
      <c r="A56" s="7">
        <v>52</v>
      </c>
      <c r="B56" s="8"/>
      <c r="C56" s="8"/>
      <c r="D56" s="8"/>
      <c r="E56" s="10"/>
      <c r="F56" s="8"/>
      <c r="G56" s="8"/>
      <c r="H56" s="9">
        <f t="shared" si="31"/>
        <v>0</v>
      </c>
      <c r="I56" s="10"/>
      <c r="J56" s="10"/>
      <c r="K56" s="10"/>
      <c r="L56" s="8"/>
      <c r="M56" s="10"/>
      <c r="N56" s="9">
        <f t="shared" si="32"/>
        <v>0</v>
      </c>
      <c r="O56" s="9">
        <f t="shared" si="33"/>
        <v>0</v>
      </c>
      <c r="P56" s="11" t="e">
        <f t="shared" si="34"/>
        <v>#DIV/0!</v>
      </c>
      <c r="Q56" s="9">
        <f t="shared" si="35"/>
        <v>0</v>
      </c>
      <c r="R56" s="11" t="e">
        <f t="shared" si="36"/>
        <v>#DIV/0!</v>
      </c>
      <c r="S56" s="9" t="e">
        <f t="shared" si="37"/>
        <v>#DIV/0!</v>
      </c>
      <c r="T56" s="9" t="e">
        <f t="shared" si="38"/>
        <v>#DIV/0!</v>
      </c>
      <c r="U56" s="9" t="e">
        <f t="shared" si="39"/>
        <v>#DIV/0!</v>
      </c>
      <c r="V56" s="12" t="e">
        <f t="shared" si="40"/>
        <v>#DIV/0!</v>
      </c>
      <c r="W56" s="14" t="e">
        <f t="shared" si="41"/>
        <v>#DIV/0!</v>
      </c>
      <c r="X56" s="14" t="e">
        <f t="shared" si="42"/>
        <v>#DIV/0!</v>
      </c>
      <c r="Y56" s="13" t="e">
        <f t="shared" si="43"/>
        <v>#DIV/0!</v>
      </c>
      <c r="Z56" s="14">
        <f t="shared" si="44"/>
        <v>0</v>
      </c>
      <c r="AA56" s="14">
        <f t="shared" si="45"/>
        <v>0</v>
      </c>
      <c r="AB56" s="8"/>
      <c r="AC56" s="381">
        <f t="shared" si="46"/>
        <v>0</v>
      </c>
      <c r="AD56" s="8"/>
      <c r="AE56" s="8"/>
      <c r="AF56" s="8"/>
      <c r="AG56" s="8"/>
      <c r="AH56" s="8"/>
      <c r="AI56" s="8"/>
      <c r="AJ56" s="8"/>
      <c r="AK56" s="8"/>
      <c r="AL56" s="8"/>
      <c r="AM56" s="8"/>
      <c r="AN56" s="8"/>
      <c r="AO56" s="8"/>
      <c r="AP56" s="8"/>
      <c r="AQ56" s="8"/>
      <c r="AR56" s="8"/>
      <c r="AS56" s="8"/>
      <c r="AT56" s="387" t="e">
        <f t="shared" si="47"/>
        <v>#DIV/0!</v>
      </c>
    </row>
    <row r="57" spans="1:46" s="31" customFormat="1" hidden="1" outlineLevel="1">
      <c r="A57" s="7">
        <v>53</v>
      </c>
      <c r="B57" s="8"/>
      <c r="C57" s="8"/>
      <c r="D57" s="8"/>
      <c r="E57" s="10"/>
      <c r="F57" s="8"/>
      <c r="G57" s="8"/>
      <c r="H57" s="9">
        <f t="shared" si="31"/>
        <v>0</v>
      </c>
      <c r="I57" s="10"/>
      <c r="J57" s="10"/>
      <c r="K57" s="10"/>
      <c r="L57" s="8"/>
      <c r="M57" s="10"/>
      <c r="N57" s="9">
        <f t="shared" si="32"/>
        <v>0</v>
      </c>
      <c r="O57" s="9">
        <f t="shared" si="33"/>
        <v>0</v>
      </c>
      <c r="P57" s="11" t="e">
        <f t="shared" si="34"/>
        <v>#DIV/0!</v>
      </c>
      <c r="Q57" s="9">
        <f t="shared" si="35"/>
        <v>0</v>
      </c>
      <c r="R57" s="11" t="e">
        <f t="shared" si="36"/>
        <v>#DIV/0!</v>
      </c>
      <c r="S57" s="9" t="e">
        <f t="shared" si="37"/>
        <v>#DIV/0!</v>
      </c>
      <c r="T57" s="9" t="e">
        <f t="shared" si="38"/>
        <v>#DIV/0!</v>
      </c>
      <c r="U57" s="9" t="e">
        <f t="shared" si="39"/>
        <v>#DIV/0!</v>
      </c>
      <c r="V57" s="12" t="e">
        <f t="shared" si="40"/>
        <v>#DIV/0!</v>
      </c>
      <c r="W57" s="14" t="e">
        <f t="shared" si="41"/>
        <v>#DIV/0!</v>
      </c>
      <c r="X57" s="14" t="e">
        <f t="shared" si="42"/>
        <v>#DIV/0!</v>
      </c>
      <c r="Y57" s="13" t="e">
        <f t="shared" si="43"/>
        <v>#DIV/0!</v>
      </c>
      <c r="Z57" s="14">
        <f t="shared" si="44"/>
        <v>0</v>
      </c>
      <c r="AA57" s="14">
        <f t="shared" si="45"/>
        <v>0</v>
      </c>
      <c r="AB57" s="8"/>
      <c r="AC57" s="381">
        <f t="shared" si="46"/>
        <v>0</v>
      </c>
      <c r="AD57" s="8"/>
      <c r="AE57" s="8"/>
      <c r="AF57" s="8"/>
      <c r="AG57" s="8"/>
      <c r="AH57" s="8"/>
      <c r="AI57" s="8"/>
      <c r="AJ57" s="8"/>
      <c r="AK57" s="8"/>
      <c r="AL57" s="8"/>
      <c r="AM57" s="8"/>
      <c r="AN57" s="8"/>
      <c r="AO57" s="8"/>
      <c r="AP57" s="8"/>
      <c r="AQ57" s="8"/>
      <c r="AR57" s="8"/>
      <c r="AS57" s="8"/>
      <c r="AT57" s="387" t="e">
        <f t="shared" si="47"/>
        <v>#DIV/0!</v>
      </c>
    </row>
    <row r="58" spans="1:46" s="31" customFormat="1" hidden="1" outlineLevel="1">
      <c r="A58" s="7">
        <v>54</v>
      </c>
      <c r="B58" s="8"/>
      <c r="C58" s="8"/>
      <c r="D58" s="8"/>
      <c r="E58" s="10"/>
      <c r="F58" s="8"/>
      <c r="G58" s="8"/>
      <c r="H58" s="9">
        <f t="shared" si="31"/>
        <v>0</v>
      </c>
      <c r="I58" s="10"/>
      <c r="J58" s="10"/>
      <c r="K58" s="10"/>
      <c r="L58" s="8"/>
      <c r="M58" s="10"/>
      <c r="N58" s="9">
        <f t="shared" si="32"/>
        <v>0</v>
      </c>
      <c r="O58" s="9">
        <f t="shared" si="33"/>
        <v>0</v>
      </c>
      <c r="P58" s="11" t="e">
        <f t="shared" si="34"/>
        <v>#DIV/0!</v>
      </c>
      <c r="Q58" s="9">
        <f t="shared" si="35"/>
        <v>0</v>
      </c>
      <c r="R58" s="11" t="e">
        <f t="shared" si="36"/>
        <v>#DIV/0!</v>
      </c>
      <c r="S58" s="9" t="e">
        <f t="shared" si="37"/>
        <v>#DIV/0!</v>
      </c>
      <c r="T58" s="9" t="e">
        <f t="shared" si="38"/>
        <v>#DIV/0!</v>
      </c>
      <c r="U58" s="9" t="e">
        <f t="shared" si="39"/>
        <v>#DIV/0!</v>
      </c>
      <c r="V58" s="12" t="e">
        <f t="shared" si="40"/>
        <v>#DIV/0!</v>
      </c>
      <c r="W58" s="14" t="e">
        <f t="shared" si="41"/>
        <v>#DIV/0!</v>
      </c>
      <c r="X58" s="14" t="e">
        <f t="shared" si="42"/>
        <v>#DIV/0!</v>
      </c>
      <c r="Y58" s="13" t="e">
        <f t="shared" si="43"/>
        <v>#DIV/0!</v>
      </c>
      <c r="Z58" s="14">
        <f t="shared" si="44"/>
        <v>0</v>
      </c>
      <c r="AA58" s="14">
        <f t="shared" si="45"/>
        <v>0</v>
      </c>
      <c r="AB58" s="8"/>
      <c r="AC58" s="381">
        <f t="shared" si="46"/>
        <v>0</v>
      </c>
      <c r="AD58" s="8"/>
      <c r="AE58" s="8"/>
      <c r="AF58" s="8"/>
      <c r="AG58" s="8"/>
      <c r="AH58" s="8"/>
      <c r="AI58" s="8"/>
      <c r="AJ58" s="8"/>
      <c r="AK58" s="8"/>
      <c r="AL58" s="8"/>
      <c r="AM58" s="8"/>
      <c r="AN58" s="8"/>
      <c r="AO58" s="8"/>
      <c r="AP58" s="8"/>
      <c r="AQ58" s="8"/>
      <c r="AR58" s="8"/>
      <c r="AS58" s="8"/>
      <c r="AT58" s="387" t="e">
        <f t="shared" si="47"/>
        <v>#DIV/0!</v>
      </c>
    </row>
    <row r="59" spans="1:46" s="31" customFormat="1" hidden="1" outlineLevel="1">
      <c r="A59" s="7">
        <v>55</v>
      </c>
      <c r="B59" s="8"/>
      <c r="C59" s="8"/>
      <c r="D59" s="8"/>
      <c r="E59" s="10"/>
      <c r="F59" s="8"/>
      <c r="G59" s="8"/>
      <c r="H59" s="9">
        <f t="shared" si="31"/>
        <v>0</v>
      </c>
      <c r="I59" s="10"/>
      <c r="J59" s="10"/>
      <c r="K59" s="10"/>
      <c r="L59" s="8"/>
      <c r="M59" s="10"/>
      <c r="N59" s="9">
        <f t="shared" si="32"/>
        <v>0</v>
      </c>
      <c r="O59" s="9">
        <f t="shared" si="33"/>
        <v>0</v>
      </c>
      <c r="P59" s="11" t="e">
        <f t="shared" si="34"/>
        <v>#DIV/0!</v>
      </c>
      <c r="Q59" s="9">
        <f t="shared" si="35"/>
        <v>0</v>
      </c>
      <c r="R59" s="11" t="e">
        <f t="shared" si="36"/>
        <v>#DIV/0!</v>
      </c>
      <c r="S59" s="9" t="e">
        <f t="shared" si="37"/>
        <v>#DIV/0!</v>
      </c>
      <c r="T59" s="9" t="e">
        <f t="shared" si="38"/>
        <v>#DIV/0!</v>
      </c>
      <c r="U59" s="9" t="e">
        <f t="shared" si="39"/>
        <v>#DIV/0!</v>
      </c>
      <c r="V59" s="12" t="e">
        <f t="shared" si="40"/>
        <v>#DIV/0!</v>
      </c>
      <c r="W59" s="14" t="e">
        <f t="shared" si="41"/>
        <v>#DIV/0!</v>
      </c>
      <c r="X59" s="14" t="e">
        <f t="shared" si="42"/>
        <v>#DIV/0!</v>
      </c>
      <c r="Y59" s="13" t="e">
        <f t="shared" si="43"/>
        <v>#DIV/0!</v>
      </c>
      <c r="Z59" s="14">
        <f t="shared" si="44"/>
        <v>0</v>
      </c>
      <c r="AA59" s="14">
        <f t="shared" si="45"/>
        <v>0</v>
      </c>
      <c r="AB59" s="8"/>
      <c r="AC59" s="381">
        <f t="shared" si="46"/>
        <v>0</v>
      </c>
      <c r="AD59" s="8"/>
      <c r="AE59" s="8"/>
      <c r="AF59" s="8"/>
      <c r="AG59" s="8"/>
      <c r="AH59" s="8"/>
      <c r="AI59" s="8"/>
      <c r="AJ59" s="8"/>
      <c r="AK59" s="8"/>
      <c r="AL59" s="8"/>
      <c r="AM59" s="8"/>
      <c r="AN59" s="8"/>
      <c r="AO59" s="8"/>
      <c r="AP59" s="8"/>
      <c r="AQ59" s="8"/>
      <c r="AR59" s="8"/>
      <c r="AS59" s="8"/>
      <c r="AT59" s="387" t="e">
        <f t="shared" si="47"/>
        <v>#DIV/0!</v>
      </c>
    </row>
    <row r="60" spans="1:46" s="31" customFormat="1" hidden="1" outlineLevel="1">
      <c r="A60" s="7">
        <v>56</v>
      </c>
      <c r="B60" s="8"/>
      <c r="C60" s="8"/>
      <c r="D60" s="8"/>
      <c r="E60" s="10"/>
      <c r="F60" s="8"/>
      <c r="G60" s="8"/>
      <c r="H60" s="9">
        <f t="shared" si="31"/>
        <v>0</v>
      </c>
      <c r="I60" s="10"/>
      <c r="J60" s="10"/>
      <c r="K60" s="10"/>
      <c r="L60" s="8"/>
      <c r="M60" s="10"/>
      <c r="N60" s="9">
        <f t="shared" si="32"/>
        <v>0</v>
      </c>
      <c r="O60" s="9">
        <f t="shared" si="33"/>
        <v>0</v>
      </c>
      <c r="P60" s="11" t="e">
        <f t="shared" si="34"/>
        <v>#DIV/0!</v>
      </c>
      <c r="Q60" s="9">
        <f t="shared" si="35"/>
        <v>0</v>
      </c>
      <c r="R60" s="11" t="e">
        <f t="shared" si="36"/>
        <v>#DIV/0!</v>
      </c>
      <c r="S60" s="9" t="e">
        <f t="shared" si="37"/>
        <v>#DIV/0!</v>
      </c>
      <c r="T60" s="9" t="e">
        <f t="shared" si="38"/>
        <v>#DIV/0!</v>
      </c>
      <c r="U60" s="9" t="e">
        <f t="shared" si="39"/>
        <v>#DIV/0!</v>
      </c>
      <c r="V60" s="12" t="e">
        <f t="shared" si="40"/>
        <v>#DIV/0!</v>
      </c>
      <c r="W60" s="14" t="e">
        <f t="shared" si="41"/>
        <v>#DIV/0!</v>
      </c>
      <c r="X60" s="14" t="e">
        <f t="shared" si="42"/>
        <v>#DIV/0!</v>
      </c>
      <c r="Y60" s="13" t="e">
        <f t="shared" si="43"/>
        <v>#DIV/0!</v>
      </c>
      <c r="Z60" s="14">
        <f t="shared" si="44"/>
        <v>0</v>
      </c>
      <c r="AA60" s="14">
        <f t="shared" si="45"/>
        <v>0</v>
      </c>
      <c r="AB60" s="8"/>
      <c r="AC60" s="381">
        <f t="shared" si="46"/>
        <v>0</v>
      </c>
      <c r="AD60" s="8"/>
      <c r="AE60" s="8"/>
      <c r="AF60" s="8"/>
      <c r="AG60" s="8"/>
      <c r="AH60" s="8"/>
      <c r="AI60" s="8"/>
      <c r="AJ60" s="8"/>
      <c r="AK60" s="8"/>
      <c r="AL60" s="8"/>
      <c r="AM60" s="8"/>
      <c r="AN60" s="8"/>
      <c r="AO60" s="8"/>
      <c r="AP60" s="8"/>
      <c r="AQ60" s="8"/>
      <c r="AR60" s="8"/>
      <c r="AS60" s="8"/>
      <c r="AT60" s="387" t="e">
        <f t="shared" si="47"/>
        <v>#DIV/0!</v>
      </c>
    </row>
    <row r="61" spans="1:46" s="31" customFormat="1" hidden="1" outlineLevel="1">
      <c r="A61" s="7">
        <v>57</v>
      </c>
      <c r="B61" s="8"/>
      <c r="C61" s="8"/>
      <c r="D61" s="8"/>
      <c r="E61" s="10"/>
      <c r="F61" s="8"/>
      <c r="G61" s="8"/>
      <c r="H61" s="9">
        <f t="shared" si="31"/>
        <v>0</v>
      </c>
      <c r="I61" s="10"/>
      <c r="J61" s="10"/>
      <c r="K61" s="10"/>
      <c r="L61" s="8"/>
      <c r="M61" s="10"/>
      <c r="N61" s="9">
        <f t="shared" si="32"/>
        <v>0</v>
      </c>
      <c r="O61" s="9">
        <f t="shared" si="33"/>
        <v>0</v>
      </c>
      <c r="P61" s="11" t="e">
        <f t="shared" si="34"/>
        <v>#DIV/0!</v>
      </c>
      <c r="Q61" s="9">
        <f t="shared" si="35"/>
        <v>0</v>
      </c>
      <c r="R61" s="11" t="e">
        <f t="shared" si="36"/>
        <v>#DIV/0!</v>
      </c>
      <c r="S61" s="9" t="e">
        <f t="shared" si="37"/>
        <v>#DIV/0!</v>
      </c>
      <c r="T61" s="9" t="e">
        <f t="shared" si="38"/>
        <v>#DIV/0!</v>
      </c>
      <c r="U61" s="9" t="e">
        <f t="shared" si="39"/>
        <v>#DIV/0!</v>
      </c>
      <c r="V61" s="12" t="e">
        <f t="shared" si="40"/>
        <v>#DIV/0!</v>
      </c>
      <c r="W61" s="14" t="e">
        <f t="shared" si="41"/>
        <v>#DIV/0!</v>
      </c>
      <c r="X61" s="14" t="e">
        <f t="shared" si="42"/>
        <v>#DIV/0!</v>
      </c>
      <c r="Y61" s="13" t="e">
        <f t="shared" si="43"/>
        <v>#DIV/0!</v>
      </c>
      <c r="Z61" s="14">
        <f t="shared" si="44"/>
        <v>0</v>
      </c>
      <c r="AA61" s="14">
        <f t="shared" si="45"/>
        <v>0</v>
      </c>
      <c r="AB61" s="8"/>
      <c r="AC61" s="381">
        <f t="shared" si="46"/>
        <v>0</v>
      </c>
      <c r="AD61" s="8"/>
      <c r="AE61" s="8"/>
      <c r="AF61" s="8"/>
      <c r="AG61" s="8"/>
      <c r="AH61" s="8"/>
      <c r="AI61" s="8"/>
      <c r="AJ61" s="8"/>
      <c r="AK61" s="8"/>
      <c r="AL61" s="8"/>
      <c r="AM61" s="8"/>
      <c r="AN61" s="8"/>
      <c r="AO61" s="8"/>
      <c r="AP61" s="8"/>
      <c r="AQ61" s="8"/>
      <c r="AR61" s="8"/>
      <c r="AS61" s="8"/>
      <c r="AT61" s="387" t="e">
        <f t="shared" si="47"/>
        <v>#DIV/0!</v>
      </c>
    </row>
    <row r="62" spans="1:46" s="31" customFormat="1" hidden="1" outlineLevel="1">
      <c r="A62" s="7">
        <v>58</v>
      </c>
      <c r="B62" s="8"/>
      <c r="C62" s="8"/>
      <c r="D62" s="8"/>
      <c r="E62" s="10"/>
      <c r="F62" s="8"/>
      <c r="G62" s="8"/>
      <c r="H62" s="9">
        <f t="shared" si="31"/>
        <v>0</v>
      </c>
      <c r="I62" s="10"/>
      <c r="J62" s="10"/>
      <c r="K62" s="10"/>
      <c r="L62" s="8"/>
      <c r="M62" s="10"/>
      <c r="N62" s="9">
        <f t="shared" si="32"/>
        <v>0</v>
      </c>
      <c r="O62" s="9">
        <f t="shared" si="33"/>
        <v>0</v>
      </c>
      <c r="P62" s="11" t="e">
        <f t="shared" si="34"/>
        <v>#DIV/0!</v>
      </c>
      <c r="Q62" s="9">
        <f t="shared" si="35"/>
        <v>0</v>
      </c>
      <c r="R62" s="11" t="e">
        <f t="shared" si="36"/>
        <v>#DIV/0!</v>
      </c>
      <c r="S62" s="9" t="e">
        <f t="shared" si="37"/>
        <v>#DIV/0!</v>
      </c>
      <c r="T62" s="9" t="e">
        <f t="shared" si="38"/>
        <v>#DIV/0!</v>
      </c>
      <c r="U62" s="9" t="e">
        <f t="shared" si="39"/>
        <v>#DIV/0!</v>
      </c>
      <c r="V62" s="12" t="e">
        <f t="shared" si="40"/>
        <v>#DIV/0!</v>
      </c>
      <c r="W62" s="14" t="e">
        <f t="shared" si="41"/>
        <v>#DIV/0!</v>
      </c>
      <c r="X62" s="14" t="e">
        <f t="shared" si="42"/>
        <v>#DIV/0!</v>
      </c>
      <c r="Y62" s="13" t="e">
        <f t="shared" si="43"/>
        <v>#DIV/0!</v>
      </c>
      <c r="Z62" s="14">
        <f t="shared" si="44"/>
        <v>0</v>
      </c>
      <c r="AA62" s="14">
        <f t="shared" si="45"/>
        <v>0</v>
      </c>
      <c r="AB62" s="8"/>
      <c r="AC62" s="381">
        <f t="shared" si="46"/>
        <v>0</v>
      </c>
      <c r="AD62" s="8"/>
      <c r="AE62" s="8"/>
      <c r="AF62" s="8"/>
      <c r="AG62" s="8"/>
      <c r="AH62" s="8"/>
      <c r="AI62" s="8"/>
      <c r="AJ62" s="8"/>
      <c r="AK62" s="8"/>
      <c r="AL62" s="8"/>
      <c r="AM62" s="8"/>
      <c r="AN62" s="8"/>
      <c r="AO62" s="8"/>
      <c r="AP62" s="8"/>
      <c r="AQ62" s="8"/>
      <c r="AR62" s="8"/>
      <c r="AS62" s="8"/>
      <c r="AT62" s="387" t="e">
        <f t="shared" si="47"/>
        <v>#DIV/0!</v>
      </c>
    </row>
    <row r="63" spans="1:46" s="31" customFormat="1" hidden="1" outlineLevel="1">
      <c r="A63" s="7">
        <v>59</v>
      </c>
      <c r="B63" s="8"/>
      <c r="C63" s="8"/>
      <c r="D63" s="8"/>
      <c r="E63" s="10"/>
      <c r="F63" s="8"/>
      <c r="G63" s="8"/>
      <c r="H63" s="9">
        <f t="shared" si="31"/>
        <v>0</v>
      </c>
      <c r="I63" s="10"/>
      <c r="J63" s="10"/>
      <c r="K63" s="10"/>
      <c r="L63" s="8"/>
      <c r="M63" s="10"/>
      <c r="N63" s="9">
        <f t="shared" si="32"/>
        <v>0</v>
      </c>
      <c r="O63" s="9">
        <f t="shared" si="33"/>
        <v>0</v>
      </c>
      <c r="P63" s="11" t="e">
        <f t="shared" si="34"/>
        <v>#DIV/0!</v>
      </c>
      <c r="Q63" s="9">
        <f t="shared" si="35"/>
        <v>0</v>
      </c>
      <c r="R63" s="11" t="e">
        <f t="shared" si="36"/>
        <v>#DIV/0!</v>
      </c>
      <c r="S63" s="9" t="e">
        <f t="shared" si="37"/>
        <v>#DIV/0!</v>
      </c>
      <c r="T63" s="9" t="e">
        <f t="shared" si="38"/>
        <v>#DIV/0!</v>
      </c>
      <c r="U63" s="9" t="e">
        <f t="shared" si="39"/>
        <v>#DIV/0!</v>
      </c>
      <c r="V63" s="12" t="e">
        <f t="shared" si="40"/>
        <v>#DIV/0!</v>
      </c>
      <c r="W63" s="14" t="e">
        <f t="shared" si="41"/>
        <v>#DIV/0!</v>
      </c>
      <c r="X63" s="14" t="e">
        <f t="shared" si="42"/>
        <v>#DIV/0!</v>
      </c>
      <c r="Y63" s="13" t="e">
        <f t="shared" si="43"/>
        <v>#DIV/0!</v>
      </c>
      <c r="Z63" s="14">
        <f t="shared" si="44"/>
        <v>0</v>
      </c>
      <c r="AA63" s="14">
        <f t="shared" si="45"/>
        <v>0</v>
      </c>
      <c r="AB63" s="8"/>
      <c r="AC63" s="381">
        <f t="shared" si="46"/>
        <v>0</v>
      </c>
      <c r="AD63" s="8"/>
      <c r="AE63" s="8"/>
      <c r="AF63" s="8"/>
      <c r="AG63" s="8"/>
      <c r="AH63" s="8"/>
      <c r="AI63" s="8"/>
      <c r="AJ63" s="8"/>
      <c r="AK63" s="8"/>
      <c r="AL63" s="8"/>
      <c r="AM63" s="8"/>
      <c r="AN63" s="8"/>
      <c r="AO63" s="8"/>
      <c r="AP63" s="8"/>
      <c r="AQ63" s="8"/>
      <c r="AR63" s="8"/>
      <c r="AS63" s="8"/>
      <c r="AT63" s="387" t="e">
        <f t="shared" si="47"/>
        <v>#DIV/0!</v>
      </c>
    </row>
    <row r="64" spans="1:46" s="31" customFormat="1" hidden="1" outlineLevel="1">
      <c r="A64" s="7">
        <v>60</v>
      </c>
      <c r="B64" s="8"/>
      <c r="C64" s="8"/>
      <c r="D64" s="8"/>
      <c r="E64" s="10"/>
      <c r="F64" s="8"/>
      <c r="G64" s="8"/>
      <c r="H64" s="9">
        <f t="shared" si="31"/>
        <v>0</v>
      </c>
      <c r="I64" s="10"/>
      <c r="J64" s="10"/>
      <c r="K64" s="10"/>
      <c r="L64" s="8"/>
      <c r="M64" s="10"/>
      <c r="N64" s="9">
        <f t="shared" si="32"/>
        <v>0</v>
      </c>
      <c r="O64" s="9">
        <f t="shared" si="33"/>
        <v>0</v>
      </c>
      <c r="P64" s="11" t="e">
        <f t="shared" si="34"/>
        <v>#DIV/0!</v>
      </c>
      <c r="Q64" s="9">
        <f t="shared" si="35"/>
        <v>0</v>
      </c>
      <c r="R64" s="11" t="e">
        <f t="shared" si="36"/>
        <v>#DIV/0!</v>
      </c>
      <c r="S64" s="9" t="e">
        <f t="shared" si="37"/>
        <v>#DIV/0!</v>
      </c>
      <c r="T64" s="9" t="e">
        <f t="shared" si="38"/>
        <v>#DIV/0!</v>
      </c>
      <c r="U64" s="9" t="e">
        <f t="shared" si="39"/>
        <v>#DIV/0!</v>
      </c>
      <c r="V64" s="12" t="e">
        <f t="shared" si="40"/>
        <v>#DIV/0!</v>
      </c>
      <c r="W64" s="14" t="e">
        <f t="shared" si="41"/>
        <v>#DIV/0!</v>
      </c>
      <c r="X64" s="14" t="e">
        <f t="shared" si="42"/>
        <v>#DIV/0!</v>
      </c>
      <c r="Y64" s="13" t="e">
        <f t="shared" si="43"/>
        <v>#DIV/0!</v>
      </c>
      <c r="Z64" s="14">
        <f t="shared" si="44"/>
        <v>0</v>
      </c>
      <c r="AA64" s="14">
        <f t="shared" si="45"/>
        <v>0</v>
      </c>
      <c r="AB64" s="8"/>
      <c r="AC64" s="381">
        <f t="shared" si="46"/>
        <v>0</v>
      </c>
      <c r="AD64" s="8"/>
      <c r="AE64" s="8"/>
      <c r="AF64" s="8"/>
      <c r="AG64" s="8"/>
      <c r="AH64" s="8"/>
      <c r="AI64" s="8"/>
      <c r="AJ64" s="8"/>
      <c r="AK64" s="8"/>
      <c r="AL64" s="8"/>
      <c r="AM64" s="8"/>
      <c r="AN64" s="8"/>
      <c r="AO64" s="8"/>
      <c r="AP64" s="8"/>
      <c r="AQ64" s="8"/>
      <c r="AR64" s="8"/>
      <c r="AS64" s="8"/>
      <c r="AT64" s="387" t="e">
        <f t="shared" si="47"/>
        <v>#DIV/0!</v>
      </c>
    </row>
    <row r="65" spans="1:46" s="34" customFormat="1" collapsed="1">
      <c r="A65" s="16"/>
      <c r="B65" s="16" t="s">
        <v>7</v>
      </c>
      <c r="C65" s="16">
        <f t="shared" ref="C65:K65" si="48">SUM(C5:C64)</f>
        <v>0</v>
      </c>
      <c r="D65" s="16">
        <f t="shared" ref="D65" si="49">SUM(D5:D64)</f>
        <v>0</v>
      </c>
      <c r="E65" s="17">
        <f t="shared" si="48"/>
        <v>0</v>
      </c>
      <c r="F65" s="17">
        <f t="shared" si="48"/>
        <v>0</v>
      </c>
      <c r="G65" s="17">
        <f t="shared" si="48"/>
        <v>0</v>
      </c>
      <c r="H65" s="17">
        <f t="shared" si="48"/>
        <v>0</v>
      </c>
      <c r="I65" s="17">
        <f t="shared" si="48"/>
        <v>0</v>
      </c>
      <c r="J65" s="17">
        <f t="shared" si="48"/>
        <v>0</v>
      </c>
      <c r="K65" s="17">
        <f t="shared" si="48"/>
        <v>0</v>
      </c>
      <c r="L65" s="16"/>
      <c r="M65" s="17">
        <f>SUM(M5:M64)</f>
        <v>0</v>
      </c>
      <c r="N65" s="17">
        <f t="shared" si="1"/>
        <v>0</v>
      </c>
      <c r="O65" s="17">
        <f t="shared" si="2"/>
        <v>0</v>
      </c>
      <c r="P65" s="18" t="e">
        <f t="shared" si="3"/>
        <v>#DIV/0!</v>
      </c>
      <c r="Q65" s="17">
        <f t="shared" si="4"/>
        <v>0</v>
      </c>
      <c r="R65" s="18" t="e">
        <f t="shared" si="5"/>
        <v>#DIV/0!</v>
      </c>
      <c r="S65" s="17" t="e">
        <f t="shared" si="6"/>
        <v>#DIV/0!</v>
      </c>
      <c r="T65" s="17" t="e">
        <f t="shared" si="7"/>
        <v>#DIV/0!</v>
      </c>
      <c r="U65" s="17" t="e">
        <f t="shared" si="8"/>
        <v>#DIV/0!</v>
      </c>
      <c r="V65" s="19" t="e">
        <f t="shared" si="9"/>
        <v>#DIV/0!</v>
      </c>
      <c r="W65" s="21" t="e">
        <f>F65/N65</f>
        <v>#DIV/0!</v>
      </c>
      <c r="X65" s="21" t="e">
        <f>G65/N65</f>
        <v>#DIV/0!</v>
      </c>
      <c r="Y65" s="20" t="e">
        <f>H65/N65</f>
        <v>#DIV/0!</v>
      </c>
      <c r="Z65" s="21">
        <f t="shared" si="10"/>
        <v>0</v>
      </c>
      <c r="AA65" s="21">
        <f t="shared" si="11"/>
        <v>0</v>
      </c>
      <c r="AB65" s="17">
        <f t="shared" ref="AB65:AS65" si="50">SUM(AB5:AB64)</f>
        <v>0</v>
      </c>
      <c r="AC65" s="382">
        <f t="shared" si="50"/>
        <v>0</v>
      </c>
      <c r="AD65" s="17">
        <f t="shared" si="50"/>
        <v>0</v>
      </c>
      <c r="AE65" s="17">
        <f t="shared" si="50"/>
        <v>0</v>
      </c>
      <c r="AF65" s="17">
        <f t="shared" si="50"/>
        <v>0</v>
      </c>
      <c r="AG65" s="17">
        <f t="shared" si="50"/>
        <v>0</v>
      </c>
      <c r="AH65" s="17">
        <f t="shared" si="50"/>
        <v>0</v>
      </c>
      <c r="AI65" s="17"/>
      <c r="AJ65" s="17"/>
      <c r="AK65" s="17">
        <f t="shared" si="50"/>
        <v>0</v>
      </c>
      <c r="AL65" s="17">
        <f t="shared" si="50"/>
        <v>0</v>
      </c>
      <c r="AM65" s="17">
        <f t="shared" si="50"/>
        <v>0</v>
      </c>
      <c r="AN65" s="17">
        <f t="shared" si="50"/>
        <v>0</v>
      </c>
      <c r="AO65" s="17">
        <f>SUM(AO5:AO64)</f>
        <v>0</v>
      </c>
      <c r="AP65" s="17">
        <f>SUM(AP5:AP64)</f>
        <v>0</v>
      </c>
      <c r="AQ65" s="17">
        <f t="shared" si="50"/>
        <v>0</v>
      </c>
      <c r="AR65" s="17">
        <f t="shared" si="50"/>
        <v>0</v>
      </c>
      <c r="AS65" s="17">
        <f t="shared" si="50"/>
        <v>0</v>
      </c>
      <c r="AT65" s="388" t="e">
        <f>D65/C65</f>
        <v>#DIV/0!</v>
      </c>
    </row>
    <row r="67" spans="1:46">
      <c r="B67" s="867" t="s">
        <v>877</v>
      </c>
    </row>
    <row r="68" spans="1:46" ht="90.75" customHeight="1"/>
    <row r="71" spans="1:46">
      <c r="AD71" s="412"/>
    </row>
  </sheetData>
  <sheetProtection algorithmName="SHA-512" hashValue="fpvjWrWBhUZcFoTCx/5cTkasCrDxXxIAe8kxiILjNKlU26eVarpxuhiciOJoyIpcUDF8rf4JJMi9gokuRpOjnA==" saltValue="wbxj/R7WiM4a39t9PJTz6Q==" spinCount="100000" sheet="1" formatCells="0" formatColumns="0" formatRows="0"/>
  <mergeCells count="3">
    <mergeCell ref="AC3:AI3"/>
    <mergeCell ref="AQ3:AS3"/>
    <mergeCell ref="AJ3:AP3"/>
  </mergeCells>
  <pageMargins left="0" right="0" top="0" bottom="0" header="0.51180555555555496" footer="0.51180555555555496"/>
  <pageSetup paperSize="9" scale="70" firstPageNumber="0" orientation="landscape" horizontalDpi="300" verticalDpi="30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Lapa37">
    <pageSetUpPr fitToPage="1"/>
  </sheetPr>
  <dimension ref="A3:AMK25"/>
  <sheetViews>
    <sheetView zoomScale="90" zoomScaleNormal="90" workbookViewId="0">
      <selection activeCell="D22" sqref="D22"/>
    </sheetView>
  </sheetViews>
  <sheetFormatPr defaultRowHeight="13.2"/>
  <cols>
    <col min="1" max="1" width="4.88671875" style="31" customWidth="1"/>
    <col min="2" max="2" width="89.109375" style="31" customWidth="1"/>
    <col min="3" max="6" width="13.6640625" style="31" customWidth="1"/>
    <col min="7" max="14" width="13.6640625" style="24" customWidth="1"/>
    <col min="15" max="1025" width="9.109375" style="24" customWidth="1"/>
  </cols>
  <sheetData>
    <row r="3" spans="1:13" ht="20.399999999999999">
      <c r="A3" s="269" t="s">
        <v>114</v>
      </c>
      <c r="C3" s="361"/>
      <c r="D3" s="361"/>
      <c r="E3" s="361"/>
      <c r="F3" s="362"/>
    </row>
    <row r="4" spans="1:13" ht="32.25" customHeight="1">
      <c r="A4" s="966"/>
      <c r="B4" s="1013" t="s">
        <v>182</v>
      </c>
      <c r="C4" s="968" t="s">
        <v>55</v>
      </c>
      <c r="D4" s="968" t="s">
        <v>228</v>
      </c>
      <c r="E4" s="968"/>
      <c r="F4" s="968" t="s">
        <v>183</v>
      </c>
      <c r="G4" s="968"/>
      <c r="H4" s="968"/>
      <c r="I4" s="968"/>
      <c r="J4" s="968"/>
      <c r="K4" s="968"/>
      <c r="L4" s="968"/>
      <c r="M4" s="968"/>
    </row>
    <row r="5" spans="1:13" ht="27.75" customHeight="1">
      <c r="A5" s="966"/>
      <c r="B5" s="1013"/>
      <c r="C5" s="968"/>
      <c r="D5" s="1014" t="s">
        <v>146</v>
      </c>
      <c r="E5" s="1015" t="s">
        <v>145</v>
      </c>
      <c r="F5" s="1014" t="s">
        <v>229</v>
      </c>
      <c r="G5" s="1014"/>
      <c r="H5" s="966" t="s">
        <v>230</v>
      </c>
      <c r="I5" s="966"/>
      <c r="J5" s="966" t="s">
        <v>231</v>
      </c>
      <c r="K5" s="966"/>
      <c r="L5" s="1015" t="s">
        <v>232</v>
      </c>
      <c r="M5" s="1015"/>
    </row>
    <row r="6" spans="1:13" ht="13.8">
      <c r="A6" s="966"/>
      <c r="B6" s="1013"/>
      <c r="C6" s="968"/>
      <c r="D6" s="1014"/>
      <c r="E6" s="1015"/>
      <c r="F6" s="272" t="s">
        <v>146</v>
      </c>
      <c r="G6" s="273" t="s">
        <v>145</v>
      </c>
      <c r="H6" s="221" t="s">
        <v>146</v>
      </c>
      <c r="I6" s="273" t="s">
        <v>145</v>
      </c>
      <c r="J6" s="221" t="s">
        <v>146</v>
      </c>
      <c r="K6" s="273" t="s">
        <v>145</v>
      </c>
      <c r="L6" s="221" t="s">
        <v>146</v>
      </c>
      <c r="M6" s="274" t="s">
        <v>145</v>
      </c>
    </row>
    <row r="7" spans="1:13" ht="42">
      <c r="A7" s="223">
        <v>1</v>
      </c>
      <c r="B7" s="275" t="s">
        <v>303</v>
      </c>
      <c r="C7" s="276"/>
      <c r="D7" s="277">
        <f t="shared" ref="D7:D16" si="0">F7+H7+J7+L7</f>
        <v>0</v>
      </c>
      <c r="E7" s="256">
        <f t="shared" ref="E7:E16" si="1">C7*D7</f>
        <v>0</v>
      </c>
      <c r="F7" s="257"/>
      <c r="G7" s="164">
        <f t="shared" ref="G7:G16" si="2">F7*C7</f>
        <v>0</v>
      </c>
      <c r="H7" s="278"/>
      <c r="I7" s="164">
        <f t="shared" ref="I7:I16" si="3">H7*C7</f>
        <v>0</v>
      </c>
      <c r="J7" s="278"/>
      <c r="K7" s="164">
        <f t="shared" ref="K7:K16" si="4">J7*C7</f>
        <v>0</v>
      </c>
      <c r="L7" s="278"/>
      <c r="M7" s="259">
        <f t="shared" ref="M7:M16" si="5">L7*C7</f>
        <v>0</v>
      </c>
    </row>
    <row r="8" spans="1:13" ht="13.8">
      <c r="A8" s="223">
        <v>2</v>
      </c>
      <c r="B8" s="375"/>
      <c r="C8" s="276"/>
      <c r="D8" s="277">
        <f t="shared" si="0"/>
        <v>0</v>
      </c>
      <c r="E8" s="256">
        <f t="shared" si="1"/>
        <v>0</v>
      </c>
      <c r="F8" s="257"/>
      <c r="G8" s="164">
        <f t="shared" si="2"/>
        <v>0</v>
      </c>
      <c r="H8" s="278"/>
      <c r="I8" s="164">
        <f t="shared" si="3"/>
        <v>0</v>
      </c>
      <c r="J8" s="278"/>
      <c r="K8" s="164">
        <f t="shared" si="4"/>
        <v>0</v>
      </c>
      <c r="L8" s="278"/>
      <c r="M8" s="259">
        <f t="shared" si="5"/>
        <v>0</v>
      </c>
    </row>
    <row r="9" spans="1:13" ht="15" customHeight="1">
      <c r="A9" s="224">
        <v>3</v>
      </c>
      <c r="B9" s="297"/>
      <c r="C9" s="276"/>
      <c r="D9" s="277">
        <f t="shared" si="0"/>
        <v>0</v>
      </c>
      <c r="E9" s="256">
        <f t="shared" si="1"/>
        <v>0</v>
      </c>
      <c r="F9" s="257"/>
      <c r="G9" s="164">
        <f t="shared" si="2"/>
        <v>0</v>
      </c>
      <c r="H9" s="278"/>
      <c r="I9" s="164">
        <f t="shared" si="3"/>
        <v>0</v>
      </c>
      <c r="J9" s="278"/>
      <c r="K9" s="164">
        <f t="shared" si="4"/>
        <v>0</v>
      </c>
      <c r="L9" s="278"/>
      <c r="M9" s="259">
        <f t="shared" si="5"/>
        <v>0</v>
      </c>
    </row>
    <row r="10" spans="1:13" ht="15" customHeight="1">
      <c r="A10" s="223">
        <v>4</v>
      </c>
      <c r="B10" s="258"/>
      <c r="C10" s="276"/>
      <c r="D10" s="277">
        <f t="shared" si="0"/>
        <v>0</v>
      </c>
      <c r="E10" s="256">
        <f t="shared" si="1"/>
        <v>0</v>
      </c>
      <c r="F10" s="257"/>
      <c r="G10" s="164">
        <f t="shared" si="2"/>
        <v>0</v>
      </c>
      <c r="H10" s="278"/>
      <c r="I10" s="164">
        <f t="shared" si="3"/>
        <v>0</v>
      </c>
      <c r="J10" s="278"/>
      <c r="K10" s="164">
        <f t="shared" si="4"/>
        <v>0</v>
      </c>
      <c r="L10" s="278"/>
      <c r="M10" s="259">
        <f t="shared" si="5"/>
        <v>0</v>
      </c>
    </row>
    <row r="11" spans="1:13" ht="15" customHeight="1">
      <c r="A11" s="223">
        <v>5</v>
      </c>
      <c r="B11" s="258"/>
      <c r="C11" s="276"/>
      <c r="D11" s="277">
        <f t="shared" si="0"/>
        <v>0</v>
      </c>
      <c r="E11" s="256">
        <f t="shared" si="1"/>
        <v>0</v>
      </c>
      <c r="F11" s="257"/>
      <c r="G11" s="164">
        <f t="shared" si="2"/>
        <v>0</v>
      </c>
      <c r="H11" s="278"/>
      <c r="I11" s="164">
        <f t="shared" si="3"/>
        <v>0</v>
      </c>
      <c r="J11" s="278"/>
      <c r="K11" s="164">
        <f t="shared" si="4"/>
        <v>0</v>
      </c>
      <c r="L11" s="278"/>
      <c r="M11" s="259">
        <f t="shared" si="5"/>
        <v>0</v>
      </c>
    </row>
    <row r="12" spans="1:13" ht="15" customHeight="1">
      <c r="A12" s="224">
        <v>6</v>
      </c>
      <c r="B12" s="282"/>
      <c r="C12" s="276"/>
      <c r="D12" s="277">
        <f t="shared" si="0"/>
        <v>0</v>
      </c>
      <c r="E12" s="256">
        <f t="shared" si="1"/>
        <v>0</v>
      </c>
      <c r="F12" s="257"/>
      <c r="G12" s="164">
        <f t="shared" si="2"/>
        <v>0</v>
      </c>
      <c r="H12" s="278"/>
      <c r="I12" s="164">
        <f t="shared" si="3"/>
        <v>0</v>
      </c>
      <c r="J12" s="278"/>
      <c r="K12" s="164">
        <f t="shared" si="4"/>
        <v>0</v>
      </c>
      <c r="L12" s="278"/>
      <c r="M12" s="259">
        <f t="shared" si="5"/>
        <v>0</v>
      </c>
    </row>
    <row r="13" spans="1:13" ht="15" customHeight="1">
      <c r="A13" s="223">
        <v>7</v>
      </c>
      <c r="B13" s="282"/>
      <c r="C13" s="276"/>
      <c r="D13" s="277">
        <f t="shared" si="0"/>
        <v>0</v>
      </c>
      <c r="E13" s="256">
        <f t="shared" si="1"/>
        <v>0</v>
      </c>
      <c r="F13" s="257"/>
      <c r="G13" s="164">
        <f t="shared" si="2"/>
        <v>0</v>
      </c>
      <c r="H13" s="278"/>
      <c r="I13" s="164">
        <f t="shared" si="3"/>
        <v>0</v>
      </c>
      <c r="J13" s="278"/>
      <c r="K13" s="164">
        <f t="shared" si="4"/>
        <v>0</v>
      </c>
      <c r="L13" s="278"/>
      <c r="M13" s="259">
        <f t="shared" si="5"/>
        <v>0</v>
      </c>
    </row>
    <row r="14" spans="1:13" ht="15" customHeight="1">
      <c r="A14" s="223">
        <v>8</v>
      </c>
      <c r="B14" s="282"/>
      <c r="C14" s="276"/>
      <c r="D14" s="277">
        <f t="shared" si="0"/>
        <v>0</v>
      </c>
      <c r="E14" s="256">
        <f t="shared" si="1"/>
        <v>0</v>
      </c>
      <c r="F14" s="257"/>
      <c r="G14" s="164">
        <f t="shared" si="2"/>
        <v>0</v>
      </c>
      <c r="H14" s="278"/>
      <c r="I14" s="164">
        <f t="shared" si="3"/>
        <v>0</v>
      </c>
      <c r="J14" s="278"/>
      <c r="K14" s="164">
        <f t="shared" si="4"/>
        <v>0</v>
      </c>
      <c r="L14" s="278"/>
      <c r="M14" s="259">
        <f t="shared" si="5"/>
        <v>0</v>
      </c>
    </row>
    <row r="15" spans="1:13" ht="15" customHeight="1">
      <c r="A15" s="224">
        <v>9</v>
      </c>
      <c r="B15" s="282"/>
      <c r="C15" s="276"/>
      <c r="D15" s="277">
        <f t="shared" si="0"/>
        <v>0</v>
      </c>
      <c r="E15" s="256">
        <f t="shared" si="1"/>
        <v>0</v>
      </c>
      <c r="F15" s="257"/>
      <c r="G15" s="164">
        <f t="shared" si="2"/>
        <v>0</v>
      </c>
      <c r="H15" s="278"/>
      <c r="I15" s="164">
        <f t="shared" si="3"/>
        <v>0</v>
      </c>
      <c r="J15" s="278"/>
      <c r="K15" s="164">
        <f t="shared" si="4"/>
        <v>0</v>
      </c>
      <c r="L15" s="278"/>
      <c r="M15" s="259">
        <f t="shared" si="5"/>
        <v>0</v>
      </c>
    </row>
    <row r="16" spans="1:13" ht="15" customHeight="1">
      <c r="A16" s="223">
        <v>10</v>
      </c>
      <c r="B16" s="283"/>
      <c r="C16" s="284"/>
      <c r="D16" s="285">
        <f t="shared" si="0"/>
        <v>0</v>
      </c>
      <c r="E16" s="286">
        <f t="shared" si="1"/>
        <v>0</v>
      </c>
      <c r="F16" s="287"/>
      <c r="G16" s="290">
        <f t="shared" si="2"/>
        <v>0</v>
      </c>
      <c r="H16" s="289"/>
      <c r="I16" s="290">
        <f t="shared" si="3"/>
        <v>0</v>
      </c>
      <c r="J16" s="289"/>
      <c r="K16" s="290">
        <f t="shared" si="4"/>
        <v>0</v>
      </c>
      <c r="L16" s="289"/>
      <c r="M16" s="291">
        <f t="shared" si="5"/>
        <v>0</v>
      </c>
    </row>
    <row r="17" spans="1:13" ht="15" customHeight="1">
      <c r="A17" s="234"/>
      <c r="B17" s="292" t="s">
        <v>187</v>
      </c>
      <c r="C17" s="293">
        <f>ROUND(SUM(C7:C16),0)</f>
        <v>0</v>
      </c>
      <c r="D17" s="294"/>
      <c r="E17" s="293">
        <f>ROUND(SUM(E7:E16),0)</f>
        <v>0</v>
      </c>
      <c r="F17" s="294"/>
      <c r="G17" s="293">
        <f>ROUND(SUM(G7:G16),0)</f>
        <v>0</v>
      </c>
      <c r="H17" s="237"/>
      <c r="I17" s="293">
        <f>ROUND(SUM(I7:I16),0)</f>
        <v>0</v>
      </c>
      <c r="J17" s="237"/>
      <c r="K17" s="293">
        <f>ROUND(SUM(K7:K16),0)</f>
        <v>0</v>
      </c>
      <c r="L17" s="237"/>
      <c r="M17" s="293">
        <f>ROUND(SUM(M7:M16),0)</f>
        <v>0</v>
      </c>
    </row>
    <row r="18" spans="1:13" ht="52.8">
      <c r="B18" s="430" t="s">
        <v>639</v>
      </c>
    </row>
    <row r="19" spans="1:13">
      <c r="B19" s="75"/>
      <c r="C19" s="75"/>
    </row>
    <row r="20" spans="1:13" s="31" customFormat="1">
      <c r="B20" s="868" t="s">
        <v>877</v>
      </c>
      <c r="G20" s="24"/>
      <c r="H20" s="58"/>
      <c r="I20" s="58"/>
    </row>
    <row r="21" spans="1:13" s="31" customFormat="1" ht="90" customHeight="1">
      <c r="G21" s="24"/>
      <c r="H21" s="41"/>
      <c r="I21" s="41"/>
    </row>
    <row r="22" spans="1:13" s="31" customFormat="1">
      <c r="B22" s="59"/>
      <c r="G22" s="24"/>
      <c r="H22" s="41"/>
      <c r="I22" s="41"/>
    </row>
    <row r="23" spans="1:13">
      <c r="A23" s="31" t="str">
        <f>'ūdens bilance'!B28</f>
        <v>Datums: __.__.202_</v>
      </c>
    </row>
    <row r="25" spans="1:13" ht="56.4">
      <c r="A25" s="60"/>
      <c r="B25" s="364" t="s">
        <v>304</v>
      </c>
    </row>
  </sheetData>
  <sheetProtection algorithmName="SHA-512" hashValue="QvIJwHGgm+hgveo2cZVritvtaui83Kx/gMutBF35i68W95Lrnj9sqlVQNTvZpK77OofWxHqGMSv3rPGEDnohyQ==" saltValue="8NiZ46y06NvYQEiDKS0rcw==" spinCount="100000" sheet="1" objects="1" scenarios="1" formatCells="0" formatColumns="0" formatRows="0"/>
  <mergeCells count="11">
    <mergeCell ref="A4:A6"/>
    <mergeCell ref="B4:B6"/>
    <mergeCell ref="C4:C6"/>
    <mergeCell ref="D4:E4"/>
    <mergeCell ref="F4:M4"/>
    <mergeCell ref="D5:D6"/>
    <mergeCell ref="E5:E6"/>
    <mergeCell ref="F5:G5"/>
    <mergeCell ref="H5:I5"/>
    <mergeCell ref="J5:K5"/>
    <mergeCell ref="L5:M5"/>
  </mergeCells>
  <pageMargins left="0.75" right="0.75" top="1" bottom="1" header="0.51180555555555496" footer="0.51180555555555496"/>
  <pageSetup paperSize="9" firstPageNumber="0" orientation="landscape" horizontalDpi="300" verticalDpi="30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5CFE5C-73D8-4521-A738-2B36E328D313}">
  <sheetPr codeName="Lapa38">
    <pageSetUpPr fitToPage="1"/>
  </sheetPr>
  <dimension ref="A3:AMK49"/>
  <sheetViews>
    <sheetView zoomScale="90" zoomScaleNormal="90" workbookViewId="0">
      <selection activeCell="C7" sqref="C7"/>
    </sheetView>
  </sheetViews>
  <sheetFormatPr defaultRowHeight="13.2"/>
  <cols>
    <col min="1" max="1" width="4.88671875" style="31" customWidth="1"/>
    <col min="2" max="2" width="89.109375" style="31" customWidth="1"/>
    <col min="3" max="6" width="13.6640625" style="31" customWidth="1"/>
    <col min="7" max="14" width="13.6640625" style="24" customWidth="1"/>
    <col min="15" max="1025" width="9.109375" style="24"/>
  </cols>
  <sheetData>
    <row r="3" spans="1:13" ht="21" thickBot="1">
      <c r="A3" s="269" t="s">
        <v>426</v>
      </c>
      <c r="C3" s="361"/>
      <c r="D3" s="361"/>
      <c r="E3" s="361"/>
      <c r="F3" s="362"/>
    </row>
    <row r="4" spans="1:13" ht="32.25" customHeight="1" thickBot="1">
      <c r="A4" s="966"/>
      <c r="B4" s="1013" t="s">
        <v>182</v>
      </c>
      <c r="C4" s="968" t="s">
        <v>55</v>
      </c>
      <c r="D4" s="968" t="s">
        <v>228</v>
      </c>
      <c r="E4" s="968"/>
      <c r="F4" s="968" t="s">
        <v>183</v>
      </c>
      <c r="G4" s="968"/>
      <c r="H4" s="968"/>
      <c r="I4" s="968"/>
      <c r="J4" s="968"/>
      <c r="K4" s="968"/>
      <c r="L4" s="968"/>
      <c r="M4" s="968"/>
    </row>
    <row r="5" spans="1:13" ht="27.75" customHeight="1" thickBot="1">
      <c r="A5" s="966"/>
      <c r="B5" s="1013"/>
      <c r="C5" s="968"/>
      <c r="D5" s="1014" t="s">
        <v>146</v>
      </c>
      <c r="E5" s="1015" t="s">
        <v>145</v>
      </c>
      <c r="F5" s="1014" t="s">
        <v>229</v>
      </c>
      <c r="G5" s="1014"/>
      <c r="H5" s="966" t="s">
        <v>230</v>
      </c>
      <c r="I5" s="966"/>
      <c r="J5" s="966" t="s">
        <v>231</v>
      </c>
      <c r="K5" s="966"/>
      <c r="L5" s="1015" t="s">
        <v>232</v>
      </c>
      <c r="M5" s="1015"/>
    </row>
    <row r="6" spans="1:13" ht="13.8">
      <c r="A6" s="966"/>
      <c r="B6" s="1013"/>
      <c r="C6" s="968"/>
      <c r="D6" s="1014"/>
      <c r="E6" s="1015"/>
      <c r="F6" s="272" t="s">
        <v>146</v>
      </c>
      <c r="G6" s="273" t="s">
        <v>145</v>
      </c>
      <c r="H6" s="221" t="s">
        <v>146</v>
      </c>
      <c r="I6" s="273" t="s">
        <v>145</v>
      </c>
      <c r="J6" s="221" t="s">
        <v>146</v>
      </c>
      <c r="K6" s="273" t="s">
        <v>145</v>
      </c>
      <c r="L6" s="221" t="s">
        <v>146</v>
      </c>
      <c r="M6" s="274" t="s">
        <v>145</v>
      </c>
    </row>
    <row r="7" spans="1:13" ht="28.2">
      <c r="A7" s="223">
        <v>1</v>
      </c>
      <c r="B7" s="275" t="s">
        <v>736</v>
      </c>
      <c r="C7" s="256">
        <f>Mēraparāti_IZVĒRSTI!H34</f>
        <v>0</v>
      </c>
      <c r="D7" s="277">
        <f t="shared" ref="D7:D16" si="0">F7+H7+J7+L7</f>
        <v>0</v>
      </c>
      <c r="E7" s="256">
        <f t="shared" ref="E7:E16" si="1">C7*D7</f>
        <v>0</v>
      </c>
      <c r="F7" s="257"/>
      <c r="G7" s="164">
        <f t="shared" ref="G7:G16" si="2">F7*C7</f>
        <v>0</v>
      </c>
      <c r="H7" s="278"/>
      <c r="I7" s="164">
        <f t="shared" ref="I7:I16" si="3">H7*C7</f>
        <v>0</v>
      </c>
      <c r="J7" s="278"/>
      <c r="K7" s="164">
        <f t="shared" ref="K7:K16" si="4">J7*C7</f>
        <v>0</v>
      </c>
      <c r="L7" s="278"/>
      <c r="M7" s="259">
        <f t="shared" ref="M7:M16" si="5">L7*C7</f>
        <v>0</v>
      </c>
    </row>
    <row r="8" spans="1:13" ht="28.2">
      <c r="A8" s="223">
        <v>2</v>
      </c>
      <c r="B8" s="275" t="s">
        <v>737</v>
      </c>
      <c r="C8" s="256">
        <f>Mēraparāti_IZVĒRSTI!H43</f>
        <v>0</v>
      </c>
      <c r="D8" s="277">
        <f t="shared" si="0"/>
        <v>0</v>
      </c>
      <c r="E8" s="256">
        <f t="shared" si="1"/>
        <v>0</v>
      </c>
      <c r="F8" s="257"/>
      <c r="G8" s="164">
        <f t="shared" si="2"/>
        <v>0</v>
      </c>
      <c r="H8" s="278"/>
      <c r="I8" s="164">
        <f t="shared" si="3"/>
        <v>0</v>
      </c>
      <c r="J8" s="278"/>
      <c r="K8" s="164">
        <f t="shared" si="4"/>
        <v>0</v>
      </c>
      <c r="L8" s="278"/>
      <c r="M8" s="259">
        <f t="shared" si="5"/>
        <v>0</v>
      </c>
    </row>
    <row r="9" spans="1:13" ht="28.2">
      <c r="A9" s="224">
        <v>3</v>
      </c>
      <c r="B9" s="275" t="s">
        <v>738</v>
      </c>
      <c r="C9" s="256">
        <f>Mēraparāti_IZVĒRSTI!H59</f>
        <v>0</v>
      </c>
      <c r="D9" s="277">
        <f t="shared" si="0"/>
        <v>0</v>
      </c>
      <c r="E9" s="256">
        <f t="shared" si="1"/>
        <v>0</v>
      </c>
      <c r="F9" s="257"/>
      <c r="G9" s="164">
        <f t="shared" si="2"/>
        <v>0</v>
      </c>
      <c r="H9" s="278"/>
      <c r="I9" s="164">
        <f t="shared" si="3"/>
        <v>0</v>
      </c>
      <c r="J9" s="278"/>
      <c r="K9" s="164">
        <f t="shared" si="4"/>
        <v>0</v>
      </c>
      <c r="L9" s="278"/>
      <c r="M9" s="259">
        <f t="shared" si="5"/>
        <v>0</v>
      </c>
    </row>
    <row r="10" spans="1:13" ht="28.2">
      <c r="A10" s="223">
        <v>4</v>
      </c>
      <c r="B10" s="678" t="s">
        <v>739</v>
      </c>
      <c r="C10" s="256">
        <f>Mēraparāti_IZVĒRSTI!H71</f>
        <v>0</v>
      </c>
      <c r="D10" s="277">
        <f t="shared" si="0"/>
        <v>0</v>
      </c>
      <c r="E10" s="256">
        <f t="shared" si="1"/>
        <v>0</v>
      </c>
      <c r="F10" s="257"/>
      <c r="G10" s="164">
        <f t="shared" si="2"/>
        <v>0</v>
      </c>
      <c r="H10" s="278"/>
      <c r="I10" s="164">
        <f t="shared" si="3"/>
        <v>0</v>
      </c>
      <c r="J10" s="278"/>
      <c r="K10" s="164">
        <f t="shared" si="4"/>
        <v>0</v>
      </c>
      <c r="L10" s="278"/>
      <c r="M10" s="259">
        <f t="shared" si="5"/>
        <v>0</v>
      </c>
    </row>
    <row r="11" spans="1:13" ht="28.2">
      <c r="A11" s="223">
        <v>5</v>
      </c>
      <c r="B11" s="678" t="s">
        <v>741</v>
      </c>
      <c r="C11" s="256">
        <f>Mēraparāti_IZVĒRSTI!H84</f>
        <v>0</v>
      </c>
      <c r="D11" s="277">
        <f t="shared" si="0"/>
        <v>0</v>
      </c>
      <c r="E11" s="256">
        <f t="shared" si="1"/>
        <v>0</v>
      </c>
      <c r="F11" s="257"/>
      <c r="G11" s="164">
        <f t="shared" si="2"/>
        <v>0</v>
      </c>
      <c r="H11" s="278"/>
      <c r="I11" s="164">
        <f t="shared" si="3"/>
        <v>0</v>
      </c>
      <c r="J11" s="278"/>
      <c r="K11" s="164">
        <f t="shared" si="4"/>
        <v>0</v>
      </c>
      <c r="L11" s="278"/>
      <c r="M11" s="259">
        <f t="shared" si="5"/>
        <v>0</v>
      </c>
    </row>
    <row r="12" spans="1:13" ht="28.2">
      <c r="A12" s="224">
        <v>6</v>
      </c>
      <c r="B12" s="730" t="s">
        <v>751</v>
      </c>
      <c r="C12" s="276"/>
      <c r="D12" s="277">
        <f t="shared" si="0"/>
        <v>0</v>
      </c>
      <c r="E12" s="256">
        <f t="shared" si="1"/>
        <v>0</v>
      </c>
      <c r="F12" s="257"/>
      <c r="G12" s="164">
        <f t="shared" si="2"/>
        <v>0</v>
      </c>
      <c r="H12" s="278"/>
      <c r="I12" s="164">
        <f t="shared" si="3"/>
        <v>0</v>
      </c>
      <c r="J12" s="278"/>
      <c r="K12" s="164">
        <f t="shared" si="4"/>
        <v>0</v>
      </c>
      <c r="L12" s="278"/>
      <c r="M12" s="259">
        <f t="shared" si="5"/>
        <v>0</v>
      </c>
    </row>
    <row r="13" spans="1:13" ht="15" customHeight="1">
      <c r="A13" s="223">
        <v>7</v>
      </c>
      <c r="B13" s="282"/>
      <c r="C13" s="276"/>
      <c r="D13" s="277">
        <f t="shared" si="0"/>
        <v>0</v>
      </c>
      <c r="E13" s="256">
        <f t="shared" si="1"/>
        <v>0</v>
      </c>
      <c r="F13" s="257"/>
      <c r="G13" s="164">
        <f t="shared" si="2"/>
        <v>0</v>
      </c>
      <c r="H13" s="278"/>
      <c r="I13" s="164">
        <f t="shared" si="3"/>
        <v>0</v>
      </c>
      <c r="J13" s="278"/>
      <c r="K13" s="164">
        <f t="shared" si="4"/>
        <v>0</v>
      </c>
      <c r="L13" s="278"/>
      <c r="M13" s="259">
        <f t="shared" si="5"/>
        <v>0</v>
      </c>
    </row>
    <row r="14" spans="1:13" ht="15" customHeight="1">
      <c r="A14" s="223">
        <v>8</v>
      </c>
      <c r="B14" s="282"/>
      <c r="C14" s="276"/>
      <c r="D14" s="277">
        <f t="shared" si="0"/>
        <v>0</v>
      </c>
      <c r="E14" s="256">
        <f t="shared" si="1"/>
        <v>0</v>
      </c>
      <c r="F14" s="257"/>
      <c r="G14" s="164">
        <f t="shared" si="2"/>
        <v>0</v>
      </c>
      <c r="H14" s="278"/>
      <c r="I14" s="164">
        <f t="shared" si="3"/>
        <v>0</v>
      </c>
      <c r="J14" s="278"/>
      <c r="K14" s="164">
        <f t="shared" si="4"/>
        <v>0</v>
      </c>
      <c r="L14" s="278"/>
      <c r="M14" s="259">
        <f t="shared" si="5"/>
        <v>0</v>
      </c>
    </row>
    <row r="15" spans="1:13" ht="15" customHeight="1">
      <c r="A15" s="224">
        <v>9</v>
      </c>
      <c r="B15" s="282"/>
      <c r="C15" s="276"/>
      <c r="D15" s="277">
        <f t="shared" si="0"/>
        <v>0</v>
      </c>
      <c r="E15" s="256">
        <f t="shared" si="1"/>
        <v>0</v>
      </c>
      <c r="F15" s="257"/>
      <c r="G15" s="164">
        <f t="shared" si="2"/>
        <v>0</v>
      </c>
      <c r="H15" s="278"/>
      <c r="I15" s="164">
        <f t="shared" si="3"/>
        <v>0</v>
      </c>
      <c r="J15" s="278"/>
      <c r="K15" s="164">
        <f t="shared" si="4"/>
        <v>0</v>
      </c>
      <c r="L15" s="278"/>
      <c r="M15" s="259">
        <f t="shared" si="5"/>
        <v>0</v>
      </c>
    </row>
    <row r="16" spans="1:13" ht="15" customHeight="1" thickBot="1">
      <c r="A16" s="223">
        <v>10</v>
      </c>
      <c r="B16" s="283"/>
      <c r="C16" s="284"/>
      <c r="D16" s="285">
        <f t="shared" si="0"/>
        <v>0</v>
      </c>
      <c r="E16" s="286">
        <f t="shared" si="1"/>
        <v>0</v>
      </c>
      <c r="F16" s="287"/>
      <c r="G16" s="290">
        <f t="shared" si="2"/>
        <v>0</v>
      </c>
      <c r="H16" s="289"/>
      <c r="I16" s="290">
        <f t="shared" si="3"/>
        <v>0</v>
      </c>
      <c r="J16" s="289"/>
      <c r="K16" s="290">
        <f t="shared" si="4"/>
        <v>0</v>
      </c>
      <c r="L16" s="289"/>
      <c r="M16" s="291">
        <f t="shared" si="5"/>
        <v>0</v>
      </c>
    </row>
    <row r="17" spans="1:1025" ht="15" customHeight="1" thickTop="1" thickBot="1">
      <c r="A17" s="234"/>
      <c r="B17" s="292" t="s">
        <v>187</v>
      </c>
      <c r="C17" s="293">
        <f>ROUND(SUM(C7:C16),0)</f>
        <v>0</v>
      </c>
      <c r="D17" s="294"/>
      <c r="E17" s="293">
        <f>ROUND(SUM(E7:E16),0)</f>
        <v>0</v>
      </c>
      <c r="F17" s="294"/>
      <c r="G17" s="293">
        <f>ROUND(SUM(G7:G16),0)</f>
        <v>0</v>
      </c>
      <c r="H17" s="237"/>
      <c r="I17" s="293">
        <f>ROUND(SUM(I7:I16),0)</f>
        <v>0</v>
      </c>
      <c r="J17" s="237"/>
      <c r="K17" s="293">
        <f>ROUND(SUM(K7:K16),0)</f>
        <v>0</v>
      </c>
      <c r="L17" s="237"/>
      <c r="M17" s="293">
        <f>ROUND(SUM(M7:M16),0)</f>
        <v>0</v>
      </c>
    </row>
    <row r="19" spans="1:1025">
      <c r="B19" s="868" t="s">
        <v>877</v>
      </c>
      <c r="C19" s="75"/>
      <c r="H19" s="34"/>
      <c r="I19" s="34"/>
      <c r="J19" s="34"/>
      <c r="K19" s="34"/>
      <c r="L19" s="34"/>
      <c r="M19" s="34"/>
      <c r="AMI19"/>
      <c r="AMJ19"/>
      <c r="AMK19"/>
    </row>
    <row r="20" spans="1:1025" s="31" customFormat="1" ht="90" customHeight="1">
      <c r="H20" s="452"/>
      <c r="I20" s="456"/>
      <c r="J20" s="456"/>
      <c r="K20" s="456"/>
      <c r="L20" s="453"/>
      <c r="M20" s="454"/>
      <c r="N20" s="457"/>
      <c r="O20" s="457"/>
      <c r="P20" s="457"/>
      <c r="Q20" s="457"/>
    </row>
    <row r="21" spans="1:1025" s="31" customFormat="1" ht="12.75" customHeight="1">
      <c r="H21" s="458"/>
      <c r="I21" s="1045"/>
      <c r="J21" s="1045"/>
      <c r="K21" s="1045"/>
      <c r="L21" s="452"/>
      <c r="M21" s="452"/>
    </row>
    <row r="22" spans="1:1025" s="24" customFormat="1">
      <c r="A22" s="31" t="str">
        <f>'ūdens bilance'!B28</f>
        <v>Datums: __.__.202_</v>
      </c>
      <c r="B22" s="31"/>
      <c r="C22" s="31"/>
      <c r="D22" s="31"/>
      <c r="E22" s="31"/>
      <c r="F22" s="31"/>
      <c r="H22" s="458"/>
      <c r="I22" s="1045"/>
      <c r="J22" s="1045"/>
      <c r="K22" s="1045"/>
      <c r="L22" s="452"/>
      <c r="M22" s="452"/>
    </row>
    <row r="23" spans="1:1025" s="24" customFormat="1">
      <c r="A23" s="31"/>
      <c r="B23" s="31"/>
      <c r="C23" s="31"/>
      <c r="D23" s="31"/>
      <c r="E23" s="31"/>
      <c r="F23" s="31"/>
      <c r="H23" s="458"/>
      <c r="I23" s="1046"/>
      <c r="J23" s="1046"/>
      <c r="K23" s="1046"/>
      <c r="L23" s="452"/>
      <c r="M23" s="452"/>
    </row>
    <row r="24" spans="1:1025" s="24" customFormat="1" ht="34.5" customHeight="1">
      <c r="A24" s="60"/>
      <c r="B24" s="938" t="s">
        <v>735</v>
      </c>
      <c r="C24" s="31"/>
      <c r="D24" s="31"/>
      <c r="E24" s="31"/>
      <c r="F24" s="31"/>
      <c r="H24" s="1044"/>
      <c r="I24" s="1044"/>
      <c r="J24" s="1044"/>
      <c r="K24" s="1044"/>
      <c r="L24" s="455"/>
      <c r="M24" s="455"/>
    </row>
    <row r="25" spans="1:1025" s="24" customFormat="1" ht="15" customHeight="1">
      <c r="A25" s="60"/>
      <c r="B25" s="938"/>
      <c r="C25" s="31"/>
      <c r="D25" s="31"/>
      <c r="E25" s="31"/>
      <c r="F25" s="31"/>
      <c r="H25" s="458"/>
      <c r="I25" s="1045"/>
      <c r="J25" s="1045"/>
      <c r="K25" s="1045"/>
      <c r="L25" s="452"/>
      <c r="M25" s="452"/>
    </row>
    <row r="26" spans="1:1025" s="24" customFormat="1" ht="15" customHeight="1">
      <c r="A26" s="60"/>
      <c r="B26" s="938"/>
      <c r="C26" s="31"/>
      <c r="D26" s="31"/>
      <c r="E26" s="31"/>
      <c r="F26" s="31"/>
      <c r="H26" s="458"/>
      <c r="I26" s="1045"/>
      <c r="J26" s="1045"/>
      <c r="K26" s="1045"/>
      <c r="L26" s="452"/>
      <c r="M26" s="452"/>
    </row>
    <row r="27" spans="1:1025" s="24" customFormat="1" ht="15" customHeight="1">
      <c r="A27" s="60"/>
      <c r="B27" s="938"/>
      <c r="C27" s="31"/>
      <c r="D27" s="31"/>
      <c r="E27" s="31"/>
      <c r="F27" s="31"/>
      <c r="H27" s="458"/>
      <c r="I27" s="1045"/>
      <c r="J27" s="1045"/>
      <c r="K27" s="1045"/>
      <c r="L27" s="452"/>
      <c r="M27" s="452"/>
    </row>
    <row r="28" spans="1:1025" s="24" customFormat="1" ht="15" customHeight="1">
      <c r="A28" s="60"/>
      <c r="B28" s="938"/>
      <c r="C28" s="31"/>
      <c r="D28" s="31"/>
      <c r="E28" s="31"/>
      <c r="F28" s="31"/>
      <c r="H28" s="458"/>
      <c r="I28" s="1045"/>
      <c r="J28" s="1045"/>
      <c r="K28" s="1045"/>
      <c r="L28" s="452"/>
      <c r="M28" s="452"/>
    </row>
    <row r="29" spans="1:1025" s="24" customFormat="1" ht="15" customHeight="1">
      <c r="A29" s="60"/>
      <c r="B29" s="938"/>
      <c r="C29" s="31"/>
      <c r="D29" s="31"/>
      <c r="E29" s="31"/>
      <c r="F29" s="31"/>
      <c r="H29" s="458"/>
      <c r="I29" s="1045"/>
      <c r="J29" s="1045"/>
      <c r="K29" s="1045"/>
      <c r="L29" s="452"/>
      <c r="M29" s="452"/>
    </row>
    <row r="30" spans="1:1025" s="24" customFormat="1" ht="15" customHeight="1">
      <c r="A30" s="60"/>
      <c r="B30" s="938"/>
      <c r="C30" s="31"/>
      <c r="D30" s="31"/>
      <c r="E30" s="31"/>
      <c r="F30" s="31"/>
      <c r="H30" s="458"/>
      <c r="I30" s="1045"/>
      <c r="J30" s="1045"/>
      <c r="K30" s="1045"/>
      <c r="L30" s="452"/>
      <c r="M30" s="452"/>
    </row>
    <row r="31" spans="1:1025" s="24" customFormat="1">
      <c r="A31" s="31"/>
      <c r="B31" s="31"/>
      <c r="C31" s="31"/>
      <c r="D31" s="31"/>
      <c r="E31" s="31"/>
      <c r="F31" s="31"/>
      <c r="H31" s="458"/>
      <c r="I31" s="1046"/>
      <c r="J31" s="1046"/>
      <c r="K31" s="1046"/>
    </row>
    <row r="32" spans="1:1025" s="24" customFormat="1">
      <c r="A32" s="31"/>
      <c r="B32" s="31"/>
      <c r="C32" s="31"/>
      <c r="D32" s="31"/>
      <c r="E32" s="31"/>
      <c r="F32" s="31"/>
      <c r="H32" s="1044"/>
      <c r="I32" s="1044"/>
      <c r="J32" s="1044"/>
      <c r="K32" s="1044"/>
      <c r="L32" s="455"/>
      <c r="M32" s="455"/>
    </row>
    <row r="33" spans="1:6" s="24" customFormat="1">
      <c r="A33" s="31"/>
      <c r="B33" s="31"/>
      <c r="C33" s="31"/>
      <c r="D33" s="31"/>
      <c r="E33" s="31"/>
      <c r="F33" s="31"/>
    </row>
    <row r="34" spans="1:6" s="24" customFormat="1">
      <c r="A34" s="31"/>
      <c r="B34" s="31"/>
      <c r="C34" s="31"/>
      <c r="D34" s="31"/>
      <c r="E34" s="31"/>
      <c r="F34" s="31"/>
    </row>
    <row r="35" spans="1:6" s="24" customFormat="1">
      <c r="A35" s="31"/>
      <c r="B35" s="31"/>
      <c r="C35" s="31"/>
      <c r="D35" s="31"/>
      <c r="E35" s="31"/>
      <c r="F35" s="31"/>
    </row>
    <row r="36" spans="1:6" s="24" customFormat="1">
      <c r="A36" s="31"/>
      <c r="B36" s="31"/>
      <c r="C36" s="31"/>
      <c r="D36" s="31"/>
      <c r="E36" s="31"/>
      <c r="F36" s="31"/>
    </row>
    <row r="37" spans="1:6" s="24" customFormat="1">
      <c r="A37" s="31"/>
      <c r="B37" s="31"/>
      <c r="C37" s="31"/>
      <c r="D37" s="31"/>
      <c r="E37" s="31"/>
      <c r="F37" s="31"/>
    </row>
    <row r="38" spans="1:6" s="24" customFormat="1">
      <c r="A38" s="31"/>
      <c r="B38" s="31"/>
      <c r="C38" s="31"/>
      <c r="D38" s="31"/>
      <c r="E38" s="31"/>
      <c r="F38" s="31"/>
    </row>
    <row r="39" spans="1:6" s="24" customFormat="1">
      <c r="A39" s="31"/>
      <c r="B39" s="31"/>
      <c r="C39" s="31"/>
      <c r="D39" s="31"/>
      <c r="E39" s="31"/>
      <c r="F39" s="31"/>
    </row>
    <row r="40" spans="1:6" s="24" customFormat="1">
      <c r="A40" s="31"/>
      <c r="B40" s="31"/>
      <c r="C40" s="31"/>
      <c r="D40" s="31"/>
      <c r="E40" s="31"/>
      <c r="F40" s="31"/>
    </row>
    <row r="41" spans="1:6" s="24" customFormat="1">
      <c r="A41" s="31"/>
      <c r="B41" s="31"/>
      <c r="C41" s="31"/>
      <c r="D41" s="31"/>
      <c r="E41" s="31"/>
      <c r="F41" s="31"/>
    </row>
    <row r="42" spans="1:6" s="24" customFormat="1">
      <c r="A42" s="31"/>
      <c r="B42" s="31"/>
      <c r="C42" s="31"/>
      <c r="D42" s="31"/>
      <c r="E42" s="31"/>
      <c r="F42" s="31"/>
    </row>
    <row r="43" spans="1:6" s="24" customFormat="1">
      <c r="A43" s="31"/>
      <c r="B43" s="31"/>
      <c r="C43" s="31"/>
      <c r="D43" s="31"/>
      <c r="E43" s="31"/>
      <c r="F43" s="31"/>
    </row>
    <row r="44" spans="1:6" s="24" customFormat="1">
      <c r="A44" s="31"/>
      <c r="B44" s="31"/>
      <c r="C44" s="31"/>
      <c r="D44" s="31"/>
      <c r="E44" s="31"/>
      <c r="F44" s="31"/>
    </row>
    <row r="45" spans="1:6" s="24" customFormat="1">
      <c r="A45" s="31"/>
      <c r="B45" s="31"/>
      <c r="C45" s="31"/>
      <c r="D45" s="31"/>
      <c r="E45" s="31"/>
      <c r="F45" s="31"/>
    </row>
    <row r="46" spans="1:6" s="24" customFormat="1">
      <c r="A46" s="31"/>
      <c r="B46" s="31"/>
      <c r="C46" s="31"/>
      <c r="D46" s="31"/>
      <c r="E46" s="31"/>
      <c r="F46" s="31"/>
    </row>
    <row r="47" spans="1:6" s="24" customFormat="1">
      <c r="A47" s="31"/>
      <c r="B47" s="31"/>
      <c r="C47" s="31"/>
      <c r="D47" s="31"/>
      <c r="E47" s="31"/>
      <c r="F47" s="31"/>
    </row>
    <row r="48" spans="1:6" s="24" customFormat="1">
      <c r="A48" s="31"/>
      <c r="B48" s="31"/>
      <c r="C48" s="31"/>
      <c r="D48" s="31"/>
      <c r="E48" s="31"/>
      <c r="F48" s="31"/>
    </row>
    <row r="49" spans="1:6" s="24" customFormat="1">
      <c r="A49" s="31"/>
      <c r="B49" s="31"/>
      <c r="C49" s="31"/>
      <c r="D49" s="31"/>
      <c r="E49" s="31"/>
      <c r="F49" s="31"/>
    </row>
  </sheetData>
  <sheetProtection algorithmName="SHA-512" hashValue="rhW/j2L0fEDEucumV6iniBsvjJE4Oir+ptKeg8KP90ToBCh/g2ZFGjdur1uV9V465V5OOdDI77s4AsrX5s+Crw==" saltValue="yXLq1JqhhSC6r6qDT9QEuw==" spinCount="100000" sheet="1" objects="1" scenarios="1"/>
  <mergeCells count="24">
    <mergeCell ref="H32:K32"/>
    <mergeCell ref="I25:K25"/>
    <mergeCell ref="I26:K26"/>
    <mergeCell ref="I27:K27"/>
    <mergeCell ref="I28:K28"/>
    <mergeCell ref="I29:K29"/>
    <mergeCell ref="I30:K30"/>
    <mergeCell ref="I31:K31"/>
    <mergeCell ref="B24:B30"/>
    <mergeCell ref="H24:K24"/>
    <mergeCell ref="I22:K22"/>
    <mergeCell ref="I23:K23"/>
    <mergeCell ref="I21:K21"/>
    <mergeCell ref="A4:A6"/>
    <mergeCell ref="B4:B6"/>
    <mergeCell ref="C4:C6"/>
    <mergeCell ref="D4:E4"/>
    <mergeCell ref="F4:M4"/>
    <mergeCell ref="D5:D6"/>
    <mergeCell ref="E5:E6"/>
    <mergeCell ref="F5:G5"/>
    <mergeCell ref="H5:I5"/>
    <mergeCell ref="J5:K5"/>
    <mergeCell ref="L5:M5"/>
  </mergeCells>
  <pageMargins left="0.7" right="0.7" top="0.75" bottom="0.75" header="0.3" footer="0.3"/>
  <pageSetup paperSize="9" scale="54" orientation="landscape"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E23897-038F-4B60-A6AD-33F7BB738829}">
  <sheetPr codeName="Lapa39">
    <tabColor rgb="FFE6B9B8"/>
  </sheetPr>
  <dimension ref="A1:T84"/>
  <sheetViews>
    <sheetView workbookViewId="0">
      <selection activeCell="K28" sqref="K28"/>
    </sheetView>
  </sheetViews>
  <sheetFormatPr defaultColWidth="9.109375" defaultRowHeight="14.4"/>
  <cols>
    <col min="1" max="1" width="4.5546875" style="431" customWidth="1"/>
    <col min="2" max="2" width="25.44140625" style="431" customWidth="1"/>
    <col min="3" max="3" width="8.44140625" style="431" customWidth="1"/>
    <col min="4" max="4" width="17.109375" style="497" customWidth="1"/>
    <col min="5" max="5" width="17.88671875" style="497" customWidth="1"/>
    <col min="6" max="6" width="7.33203125" style="497" customWidth="1"/>
    <col min="7" max="7" width="19.5546875" style="497" customWidth="1"/>
    <col min="8" max="8" width="17" style="497" customWidth="1"/>
    <col min="9" max="16384" width="9.109375" style="431"/>
  </cols>
  <sheetData>
    <row r="1" spans="1:20" ht="15.75" customHeight="1">
      <c r="B1" s="240"/>
      <c r="C1" s="309"/>
      <c r="D1" s="309"/>
      <c r="E1" s="309"/>
      <c r="F1" s="309"/>
      <c r="G1" s="309"/>
      <c r="H1" s="305"/>
      <c r="I1" s="305"/>
      <c r="J1" s="306"/>
      <c r="K1" s="306"/>
      <c r="L1" s="306"/>
      <c r="M1" s="306"/>
      <c r="N1" s="306"/>
      <c r="O1" s="306"/>
    </row>
    <row r="2" spans="1:20">
      <c r="A2" s="435"/>
      <c r="B2" s="435"/>
      <c r="C2" s="435"/>
      <c r="D2" s="436"/>
      <c r="E2" s="436"/>
      <c r="F2" s="436"/>
      <c r="G2" s="436"/>
      <c r="H2" s="436"/>
      <c r="N2" s="451"/>
    </row>
    <row r="3" spans="1:20" s="432" customFormat="1" ht="65.25" customHeight="1">
      <c r="A3" s="694"/>
      <c r="B3" s="694"/>
      <c r="C3" s="695" t="s">
        <v>730</v>
      </c>
      <c r="D3" s="696" t="s">
        <v>727</v>
      </c>
      <c r="E3" s="696" t="s">
        <v>726</v>
      </c>
      <c r="F3" s="697" t="s">
        <v>631</v>
      </c>
      <c r="G3" s="696" t="s">
        <v>728</v>
      </c>
      <c r="H3" s="696" t="s">
        <v>647</v>
      </c>
      <c r="I3" s="1049" t="s">
        <v>729</v>
      </c>
      <c r="J3" s="1050"/>
      <c r="K3" s="1050"/>
      <c r="L3" s="1051"/>
      <c r="M3" s="438"/>
      <c r="N3" s="438"/>
      <c r="O3" s="438"/>
      <c r="P3" s="438"/>
      <c r="Q3" s="438"/>
      <c r="R3" s="438"/>
      <c r="S3" s="438"/>
      <c r="T3" s="438"/>
    </row>
    <row r="4" spans="1:20" ht="15.6">
      <c r="A4" s="698" t="s">
        <v>731</v>
      </c>
      <c r="B4" s="699"/>
      <c r="C4" s="699"/>
      <c r="D4" s="700"/>
      <c r="E4" s="700"/>
      <c r="F4" s="700"/>
      <c r="G4" s="700"/>
      <c r="H4" s="701"/>
      <c r="I4" s="682"/>
      <c r="J4" s="682"/>
      <c r="K4" s="682"/>
      <c r="L4" s="682"/>
    </row>
    <row r="5" spans="1:20" ht="16.2">
      <c r="A5" s="698"/>
      <c r="B5" s="702" t="s">
        <v>635</v>
      </c>
      <c r="C5" s="699"/>
      <c r="D5" s="700"/>
      <c r="E5" s="700"/>
      <c r="F5" s="700"/>
      <c r="G5" s="700"/>
      <c r="H5" s="701"/>
      <c r="I5" s="682"/>
      <c r="J5" s="682"/>
      <c r="K5" s="682"/>
      <c r="L5" s="682"/>
    </row>
    <row r="6" spans="1:20">
      <c r="A6" s="691"/>
      <c r="B6" s="689" t="s">
        <v>632</v>
      </c>
      <c r="C6" s="690">
        <v>15</v>
      </c>
      <c r="D6" s="679"/>
      <c r="E6" s="680"/>
      <c r="F6" s="681"/>
      <c r="G6" s="703">
        <f>E6*F6</f>
        <v>0</v>
      </c>
      <c r="H6" s="681"/>
      <c r="I6" s="682"/>
      <c r="J6" s="682"/>
      <c r="K6" s="682"/>
      <c r="L6" s="682"/>
    </row>
    <row r="7" spans="1:20">
      <c r="A7" s="691"/>
      <c r="B7" s="689" t="s">
        <v>632</v>
      </c>
      <c r="C7" s="690">
        <v>20</v>
      </c>
      <c r="D7" s="679"/>
      <c r="E7" s="680"/>
      <c r="F7" s="681"/>
      <c r="G7" s="703">
        <f t="shared" ref="G7:G12" si="0">E7*F7</f>
        <v>0</v>
      </c>
      <c r="H7" s="681"/>
      <c r="I7" s="682"/>
      <c r="J7" s="682"/>
      <c r="K7" s="682"/>
      <c r="L7" s="682"/>
    </row>
    <row r="8" spans="1:20">
      <c r="A8" s="691"/>
      <c r="B8" s="689" t="s">
        <v>632</v>
      </c>
      <c r="C8" s="690">
        <v>25</v>
      </c>
      <c r="D8" s="679"/>
      <c r="E8" s="680"/>
      <c r="F8" s="681"/>
      <c r="G8" s="703">
        <f t="shared" si="0"/>
        <v>0</v>
      </c>
      <c r="H8" s="681"/>
      <c r="I8" s="682"/>
      <c r="J8" s="682"/>
      <c r="K8" s="682"/>
      <c r="L8" s="682"/>
    </row>
    <row r="9" spans="1:20">
      <c r="A9" s="691"/>
      <c r="B9" s="689" t="s">
        <v>632</v>
      </c>
      <c r="C9" s="690">
        <v>32</v>
      </c>
      <c r="D9" s="679"/>
      <c r="E9" s="680"/>
      <c r="F9" s="681"/>
      <c r="G9" s="703">
        <f t="shared" si="0"/>
        <v>0</v>
      </c>
      <c r="H9" s="681"/>
      <c r="I9" s="682"/>
      <c r="J9" s="682"/>
      <c r="K9" s="682"/>
      <c r="L9" s="682"/>
    </row>
    <row r="10" spans="1:20">
      <c r="A10" s="691"/>
      <c r="B10" s="689" t="s">
        <v>632</v>
      </c>
      <c r="C10" s="690">
        <v>40</v>
      </c>
      <c r="D10" s="679"/>
      <c r="E10" s="680"/>
      <c r="F10" s="681"/>
      <c r="G10" s="703">
        <f t="shared" si="0"/>
        <v>0</v>
      </c>
      <c r="H10" s="681"/>
      <c r="I10" s="682"/>
      <c r="J10" s="682"/>
      <c r="K10" s="682"/>
      <c r="L10" s="682"/>
    </row>
    <row r="11" spans="1:20">
      <c r="A11" s="691"/>
      <c r="B11" s="689" t="s">
        <v>632</v>
      </c>
      <c r="C11" s="690">
        <v>50</v>
      </c>
      <c r="D11" s="679"/>
      <c r="E11" s="680"/>
      <c r="F11" s="681"/>
      <c r="G11" s="703">
        <f t="shared" si="0"/>
        <v>0</v>
      </c>
      <c r="H11" s="681"/>
      <c r="I11" s="682"/>
      <c r="J11" s="682"/>
      <c r="K11" s="682"/>
      <c r="L11" s="682"/>
    </row>
    <row r="12" spans="1:20">
      <c r="A12" s="691"/>
      <c r="B12" s="689" t="s">
        <v>632</v>
      </c>
      <c r="C12" s="690">
        <v>65</v>
      </c>
      <c r="D12" s="679"/>
      <c r="E12" s="680"/>
      <c r="F12" s="681"/>
      <c r="G12" s="703">
        <f t="shared" si="0"/>
        <v>0</v>
      </c>
      <c r="H12" s="681"/>
      <c r="I12" s="682"/>
      <c r="J12" s="682"/>
      <c r="K12" s="682"/>
      <c r="L12" s="682"/>
    </row>
    <row r="13" spans="1:20">
      <c r="A13" s="691"/>
      <c r="B13" s="689" t="s">
        <v>632</v>
      </c>
      <c r="C13" s="690">
        <v>80</v>
      </c>
      <c r="D13" s="679"/>
      <c r="E13" s="680"/>
      <c r="F13" s="681"/>
      <c r="G13" s="703">
        <f>E13*F13</f>
        <v>0</v>
      </c>
      <c r="H13" s="681"/>
      <c r="I13" s="682"/>
      <c r="J13" s="682"/>
      <c r="K13" s="682"/>
      <c r="L13" s="682"/>
    </row>
    <row r="14" spans="1:20">
      <c r="A14" s="691"/>
      <c r="B14" s="689" t="s">
        <v>632</v>
      </c>
      <c r="C14" s="690">
        <v>100</v>
      </c>
      <c r="D14" s="679"/>
      <c r="E14" s="680"/>
      <c r="F14" s="681"/>
      <c r="G14" s="703">
        <f>E14*F14</f>
        <v>0</v>
      </c>
      <c r="H14" s="681"/>
      <c r="I14" s="682"/>
      <c r="J14" s="682"/>
      <c r="K14" s="682"/>
      <c r="L14" s="682"/>
    </row>
    <row r="15" spans="1:20">
      <c r="A15" s="691"/>
      <c r="B15" s="689" t="s">
        <v>632</v>
      </c>
      <c r="C15" s="690">
        <v>150</v>
      </c>
      <c r="D15" s="679"/>
      <c r="E15" s="680"/>
      <c r="F15" s="681"/>
      <c r="G15" s="703">
        <f t="shared" ref="G15:G18" si="1">E15*F15</f>
        <v>0</v>
      </c>
      <c r="H15" s="681"/>
      <c r="I15" s="682"/>
      <c r="J15" s="682"/>
      <c r="K15" s="682"/>
      <c r="L15" s="682"/>
    </row>
    <row r="16" spans="1:20">
      <c r="A16" s="691"/>
      <c r="B16" s="689"/>
      <c r="C16" s="690"/>
      <c r="D16" s="679"/>
      <c r="E16" s="680"/>
      <c r="F16" s="681"/>
      <c r="G16" s="703">
        <f t="shared" si="1"/>
        <v>0</v>
      </c>
      <c r="H16" s="681"/>
      <c r="I16" s="682"/>
      <c r="J16" s="682"/>
      <c r="K16" s="682"/>
      <c r="L16" s="682"/>
    </row>
    <row r="17" spans="1:12">
      <c r="A17" s="691"/>
      <c r="B17" s="689"/>
      <c r="C17" s="690"/>
      <c r="D17" s="679"/>
      <c r="E17" s="680"/>
      <c r="F17" s="681"/>
      <c r="G17" s="703">
        <f t="shared" si="1"/>
        <v>0</v>
      </c>
      <c r="H17" s="681"/>
      <c r="I17" s="682"/>
      <c r="J17" s="682"/>
      <c r="K17" s="682"/>
      <c r="L17" s="682"/>
    </row>
    <row r="18" spans="1:12">
      <c r="A18" s="691"/>
      <c r="B18" s="689"/>
      <c r="C18" s="690"/>
      <c r="D18" s="679"/>
      <c r="E18" s="680"/>
      <c r="F18" s="681"/>
      <c r="G18" s="703">
        <f t="shared" si="1"/>
        <v>0</v>
      </c>
      <c r="H18" s="681"/>
      <c r="I18" s="682"/>
      <c r="J18" s="682"/>
      <c r="K18" s="682"/>
      <c r="L18" s="682"/>
    </row>
    <row r="19" spans="1:12" s="432" customFormat="1">
      <c r="A19" s="694"/>
      <c r="B19" s="711" t="s">
        <v>153</v>
      </c>
      <c r="C19" s="712"/>
      <c r="D19" s="704">
        <f>SUM(D6:D18)</f>
        <v>0</v>
      </c>
      <c r="E19" s="704">
        <f>SUM(E6:E18)</f>
        <v>0</v>
      </c>
      <c r="F19" s="713"/>
      <c r="G19" s="704">
        <f>SUM(G6:G18)</f>
        <v>0</v>
      </c>
      <c r="H19" s="704">
        <f>SUM(H6:H18)</f>
        <v>0</v>
      </c>
      <c r="I19" s="683"/>
      <c r="J19" s="683"/>
      <c r="K19" s="683"/>
      <c r="L19" s="683"/>
    </row>
    <row r="20" spans="1:12" s="434" customFormat="1" ht="16.2">
      <c r="A20" s="715"/>
      <c r="B20" s="716" t="s">
        <v>634</v>
      </c>
      <c r="C20" s="705"/>
      <c r="D20" s="705"/>
      <c r="E20" s="705"/>
      <c r="F20" s="705"/>
      <c r="G20" s="705"/>
      <c r="H20" s="717"/>
      <c r="I20" s="684"/>
      <c r="J20" s="684"/>
      <c r="K20" s="684"/>
      <c r="L20" s="684"/>
    </row>
    <row r="21" spans="1:12" s="434" customFormat="1">
      <c r="A21" s="691"/>
      <c r="B21" s="718" t="s">
        <v>632</v>
      </c>
      <c r="C21" s="685">
        <v>15</v>
      </c>
      <c r="D21" s="685"/>
      <c r="E21" s="680"/>
      <c r="F21" s="681"/>
      <c r="G21" s="703">
        <f t="shared" ref="G21:G32" si="2">E21*F21</f>
        <v>0</v>
      </c>
      <c r="H21" s="681"/>
      <c r="I21" s="684"/>
      <c r="J21" s="684"/>
      <c r="K21" s="684"/>
      <c r="L21" s="684"/>
    </row>
    <row r="22" spans="1:12" s="434" customFormat="1">
      <c r="A22" s="691"/>
      <c r="B22" s="718" t="s">
        <v>632</v>
      </c>
      <c r="C22" s="685">
        <v>20</v>
      </c>
      <c r="D22" s="685"/>
      <c r="E22" s="680"/>
      <c r="F22" s="681"/>
      <c r="G22" s="703">
        <f t="shared" si="2"/>
        <v>0</v>
      </c>
      <c r="H22" s="681"/>
      <c r="I22" s="684"/>
      <c r="J22" s="684"/>
      <c r="K22" s="684"/>
      <c r="L22" s="684"/>
    </row>
    <row r="23" spans="1:12" s="434" customFormat="1">
      <c r="A23" s="691"/>
      <c r="B23" s="718" t="s">
        <v>632</v>
      </c>
      <c r="C23" s="685">
        <v>32</v>
      </c>
      <c r="D23" s="685"/>
      <c r="E23" s="680"/>
      <c r="F23" s="681"/>
      <c r="G23" s="703">
        <f t="shared" si="2"/>
        <v>0</v>
      </c>
      <c r="H23" s="681"/>
      <c r="I23" s="684"/>
      <c r="J23" s="684"/>
      <c r="K23" s="684"/>
      <c r="L23" s="684"/>
    </row>
    <row r="24" spans="1:12" s="434" customFormat="1">
      <c r="A24" s="691"/>
      <c r="B24" s="718" t="s">
        <v>632</v>
      </c>
      <c r="C24" s="685">
        <v>40</v>
      </c>
      <c r="D24" s="685"/>
      <c r="E24" s="680"/>
      <c r="F24" s="681"/>
      <c r="G24" s="703">
        <f t="shared" si="2"/>
        <v>0</v>
      </c>
      <c r="H24" s="681"/>
      <c r="I24" s="684"/>
      <c r="J24" s="684"/>
      <c r="K24" s="684"/>
      <c r="L24" s="684"/>
    </row>
    <row r="25" spans="1:12" s="434" customFormat="1">
      <c r="A25" s="691"/>
      <c r="B25" s="718" t="s">
        <v>632</v>
      </c>
      <c r="C25" s="685">
        <v>50</v>
      </c>
      <c r="D25" s="685"/>
      <c r="E25" s="680"/>
      <c r="F25" s="681"/>
      <c r="G25" s="703">
        <f t="shared" si="2"/>
        <v>0</v>
      </c>
      <c r="H25" s="681"/>
      <c r="I25" s="684"/>
      <c r="J25" s="684"/>
      <c r="K25" s="684"/>
      <c r="L25" s="684"/>
    </row>
    <row r="26" spans="1:12" s="434" customFormat="1">
      <c r="A26" s="691"/>
      <c r="B26" s="718" t="s">
        <v>632</v>
      </c>
      <c r="C26" s="685">
        <v>65</v>
      </c>
      <c r="D26" s="685"/>
      <c r="E26" s="680"/>
      <c r="F26" s="681"/>
      <c r="G26" s="703">
        <f t="shared" si="2"/>
        <v>0</v>
      </c>
      <c r="H26" s="681"/>
      <c r="I26" s="684"/>
      <c r="J26" s="684"/>
      <c r="K26" s="684"/>
      <c r="L26" s="684"/>
    </row>
    <row r="27" spans="1:12" s="434" customFormat="1">
      <c r="A27" s="691"/>
      <c r="B27" s="718" t="s">
        <v>632</v>
      </c>
      <c r="C27" s="685">
        <v>80</v>
      </c>
      <c r="D27" s="685"/>
      <c r="E27" s="680"/>
      <c r="F27" s="681"/>
      <c r="G27" s="703">
        <f t="shared" si="2"/>
        <v>0</v>
      </c>
      <c r="H27" s="681"/>
      <c r="I27" s="684"/>
      <c r="J27" s="684"/>
      <c r="K27" s="684"/>
      <c r="L27" s="684"/>
    </row>
    <row r="28" spans="1:12" s="434" customFormat="1">
      <c r="A28" s="691"/>
      <c r="B28" s="718" t="s">
        <v>632</v>
      </c>
      <c r="C28" s="685">
        <v>100</v>
      </c>
      <c r="D28" s="685"/>
      <c r="E28" s="680"/>
      <c r="F28" s="681"/>
      <c r="G28" s="703">
        <f t="shared" si="2"/>
        <v>0</v>
      </c>
      <c r="H28" s="681"/>
      <c r="I28" s="684"/>
      <c r="J28" s="684"/>
      <c r="K28" s="684"/>
      <c r="L28" s="684"/>
    </row>
    <row r="29" spans="1:12" s="434" customFormat="1">
      <c r="A29" s="691"/>
      <c r="B29" s="718" t="s">
        <v>632</v>
      </c>
      <c r="C29" s="685">
        <v>150</v>
      </c>
      <c r="D29" s="685"/>
      <c r="E29" s="680"/>
      <c r="F29" s="681"/>
      <c r="G29" s="703">
        <f t="shared" si="2"/>
        <v>0</v>
      </c>
      <c r="H29" s="681"/>
      <c r="I29" s="684"/>
      <c r="J29" s="684"/>
      <c r="K29" s="684"/>
      <c r="L29" s="684"/>
    </row>
    <row r="30" spans="1:12" s="434" customFormat="1">
      <c r="A30" s="691"/>
      <c r="B30" s="718"/>
      <c r="C30" s="685"/>
      <c r="D30" s="685"/>
      <c r="E30" s="680"/>
      <c r="F30" s="681"/>
      <c r="G30" s="703">
        <f t="shared" si="2"/>
        <v>0</v>
      </c>
      <c r="H30" s="681"/>
      <c r="I30" s="684"/>
      <c r="J30" s="684"/>
      <c r="K30" s="684"/>
      <c r="L30" s="684"/>
    </row>
    <row r="31" spans="1:12" s="434" customFormat="1">
      <c r="A31" s="691"/>
      <c r="B31" s="718"/>
      <c r="C31" s="685"/>
      <c r="D31" s="685"/>
      <c r="E31" s="680"/>
      <c r="F31" s="681"/>
      <c r="G31" s="703">
        <f t="shared" si="2"/>
        <v>0</v>
      </c>
      <c r="H31" s="681"/>
      <c r="I31" s="684"/>
      <c r="J31" s="684"/>
      <c r="K31" s="684"/>
      <c r="L31" s="684"/>
    </row>
    <row r="32" spans="1:12" s="434" customFormat="1">
      <c r="A32" s="691"/>
      <c r="B32" s="718"/>
      <c r="C32" s="685"/>
      <c r="D32" s="685"/>
      <c r="E32" s="680"/>
      <c r="F32" s="681"/>
      <c r="G32" s="703">
        <f t="shared" si="2"/>
        <v>0</v>
      </c>
      <c r="H32" s="681"/>
      <c r="I32" s="684"/>
      <c r="J32" s="684"/>
      <c r="K32" s="684"/>
      <c r="L32" s="684"/>
    </row>
    <row r="33" spans="1:12">
      <c r="A33" s="694"/>
      <c r="B33" s="711" t="s">
        <v>153</v>
      </c>
      <c r="C33" s="712"/>
      <c r="D33" s="704">
        <f>SUM(D21:D32)</f>
        <v>0</v>
      </c>
      <c r="E33" s="704">
        <f>SUM(E21:E32)</f>
        <v>0</v>
      </c>
      <c r="F33" s="713"/>
      <c r="G33" s="704">
        <f>SUM(G21:G32)</f>
        <v>0</v>
      </c>
      <c r="H33" s="704">
        <f>SUM(H21:H32)</f>
        <v>0</v>
      </c>
      <c r="I33" s="682"/>
      <c r="J33" s="682"/>
      <c r="K33" s="682"/>
      <c r="L33" s="682"/>
    </row>
    <row r="34" spans="1:12" ht="34.5" customHeight="1">
      <c r="A34" s="1048" t="s">
        <v>742</v>
      </c>
      <c r="B34" s="1048"/>
      <c r="C34" s="714"/>
      <c r="D34" s="706">
        <f>D19+D33</f>
        <v>0</v>
      </c>
      <c r="E34" s="706">
        <f>E19+E33</f>
        <v>0</v>
      </c>
      <c r="F34" s="709"/>
      <c r="G34" s="706">
        <f>G19+G33</f>
        <v>0</v>
      </c>
      <c r="H34" s="706">
        <f>H19+H33</f>
        <v>0</v>
      </c>
      <c r="I34" s="682"/>
      <c r="J34" s="682"/>
      <c r="K34" s="682"/>
      <c r="L34" s="682"/>
    </row>
    <row r="35" spans="1:12">
      <c r="A35" s="686"/>
      <c r="B35" s="686"/>
      <c r="C35" s="687"/>
      <c r="D35" s="687"/>
      <c r="E35" s="687"/>
      <c r="F35" s="687"/>
      <c r="G35" s="436"/>
      <c r="H35" s="687"/>
      <c r="I35" s="682"/>
      <c r="J35" s="682"/>
      <c r="K35" s="682"/>
      <c r="L35" s="682"/>
    </row>
    <row r="36" spans="1:12" s="433" customFormat="1" ht="31.5" customHeight="1">
      <c r="A36" s="1052" t="s">
        <v>746</v>
      </c>
      <c r="B36" s="1053"/>
      <c r="C36" s="1053"/>
      <c r="D36" s="1053"/>
      <c r="E36" s="1053"/>
      <c r="F36" s="1053"/>
      <c r="G36" s="1053"/>
      <c r="H36" s="1054"/>
      <c r="I36" s="688"/>
      <c r="J36" s="688"/>
      <c r="K36" s="688"/>
      <c r="L36" s="688"/>
    </row>
    <row r="37" spans="1:12">
      <c r="A37" s="689"/>
      <c r="B37" s="689" t="s">
        <v>637</v>
      </c>
      <c r="C37" s="689"/>
      <c r="D37" s="690"/>
      <c r="E37" s="680"/>
      <c r="F37" s="681"/>
      <c r="G37" s="703">
        <f t="shared" ref="G37:G42" si="3">E37*F37</f>
        <v>0</v>
      </c>
      <c r="H37" s="681"/>
      <c r="I37" s="682"/>
      <c r="J37" s="682"/>
      <c r="K37" s="682"/>
      <c r="L37" s="682"/>
    </row>
    <row r="38" spans="1:12">
      <c r="A38" s="689"/>
      <c r="B38" s="689" t="s">
        <v>633</v>
      </c>
      <c r="C38" s="689"/>
      <c r="D38" s="690"/>
      <c r="E38" s="680"/>
      <c r="F38" s="681"/>
      <c r="G38" s="703">
        <f t="shared" si="3"/>
        <v>0</v>
      </c>
      <c r="H38" s="681"/>
      <c r="I38" s="682"/>
      <c r="J38" s="682"/>
      <c r="K38" s="682"/>
      <c r="L38" s="682"/>
    </row>
    <row r="39" spans="1:12">
      <c r="A39" s="689"/>
      <c r="B39" s="689" t="s">
        <v>744</v>
      </c>
      <c r="C39" s="689"/>
      <c r="D39" s="690"/>
      <c r="E39" s="680"/>
      <c r="F39" s="681"/>
      <c r="G39" s="703">
        <f t="shared" si="3"/>
        <v>0</v>
      </c>
      <c r="H39" s="681"/>
      <c r="I39" s="682"/>
      <c r="J39" s="682"/>
      <c r="K39" s="682"/>
      <c r="L39" s="682"/>
    </row>
    <row r="40" spans="1:12">
      <c r="A40" s="689"/>
      <c r="B40" s="689"/>
      <c r="C40" s="689"/>
      <c r="D40" s="690"/>
      <c r="E40" s="680"/>
      <c r="F40" s="681"/>
      <c r="G40" s="703">
        <f t="shared" si="3"/>
        <v>0</v>
      </c>
      <c r="H40" s="681"/>
      <c r="I40" s="682"/>
      <c r="J40" s="682"/>
      <c r="K40" s="682"/>
      <c r="L40" s="682"/>
    </row>
    <row r="41" spans="1:12">
      <c r="A41" s="689"/>
      <c r="B41" s="689"/>
      <c r="C41" s="689"/>
      <c r="D41" s="690"/>
      <c r="E41" s="680"/>
      <c r="F41" s="681"/>
      <c r="G41" s="703">
        <f t="shared" si="3"/>
        <v>0</v>
      </c>
      <c r="H41" s="681"/>
      <c r="I41" s="682"/>
      <c r="J41" s="682"/>
      <c r="K41" s="682"/>
      <c r="L41" s="682"/>
    </row>
    <row r="42" spans="1:12">
      <c r="A42" s="689"/>
      <c r="B42" s="689"/>
      <c r="C42" s="689"/>
      <c r="D42" s="690"/>
      <c r="E42" s="680"/>
      <c r="F42" s="681"/>
      <c r="G42" s="703">
        <f t="shared" si="3"/>
        <v>0</v>
      </c>
      <c r="H42" s="681"/>
      <c r="I42" s="682"/>
      <c r="J42" s="682"/>
      <c r="K42" s="682"/>
      <c r="L42" s="682"/>
    </row>
    <row r="43" spans="1:12" s="432" customFormat="1">
      <c r="A43" s="694"/>
      <c r="B43" s="707" t="s">
        <v>153</v>
      </c>
      <c r="C43" s="708"/>
      <c r="D43" s="706">
        <f>SUM(D37:D42)</f>
        <v>0</v>
      </c>
      <c r="E43" s="706">
        <f>SUM(E37:E42)</f>
        <v>0</v>
      </c>
      <c r="F43" s="709"/>
      <c r="G43" s="706">
        <f>SUM(G37:G42)</f>
        <v>0</v>
      </c>
      <c r="H43" s="706">
        <f>SUM(H37:H42)</f>
        <v>0</v>
      </c>
      <c r="I43" s="683"/>
      <c r="J43" s="683"/>
      <c r="K43" s="683"/>
      <c r="L43" s="683"/>
    </row>
    <row r="44" spans="1:12">
      <c r="A44" s="686"/>
      <c r="B44" s="686"/>
      <c r="C44" s="686"/>
      <c r="D44" s="687"/>
      <c r="E44" s="687"/>
      <c r="F44" s="687"/>
      <c r="G44" s="687"/>
      <c r="H44" s="687"/>
      <c r="I44" s="682"/>
      <c r="J44" s="682"/>
      <c r="K44" s="682"/>
      <c r="L44" s="682"/>
    </row>
    <row r="45" spans="1:12" s="433" customFormat="1">
      <c r="A45" s="699" t="s">
        <v>732</v>
      </c>
      <c r="B45" s="710"/>
      <c r="C45" s="710"/>
      <c r="D45" s="700"/>
      <c r="E45" s="700"/>
      <c r="F45" s="700"/>
      <c r="G45" s="700"/>
      <c r="H45" s="700"/>
      <c r="I45" s="434" t="s">
        <v>734</v>
      </c>
      <c r="J45" s="688"/>
      <c r="K45" s="688"/>
      <c r="L45" s="688"/>
    </row>
    <row r="46" spans="1:12" s="433" customFormat="1">
      <c r="A46" s="699"/>
      <c r="B46" s="710"/>
      <c r="C46" s="1047" t="s">
        <v>635</v>
      </c>
      <c r="D46" s="1047"/>
      <c r="E46" s="1047"/>
      <c r="F46" s="1047"/>
      <c r="G46" s="1047"/>
      <c r="H46" s="1047"/>
      <c r="I46" s="434" t="s">
        <v>636</v>
      </c>
      <c r="J46" s="684"/>
      <c r="K46" s="688"/>
      <c r="L46" s="688"/>
    </row>
    <row r="47" spans="1:12" s="433" customFormat="1">
      <c r="A47" s="699"/>
      <c r="B47" s="710"/>
      <c r="C47" s="1047" t="s">
        <v>634</v>
      </c>
      <c r="D47" s="1047"/>
      <c r="E47" s="1047"/>
      <c r="F47" s="1047"/>
      <c r="G47" s="1047"/>
      <c r="H47" s="1047"/>
      <c r="I47" s="434" t="s">
        <v>745</v>
      </c>
      <c r="J47" s="684"/>
      <c r="K47" s="684"/>
      <c r="L47" s="688"/>
    </row>
    <row r="48" spans="1:12">
      <c r="A48" s="691"/>
      <c r="B48" s="689" t="s">
        <v>632</v>
      </c>
      <c r="C48" s="690">
        <v>15</v>
      </c>
      <c r="D48" s="679"/>
      <c r="E48" s="680"/>
      <c r="F48" s="681"/>
      <c r="G48" s="703">
        <f t="shared" ref="G48:G58" si="4">E48*F48</f>
        <v>0</v>
      </c>
      <c r="H48" s="681"/>
      <c r="I48" s="682"/>
      <c r="J48" s="682"/>
      <c r="K48" s="682"/>
      <c r="L48" s="682"/>
    </row>
    <row r="49" spans="1:12">
      <c r="A49" s="691"/>
      <c r="B49" s="689" t="s">
        <v>632</v>
      </c>
      <c r="C49" s="690">
        <v>20</v>
      </c>
      <c r="D49" s="679"/>
      <c r="E49" s="680"/>
      <c r="F49" s="681"/>
      <c r="G49" s="703">
        <f t="shared" si="4"/>
        <v>0</v>
      </c>
      <c r="H49" s="681"/>
      <c r="I49" s="682"/>
      <c r="J49" s="682"/>
      <c r="K49" s="682"/>
      <c r="L49" s="682"/>
    </row>
    <row r="50" spans="1:12">
      <c r="A50" s="691"/>
      <c r="B50" s="689" t="s">
        <v>632</v>
      </c>
      <c r="C50" s="690">
        <v>25</v>
      </c>
      <c r="D50" s="679"/>
      <c r="E50" s="680"/>
      <c r="F50" s="681"/>
      <c r="G50" s="703">
        <f t="shared" si="4"/>
        <v>0</v>
      </c>
      <c r="H50" s="681"/>
      <c r="I50" s="682"/>
      <c r="J50" s="682"/>
      <c r="K50" s="682"/>
      <c r="L50" s="682"/>
    </row>
    <row r="51" spans="1:12">
      <c r="A51" s="691"/>
      <c r="B51" s="689" t="s">
        <v>632</v>
      </c>
      <c r="C51" s="690">
        <v>32</v>
      </c>
      <c r="D51" s="679"/>
      <c r="E51" s="680"/>
      <c r="F51" s="681"/>
      <c r="G51" s="703">
        <f t="shared" si="4"/>
        <v>0</v>
      </c>
      <c r="H51" s="681"/>
      <c r="I51" s="682"/>
      <c r="J51" s="682"/>
      <c r="K51" s="682"/>
      <c r="L51" s="682"/>
    </row>
    <row r="52" spans="1:12">
      <c r="A52" s="691"/>
      <c r="B52" s="689" t="s">
        <v>632</v>
      </c>
      <c r="C52" s="690">
        <v>40</v>
      </c>
      <c r="D52" s="679"/>
      <c r="E52" s="680"/>
      <c r="F52" s="681"/>
      <c r="G52" s="703">
        <f t="shared" si="4"/>
        <v>0</v>
      </c>
      <c r="H52" s="681"/>
      <c r="I52" s="682"/>
      <c r="J52" s="682"/>
      <c r="K52" s="682"/>
      <c r="L52" s="682"/>
    </row>
    <row r="53" spans="1:12">
      <c r="A53" s="691"/>
      <c r="B53" s="689" t="s">
        <v>632</v>
      </c>
      <c r="C53" s="690">
        <v>50</v>
      </c>
      <c r="D53" s="679"/>
      <c r="E53" s="680"/>
      <c r="F53" s="681"/>
      <c r="G53" s="703">
        <f t="shared" si="4"/>
        <v>0</v>
      </c>
      <c r="H53" s="681"/>
      <c r="I53" s="682"/>
      <c r="J53" s="682"/>
      <c r="K53" s="682"/>
      <c r="L53" s="682"/>
    </row>
    <row r="54" spans="1:12">
      <c r="A54" s="691"/>
      <c r="B54" s="689" t="s">
        <v>632</v>
      </c>
      <c r="C54" s="690">
        <v>80</v>
      </c>
      <c r="D54" s="679"/>
      <c r="E54" s="680"/>
      <c r="F54" s="681"/>
      <c r="G54" s="703">
        <f t="shared" si="4"/>
        <v>0</v>
      </c>
      <c r="H54" s="681"/>
      <c r="I54" s="682"/>
      <c r="J54" s="682"/>
      <c r="K54" s="682"/>
      <c r="L54" s="682"/>
    </row>
    <row r="55" spans="1:12">
      <c r="A55" s="691"/>
      <c r="B55" s="689" t="s">
        <v>632</v>
      </c>
      <c r="C55" s="690">
        <v>150</v>
      </c>
      <c r="D55" s="679"/>
      <c r="E55" s="680"/>
      <c r="F55" s="681"/>
      <c r="G55" s="703">
        <f t="shared" si="4"/>
        <v>0</v>
      </c>
      <c r="H55" s="681"/>
      <c r="I55" s="682"/>
      <c r="J55" s="682"/>
      <c r="K55" s="682"/>
      <c r="L55" s="682"/>
    </row>
    <row r="56" spans="1:12">
      <c r="A56" s="691"/>
      <c r="B56" s="689"/>
      <c r="C56" s="690"/>
      <c r="D56" s="679"/>
      <c r="E56" s="680"/>
      <c r="F56" s="681"/>
      <c r="G56" s="703">
        <f t="shared" si="4"/>
        <v>0</v>
      </c>
      <c r="H56" s="681"/>
      <c r="I56" s="682"/>
      <c r="J56" s="682"/>
      <c r="K56" s="682"/>
      <c r="L56" s="682"/>
    </row>
    <row r="57" spans="1:12">
      <c r="A57" s="691"/>
      <c r="B57" s="689"/>
      <c r="C57" s="690"/>
      <c r="D57" s="679"/>
      <c r="E57" s="680"/>
      <c r="F57" s="681"/>
      <c r="G57" s="703">
        <f t="shared" si="4"/>
        <v>0</v>
      </c>
      <c r="H57" s="681"/>
      <c r="I57" s="682"/>
      <c r="J57" s="682"/>
      <c r="K57" s="682"/>
      <c r="L57" s="682"/>
    </row>
    <row r="58" spans="1:12">
      <c r="A58" s="689"/>
      <c r="B58" s="689"/>
      <c r="C58" s="690"/>
      <c r="D58" s="690"/>
      <c r="E58" s="680"/>
      <c r="F58" s="681"/>
      <c r="G58" s="703">
        <f t="shared" si="4"/>
        <v>0</v>
      </c>
      <c r="H58" s="681"/>
      <c r="I58" s="682"/>
      <c r="J58" s="682"/>
      <c r="K58" s="682"/>
      <c r="L58" s="682"/>
    </row>
    <row r="59" spans="1:12" s="432" customFormat="1">
      <c r="A59" s="694"/>
      <c r="B59" s="707" t="s">
        <v>153</v>
      </c>
      <c r="C59" s="708"/>
      <c r="D59" s="706">
        <f>SUM(D48:D58)</f>
        <v>0</v>
      </c>
      <c r="E59" s="706">
        <f>SUM(E48:E58)</f>
        <v>0</v>
      </c>
      <c r="F59" s="709"/>
      <c r="G59" s="706">
        <f>SUM(G48:G58)</f>
        <v>0</v>
      </c>
      <c r="H59" s="706">
        <f>SUM(H48:H58)</f>
        <v>0</v>
      </c>
      <c r="I59" s="683"/>
      <c r="J59" s="683"/>
      <c r="K59" s="683"/>
      <c r="L59" s="683"/>
    </row>
    <row r="60" spans="1:12">
      <c r="A60" s="682"/>
      <c r="B60" s="682"/>
      <c r="C60" s="682"/>
      <c r="D60" s="692"/>
      <c r="E60" s="692"/>
      <c r="F60" s="692"/>
      <c r="H60" s="692"/>
      <c r="I60" s="682"/>
      <c r="J60" s="682"/>
      <c r="K60" s="682"/>
      <c r="L60" s="682"/>
    </row>
    <row r="61" spans="1:12">
      <c r="A61" s="699" t="s">
        <v>733</v>
      </c>
      <c r="B61" s="710"/>
      <c r="C61" s="710"/>
      <c r="D61" s="700"/>
      <c r="E61" s="700"/>
      <c r="F61" s="700"/>
      <c r="G61" s="700"/>
      <c r="H61" s="700"/>
      <c r="I61" s="682"/>
      <c r="J61" s="682"/>
      <c r="K61" s="682"/>
      <c r="L61" s="682"/>
    </row>
    <row r="62" spans="1:12">
      <c r="A62" s="691"/>
      <c r="B62" s="689" t="s">
        <v>743</v>
      </c>
      <c r="C62" s="690">
        <v>40</v>
      </c>
      <c r="D62" s="679"/>
      <c r="E62" s="680"/>
      <c r="F62" s="681"/>
      <c r="G62" s="703">
        <f t="shared" ref="G62:G70" si="5">E62*F62</f>
        <v>0</v>
      </c>
      <c r="H62" s="681"/>
      <c r="I62" s="682"/>
      <c r="J62" s="682"/>
      <c r="K62" s="682"/>
      <c r="L62" s="682"/>
    </row>
    <row r="63" spans="1:12">
      <c r="A63" s="691"/>
      <c r="B63" s="689" t="s">
        <v>743</v>
      </c>
      <c r="C63" s="690">
        <v>50</v>
      </c>
      <c r="D63" s="679"/>
      <c r="E63" s="680"/>
      <c r="F63" s="681"/>
      <c r="G63" s="703">
        <f t="shared" si="5"/>
        <v>0</v>
      </c>
      <c r="H63" s="681"/>
      <c r="I63" s="682"/>
      <c r="J63" s="682"/>
      <c r="K63" s="682"/>
      <c r="L63" s="682"/>
    </row>
    <row r="64" spans="1:12">
      <c r="A64" s="691"/>
      <c r="B64" s="689" t="s">
        <v>743</v>
      </c>
      <c r="C64" s="690">
        <v>65</v>
      </c>
      <c r="D64" s="679"/>
      <c r="E64" s="680"/>
      <c r="F64" s="681"/>
      <c r="G64" s="703">
        <f t="shared" si="5"/>
        <v>0</v>
      </c>
      <c r="H64" s="681"/>
      <c r="I64" s="682"/>
      <c r="J64" s="682"/>
      <c r="K64" s="682"/>
      <c r="L64" s="682"/>
    </row>
    <row r="65" spans="1:12">
      <c r="A65" s="691"/>
      <c r="B65" s="689" t="s">
        <v>743</v>
      </c>
      <c r="C65" s="690">
        <v>80</v>
      </c>
      <c r="D65" s="679"/>
      <c r="E65" s="680"/>
      <c r="F65" s="681"/>
      <c r="G65" s="703">
        <f t="shared" si="5"/>
        <v>0</v>
      </c>
      <c r="H65" s="681"/>
      <c r="I65" s="682"/>
      <c r="J65" s="682"/>
      <c r="K65" s="682"/>
      <c r="L65" s="682"/>
    </row>
    <row r="66" spans="1:12">
      <c r="A66" s="691"/>
      <c r="B66" s="689" t="s">
        <v>743</v>
      </c>
      <c r="C66" s="690">
        <v>100</v>
      </c>
      <c r="D66" s="679"/>
      <c r="E66" s="680"/>
      <c r="F66" s="681"/>
      <c r="G66" s="703">
        <f t="shared" si="5"/>
        <v>0</v>
      </c>
      <c r="H66" s="681"/>
      <c r="I66" s="682"/>
      <c r="J66" s="682"/>
      <c r="K66" s="682"/>
      <c r="L66" s="682"/>
    </row>
    <row r="67" spans="1:12">
      <c r="A67" s="691"/>
      <c r="B67" s="689" t="s">
        <v>743</v>
      </c>
      <c r="C67" s="690">
        <v>150</v>
      </c>
      <c r="D67" s="679"/>
      <c r="E67" s="680"/>
      <c r="F67" s="681"/>
      <c r="G67" s="703">
        <f t="shared" si="5"/>
        <v>0</v>
      </c>
      <c r="H67" s="681"/>
      <c r="I67" s="682"/>
      <c r="J67" s="682"/>
      <c r="K67" s="682"/>
      <c r="L67" s="682"/>
    </row>
    <row r="68" spans="1:12">
      <c r="A68" s="691"/>
      <c r="B68" s="689"/>
      <c r="C68" s="690"/>
      <c r="D68" s="679"/>
      <c r="E68" s="680"/>
      <c r="F68" s="681"/>
      <c r="G68" s="703">
        <f t="shared" si="5"/>
        <v>0</v>
      </c>
      <c r="H68" s="681"/>
      <c r="I68" s="682"/>
      <c r="J68" s="682"/>
      <c r="K68" s="682"/>
      <c r="L68" s="682"/>
    </row>
    <row r="69" spans="1:12">
      <c r="A69" s="691"/>
      <c r="B69" s="689"/>
      <c r="C69" s="690"/>
      <c r="D69" s="679"/>
      <c r="E69" s="680"/>
      <c r="F69" s="681"/>
      <c r="G69" s="703">
        <f t="shared" si="5"/>
        <v>0</v>
      </c>
      <c r="H69" s="681"/>
      <c r="I69" s="682"/>
      <c r="J69" s="682"/>
      <c r="K69" s="682"/>
      <c r="L69" s="682"/>
    </row>
    <row r="70" spans="1:12">
      <c r="A70" s="691"/>
      <c r="B70" s="689"/>
      <c r="C70" s="690"/>
      <c r="D70" s="679"/>
      <c r="E70" s="680"/>
      <c r="F70" s="681"/>
      <c r="G70" s="703">
        <f t="shared" si="5"/>
        <v>0</v>
      </c>
      <c r="H70" s="681"/>
      <c r="I70" s="682"/>
      <c r="J70" s="682"/>
      <c r="K70" s="682"/>
      <c r="L70" s="682"/>
    </row>
    <row r="71" spans="1:12">
      <c r="A71" s="694"/>
      <c r="B71" s="707" t="s">
        <v>153</v>
      </c>
      <c r="C71" s="708"/>
      <c r="D71" s="706">
        <f>SUM(D62:D70)</f>
        <v>0</v>
      </c>
      <c r="E71" s="706">
        <f>SUM(E62:E70)</f>
        <v>0</v>
      </c>
      <c r="F71" s="709"/>
      <c r="G71" s="706">
        <f>SUM(G62:G70)</f>
        <v>0</v>
      </c>
      <c r="H71" s="706">
        <f>SUM(H62:H70)</f>
        <v>0</v>
      </c>
      <c r="I71" s="682"/>
      <c r="J71" s="682"/>
      <c r="K71" s="682"/>
      <c r="L71" s="682"/>
    </row>
    <row r="72" spans="1:12">
      <c r="A72" s="682"/>
      <c r="B72" s="682"/>
      <c r="C72" s="682"/>
      <c r="D72" s="692"/>
      <c r="E72" s="692"/>
      <c r="F72" s="692"/>
      <c r="G72" s="692"/>
      <c r="H72" s="692"/>
      <c r="I72" s="682"/>
      <c r="J72" s="682"/>
      <c r="K72" s="682"/>
      <c r="L72" s="682"/>
    </row>
    <row r="73" spans="1:12">
      <c r="A73" s="699" t="s">
        <v>740</v>
      </c>
      <c r="B73" s="710"/>
      <c r="C73" s="710"/>
      <c r="D73" s="700"/>
      <c r="E73" s="700"/>
      <c r="F73" s="700"/>
      <c r="G73" s="700"/>
      <c r="H73" s="700"/>
      <c r="I73" s="684"/>
      <c r="J73" s="682"/>
      <c r="K73" s="682"/>
      <c r="L73" s="682"/>
    </row>
    <row r="74" spans="1:12">
      <c r="A74" s="699"/>
      <c r="B74" s="710"/>
      <c r="C74" s="1047" t="s">
        <v>634</v>
      </c>
      <c r="D74" s="1047"/>
      <c r="E74" s="1047"/>
      <c r="F74" s="1047"/>
      <c r="G74" s="1047"/>
      <c r="H74" s="1047"/>
      <c r="I74" s="434" t="s">
        <v>745</v>
      </c>
      <c r="J74" s="682"/>
      <c r="K74" s="682"/>
      <c r="L74" s="682"/>
    </row>
    <row r="75" spans="1:12">
      <c r="A75" s="691"/>
      <c r="B75" s="689" t="s">
        <v>743</v>
      </c>
      <c r="C75" s="690">
        <v>40</v>
      </c>
      <c r="D75" s="679"/>
      <c r="E75" s="680"/>
      <c r="F75" s="681"/>
      <c r="G75" s="703">
        <f t="shared" ref="G75:G83" si="6">E75*F75</f>
        <v>0</v>
      </c>
      <c r="H75" s="681"/>
      <c r="I75" s="682"/>
      <c r="J75" s="682"/>
      <c r="K75" s="682"/>
      <c r="L75" s="682"/>
    </row>
    <row r="76" spans="1:12">
      <c r="A76" s="691"/>
      <c r="B76" s="689" t="s">
        <v>743</v>
      </c>
      <c r="C76" s="690">
        <v>50</v>
      </c>
      <c r="D76" s="679"/>
      <c r="E76" s="680"/>
      <c r="F76" s="681"/>
      <c r="G76" s="703">
        <f t="shared" si="6"/>
        <v>0</v>
      </c>
      <c r="H76" s="681"/>
      <c r="I76" s="682"/>
      <c r="J76" s="682"/>
      <c r="K76" s="682"/>
      <c r="L76" s="682"/>
    </row>
    <row r="77" spans="1:12">
      <c r="A77" s="691"/>
      <c r="B77" s="689" t="s">
        <v>743</v>
      </c>
      <c r="C77" s="690">
        <v>65</v>
      </c>
      <c r="D77" s="679"/>
      <c r="E77" s="680"/>
      <c r="F77" s="681"/>
      <c r="G77" s="703">
        <f t="shared" si="6"/>
        <v>0</v>
      </c>
      <c r="H77" s="681"/>
      <c r="I77" s="682"/>
      <c r="J77" s="682"/>
      <c r="K77" s="682"/>
      <c r="L77" s="682"/>
    </row>
    <row r="78" spans="1:12">
      <c r="A78" s="691"/>
      <c r="B78" s="689" t="s">
        <v>743</v>
      </c>
      <c r="C78" s="690">
        <v>80</v>
      </c>
      <c r="D78" s="679"/>
      <c r="E78" s="680"/>
      <c r="F78" s="681"/>
      <c r="G78" s="703">
        <f t="shared" si="6"/>
        <v>0</v>
      </c>
      <c r="H78" s="681"/>
      <c r="I78" s="682"/>
      <c r="J78" s="682"/>
      <c r="K78" s="682"/>
      <c r="L78" s="682"/>
    </row>
    <row r="79" spans="1:12">
      <c r="A79" s="691"/>
      <c r="B79" s="689" t="s">
        <v>743</v>
      </c>
      <c r="C79" s="690">
        <v>100</v>
      </c>
      <c r="D79" s="679"/>
      <c r="E79" s="680"/>
      <c r="F79" s="681"/>
      <c r="G79" s="703">
        <f t="shared" si="6"/>
        <v>0</v>
      </c>
      <c r="H79" s="681"/>
      <c r="I79" s="682"/>
      <c r="J79" s="682"/>
      <c r="K79" s="682"/>
      <c r="L79" s="682"/>
    </row>
    <row r="80" spans="1:12">
      <c r="A80" s="691"/>
      <c r="B80" s="689" t="s">
        <v>743</v>
      </c>
      <c r="C80" s="690">
        <v>150</v>
      </c>
      <c r="D80" s="679"/>
      <c r="E80" s="680"/>
      <c r="F80" s="681"/>
      <c r="G80" s="703">
        <f t="shared" si="6"/>
        <v>0</v>
      </c>
      <c r="H80" s="681"/>
      <c r="I80" s="682"/>
      <c r="J80" s="682"/>
      <c r="K80" s="682"/>
      <c r="L80" s="682"/>
    </row>
    <row r="81" spans="1:12">
      <c r="A81" s="691"/>
      <c r="B81" s="693"/>
      <c r="C81" s="693"/>
      <c r="D81" s="679"/>
      <c r="E81" s="680"/>
      <c r="F81" s="681"/>
      <c r="G81" s="703">
        <f t="shared" si="6"/>
        <v>0</v>
      </c>
      <c r="H81" s="681"/>
      <c r="I81" s="682"/>
      <c r="J81" s="682"/>
      <c r="K81" s="682"/>
      <c r="L81" s="682"/>
    </row>
    <row r="82" spans="1:12">
      <c r="A82" s="691"/>
      <c r="B82" s="693"/>
      <c r="C82" s="693"/>
      <c r="D82" s="679"/>
      <c r="E82" s="680"/>
      <c r="F82" s="681"/>
      <c r="G82" s="703">
        <f t="shared" si="6"/>
        <v>0</v>
      </c>
      <c r="H82" s="681"/>
      <c r="I82" s="682"/>
      <c r="J82" s="682"/>
      <c r="K82" s="682"/>
      <c r="L82" s="682"/>
    </row>
    <row r="83" spans="1:12">
      <c r="A83" s="689"/>
      <c r="B83" s="689"/>
      <c r="C83" s="690"/>
      <c r="D83" s="690"/>
      <c r="E83" s="680"/>
      <c r="F83" s="681"/>
      <c r="G83" s="703">
        <f t="shared" si="6"/>
        <v>0</v>
      </c>
      <c r="H83" s="681"/>
      <c r="I83" s="682"/>
      <c r="J83" s="682"/>
      <c r="K83" s="682"/>
      <c r="L83" s="682"/>
    </row>
    <row r="84" spans="1:12">
      <c r="A84" s="694"/>
      <c r="B84" s="707" t="s">
        <v>153</v>
      </c>
      <c r="C84" s="708"/>
      <c r="D84" s="706">
        <f>SUM(D75:D83)</f>
        <v>0</v>
      </c>
      <c r="E84" s="706">
        <f>SUM(E75:E83)</f>
        <v>0</v>
      </c>
      <c r="F84" s="709"/>
      <c r="G84" s="706">
        <f>SUM(G75:G83)</f>
        <v>0</v>
      </c>
      <c r="H84" s="706">
        <f>SUM(H75:H83)</f>
        <v>0</v>
      </c>
      <c r="I84" s="682"/>
      <c r="J84" s="682"/>
      <c r="K84" s="682"/>
      <c r="L84" s="682"/>
    </row>
  </sheetData>
  <mergeCells count="6">
    <mergeCell ref="C74:H74"/>
    <mergeCell ref="A34:B34"/>
    <mergeCell ref="C47:H47"/>
    <mergeCell ref="C46:H46"/>
    <mergeCell ref="I3:L3"/>
    <mergeCell ref="A36:H36"/>
  </mergeCells>
  <pageMargins left="0.7" right="0.7" top="0.75" bottom="0.75" header="0.3" footer="0.3"/>
  <pageSetup paperSize="9"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69A0CC-6E0B-47AC-B595-C90AD9B5FEB6}">
  <sheetPr codeName="Lapa40">
    <pageSetUpPr fitToPage="1"/>
  </sheetPr>
  <dimension ref="A3:AMK54"/>
  <sheetViews>
    <sheetView zoomScale="96" zoomScaleNormal="96" workbookViewId="0">
      <selection activeCell="D20" sqref="D20"/>
    </sheetView>
  </sheetViews>
  <sheetFormatPr defaultRowHeight="13.2"/>
  <cols>
    <col min="1" max="1" width="4.88671875" style="31" customWidth="1"/>
    <col min="2" max="2" width="89.109375" style="31" customWidth="1"/>
    <col min="3" max="6" width="13.6640625" style="31" customWidth="1"/>
    <col min="7" max="14" width="13.6640625" style="24" customWidth="1"/>
    <col min="15" max="1025" width="9.109375" style="24"/>
  </cols>
  <sheetData>
    <row r="3" spans="1:13" ht="21" thickBot="1">
      <c r="A3" s="269" t="s">
        <v>427</v>
      </c>
      <c r="C3" s="361"/>
      <c r="D3" s="361"/>
      <c r="E3" s="361"/>
      <c r="F3" s="362"/>
    </row>
    <row r="4" spans="1:13" ht="32.25" customHeight="1" thickBot="1">
      <c r="A4" s="966"/>
      <c r="B4" s="1013" t="s">
        <v>182</v>
      </c>
      <c r="C4" s="968" t="s">
        <v>55</v>
      </c>
      <c r="D4" s="968" t="s">
        <v>228</v>
      </c>
      <c r="E4" s="968"/>
      <c r="F4" s="968" t="s">
        <v>183</v>
      </c>
      <c r="G4" s="968"/>
      <c r="H4" s="968"/>
      <c r="I4" s="968"/>
      <c r="J4" s="968"/>
      <c r="K4" s="968"/>
      <c r="L4" s="968"/>
      <c r="M4" s="968"/>
    </row>
    <row r="5" spans="1:13" ht="27.75" customHeight="1" thickBot="1">
      <c r="A5" s="966"/>
      <c r="B5" s="1013"/>
      <c r="C5" s="968"/>
      <c r="D5" s="1014" t="s">
        <v>146</v>
      </c>
      <c r="E5" s="1015" t="s">
        <v>145</v>
      </c>
      <c r="F5" s="1014" t="s">
        <v>229</v>
      </c>
      <c r="G5" s="1014"/>
      <c r="H5" s="966" t="s">
        <v>230</v>
      </c>
      <c r="I5" s="966"/>
      <c r="J5" s="966" t="s">
        <v>231</v>
      </c>
      <c r="K5" s="966"/>
      <c r="L5" s="1015" t="s">
        <v>232</v>
      </c>
      <c r="M5" s="1015"/>
    </row>
    <row r="6" spans="1:13" ht="13.8">
      <c r="A6" s="966"/>
      <c r="B6" s="1013"/>
      <c r="C6" s="968"/>
      <c r="D6" s="1014"/>
      <c r="E6" s="1015"/>
      <c r="F6" s="272" t="s">
        <v>146</v>
      </c>
      <c r="G6" s="273" t="s">
        <v>145</v>
      </c>
      <c r="H6" s="221" t="s">
        <v>146</v>
      </c>
      <c r="I6" s="273" t="s">
        <v>145</v>
      </c>
      <c r="J6" s="221" t="s">
        <v>146</v>
      </c>
      <c r="K6" s="273" t="s">
        <v>145</v>
      </c>
      <c r="L6" s="221" t="s">
        <v>146</v>
      </c>
      <c r="M6" s="274" t="s">
        <v>145</v>
      </c>
    </row>
    <row r="7" spans="1:13" ht="42">
      <c r="A7" s="223">
        <v>1</v>
      </c>
      <c r="B7" s="275" t="s">
        <v>449</v>
      </c>
      <c r="C7" s="276"/>
      <c r="D7" s="277">
        <f t="shared" ref="D7:D16" si="0">F7+H7+J7+L7</f>
        <v>0</v>
      </c>
      <c r="E7" s="256">
        <f t="shared" ref="E7:E16" si="1">C7*D7</f>
        <v>0</v>
      </c>
      <c r="F7" s="257"/>
      <c r="G7" s="164">
        <f t="shared" ref="G7:G16" si="2">F7*C7</f>
        <v>0</v>
      </c>
      <c r="H7" s="278"/>
      <c r="I7" s="164">
        <f t="shared" ref="I7:I16" si="3">H7*C7</f>
        <v>0</v>
      </c>
      <c r="J7" s="278"/>
      <c r="K7" s="164">
        <f t="shared" ref="K7:K16" si="4">J7*C7</f>
        <v>0</v>
      </c>
      <c r="L7" s="278"/>
      <c r="M7" s="259">
        <f t="shared" ref="M7:M16" si="5">L7*C7</f>
        <v>0</v>
      </c>
    </row>
    <row r="8" spans="1:13" ht="13.8">
      <c r="A8" s="223">
        <v>2</v>
      </c>
      <c r="B8" s="375"/>
      <c r="C8" s="276"/>
      <c r="D8" s="277">
        <f t="shared" si="0"/>
        <v>0</v>
      </c>
      <c r="E8" s="256">
        <f t="shared" si="1"/>
        <v>0</v>
      </c>
      <c r="F8" s="257"/>
      <c r="G8" s="164">
        <f t="shared" si="2"/>
        <v>0</v>
      </c>
      <c r="H8" s="278"/>
      <c r="I8" s="164">
        <f t="shared" si="3"/>
        <v>0</v>
      </c>
      <c r="J8" s="278"/>
      <c r="K8" s="164">
        <f t="shared" si="4"/>
        <v>0</v>
      </c>
      <c r="L8" s="278"/>
      <c r="M8" s="259">
        <f t="shared" si="5"/>
        <v>0</v>
      </c>
    </row>
    <row r="9" spans="1:13" ht="15" customHeight="1">
      <c r="A9" s="224">
        <v>3</v>
      </c>
      <c r="B9" s="297"/>
      <c r="C9" s="276"/>
      <c r="D9" s="277">
        <f t="shared" si="0"/>
        <v>0</v>
      </c>
      <c r="E9" s="256">
        <f t="shared" si="1"/>
        <v>0</v>
      </c>
      <c r="F9" s="257"/>
      <c r="G9" s="164">
        <f t="shared" si="2"/>
        <v>0</v>
      </c>
      <c r="H9" s="278"/>
      <c r="I9" s="164">
        <f t="shared" si="3"/>
        <v>0</v>
      </c>
      <c r="J9" s="278"/>
      <c r="K9" s="164">
        <f t="shared" si="4"/>
        <v>0</v>
      </c>
      <c r="L9" s="278"/>
      <c r="M9" s="259">
        <f t="shared" si="5"/>
        <v>0</v>
      </c>
    </row>
    <row r="10" spans="1:13" ht="15" customHeight="1">
      <c r="A10" s="223">
        <v>4</v>
      </c>
      <c r="B10" s="258"/>
      <c r="C10" s="276"/>
      <c r="D10" s="277">
        <f t="shared" si="0"/>
        <v>0</v>
      </c>
      <c r="E10" s="256">
        <f t="shared" si="1"/>
        <v>0</v>
      </c>
      <c r="F10" s="257"/>
      <c r="G10" s="164">
        <f t="shared" si="2"/>
        <v>0</v>
      </c>
      <c r="H10" s="278"/>
      <c r="I10" s="164">
        <f t="shared" si="3"/>
        <v>0</v>
      </c>
      <c r="J10" s="278"/>
      <c r="K10" s="164">
        <f t="shared" si="4"/>
        <v>0</v>
      </c>
      <c r="L10" s="278"/>
      <c r="M10" s="259">
        <f t="shared" si="5"/>
        <v>0</v>
      </c>
    </row>
    <row r="11" spans="1:13" ht="15" customHeight="1">
      <c r="A11" s="223">
        <v>5</v>
      </c>
      <c r="B11" s="258"/>
      <c r="C11" s="276"/>
      <c r="D11" s="277">
        <f t="shared" si="0"/>
        <v>0</v>
      </c>
      <c r="E11" s="256">
        <f t="shared" si="1"/>
        <v>0</v>
      </c>
      <c r="F11" s="257"/>
      <c r="G11" s="164">
        <f t="shared" si="2"/>
        <v>0</v>
      </c>
      <c r="H11" s="278"/>
      <c r="I11" s="164">
        <f t="shared" si="3"/>
        <v>0</v>
      </c>
      <c r="J11" s="278"/>
      <c r="K11" s="164">
        <f t="shared" si="4"/>
        <v>0</v>
      </c>
      <c r="L11" s="278"/>
      <c r="M11" s="259">
        <f t="shared" si="5"/>
        <v>0</v>
      </c>
    </row>
    <row r="12" spans="1:13" ht="15" customHeight="1">
      <c r="A12" s="224">
        <v>6</v>
      </c>
      <c r="B12" s="282"/>
      <c r="C12" s="276"/>
      <c r="D12" s="277">
        <f t="shared" si="0"/>
        <v>0</v>
      </c>
      <c r="E12" s="256">
        <f t="shared" si="1"/>
        <v>0</v>
      </c>
      <c r="F12" s="257"/>
      <c r="G12" s="164">
        <f t="shared" si="2"/>
        <v>0</v>
      </c>
      <c r="H12" s="278"/>
      <c r="I12" s="164">
        <f t="shared" si="3"/>
        <v>0</v>
      </c>
      <c r="J12" s="278"/>
      <c r="K12" s="164">
        <f t="shared" si="4"/>
        <v>0</v>
      </c>
      <c r="L12" s="278"/>
      <c r="M12" s="259">
        <f t="shared" si="5"/>
        <v>0</v>
      </c>
    </row>
    <row r="13" spans="1:13" ht="15" customHeight="1">
      <c r="A13" s="223">
        <v>7</v>
      </c>
      <c r="B13" s="282"/>
      <c r="C13" s="276"/>
      <c r="D13" s="277">
        <f t="shared" si="0"/>
        <v>0</v>
      </c>
      <c r="E13" s="256">
        <f t="shared" si="1"/>
        <v>0</v>
      </c>
      <c r="F13" s="257"/>
      <c r="G13" s="164">
        <f t="shared" si="2"/>
        <v>0</v>
      </c>
      <c r="H13" s="278"/>
      <c r="I13" s="164">
        <f t="shared" si="3"/>
        <v>0</v>
      </c>
      <c r="J13" s="278"/>
      <c r="K13" s="164">
        <f t="shared" si="4"/>
        <v>0</v>
      </c>
      <c r="L13" s="278"/>
      <c r="M13" s="259">
        <f t="shared" si="5"/>
        <v>0</v>
      </c>
    </row>
    <row r="14" spans="1:13" ht="15" customHeight="1">
      <c r="A14" s="223">
        <v>8</v>
      </c>
      <c r="B14" s="282"/>
      <c r="C14" s="276"/>
      <c r="D14" s="277">
        <f t="shared" si="0"/>
        <v>0</v>
      </c>
      <c r="E14" s="256">
        <f t="shared" si="1"/>
        <v>0</v>
      </c>
      <c r="F14" s="257"/>
      <c r="G14" s="164">
        <f t="shared" si="2"/>
        <v>0</v>
      </c>
      <c r="H14" s="278"/>
      <c r="I14" s="164">
        <f t="shared" si="3"/>
        <v>0</v>
      </c>
      <c r="J14" s="278"/>
      <c r="K14" s="164">
        <f t="shared" si="4"/>
        <v>0</v>
      </c>
      <c r="L14" s="278"/>
      <c r="M14" s="259">
        <f t="shared" si="5"/>
        <v>0</v>
      </c>
    </row>
    <row r="15" spans="1:13" ht="15" customHeight="1">
      <c r="A15" s="224">
        <v>9</v>
      </c>
      <c r="B15" s="282"/>
      <c r="C15" s="276"/>
      <c r="D15" s="277">
        <f t="shared" si="0"/>
        <v>0</v>
      </c>
      <c r="E15" s="256">
        <f t="shared" si="1"/>
        <v>0</v>
      </c>
      <c r="F15" s="257"/>
      <c r="G15" s="164">
        <f t="shared" si="2"/>
        <v>0</v>
      </c>
      <c r="H15" s="278"/>
      <c r="I15" s="164">
        <f t="shared" si="3"/>
        <v>0</v>
      </c>
      <c r="J15" s="278"/>
      <c r="K15" s="164">
        <f t="shared" si="4"/>
        <v>0</v>
      </c>
      <c r="L15" s="278"/>
      <c r="M15" s="259">
        <f t="shared" si="5"/>
        <v>0</v>
      </c>
    </row>
    <row r="16" spans="1:13" ht="15" customHeight="1" thickBot="1">
      <c r="A16" s="223">
        <v>10</v>
      </c>
      <c r="B16" s="283"/>
      <c r="C16" s="284"/>
      <c r="D16" s="285">
        <f t="shared" si="0"/>
        <v>0</v>
      </c>
      <c r="E16" s="286">
        <f t="shared" si="1"/>
        <v>0</v>
      </c>
      <c r="F16" s="287"/>
      <c r="G16" s="290">
        <f t="shared" si="2"/>
        <v>0</v>
      </c>
      <c r="H16" s="289"/>
      <c r="I16" s="290">
        <f t="shared" si="3"/>
        <v>0</v>
      </c>
      <c r="J16" s="289"/>
      <c r="K16" s="290">
        <f t="shared" si="4"/>
        <v>0</v>
      </c>
      <c r="L16" s="289"/>
      <c r="M16" s="291">
        <f t="shared" si="5"/>
        <v>0</v>
      </c>
    </row>
    <row r="17" spans="1:17" ht="15" customHeight="1" thickTop="1" thickBot="1">
      <c r="A17" s="234"/>
      <c r="B17" s="292" t="s">
        <v>187</v>
      </c>
      <c r="C17" s="293">
        <f>ROUND(SUM(C7:C16),0)</f>
        <v>0</v>
      </c>
      <c r="D17" s="294"/>
      <c r="E17" s="293">
        <f>ROUND(SUM(E7:E16),0)</f>
        <v>0</v>
      </c>
      <c r="F17" s="294"/>
      <c r="G17" s="293">
        <f>ROUND(SUM(G7:G16),0)</f>
        <v>0</v>
      </c>
      <c r="H17" s="237"/>
      <c r="I17" s="293">
        <f>ROUND(SUM(I7:I16),0)</f>
        <v>0</v>
      </c>
      <c r="J17" s="237"/>
      <c r="K17" s="293">
        <f>ROUND(SUM(K7:K16),0)</f>
        <v>0</v>
      </c>
      <c r="L17" s="237"/>
      <c r="M17" s="293">
        <f>ROUND(SUM(M7:M16),0)</f>
        <v>0</v>
      </c>
    </row>
    <row r="19" spans="1:17">
      <c r="B19" s="868" t="s">
        <v>877</v>
      </c>
      <c r="C19" s="75"/>
      <c r="F19" s="1065" t="s">
        <v>434</v>
      </c>
      <c r="G19" s="1065"/>
      <c r="H19" s="1065"/>
      <c r="I19" s="1065"/>
      <c r="J19" s="1065"/>
      <c r="K19" s="1065"/>
      <c r="L19" s="1065"/>
      <c r="M19" s="1065"/>
      <c r="N19" s="1065"/>
    </row>
    <row r="20" spans="1:17" s="31" customFormat="1" ht="90" customHeight="1">
      <c r="F20" s="413" t="s">
        <v>432</v>
      </c>
      <c r="G20" s="442" t="s">
        <v>640</v>
      </c>
      <c r="H20" s="1059" t="s">
        <v>433</v>
      </c>
      <c r="I20" s="1059"/>
      <c r="J20" s="442" t="s">
        <v>695</v>
      </c>
      <c r="K20" s="414" t="s">
        <v>429</v>
      </c>
      <c r="L20" s="442" t="s">
        <v>524</v>
      </c>
      <c r="M20" s="442" t="s">
        <v>520</v>
      </c>
      <c r="N20" s="442" t="s">
        <v>521</v>
      </c>
    </row>
    <row r="21" spans="1:17" s="31" customFormat="1" ht="14.25" customHeight="1">
      <c r="F21" s="1059" t="s">
        <v>430</v>
      </c>
      <c r="G21" s="439"/>
      <c r="H21" s="955"/>
      <c r="I21" s="957"/>
      <c r="J21" s="439"/>
      <c r="K21" s="439"/>
      <c r="L21" s="439"/>
      <c r="M21" s="413">
        <f>J21*(K21+L21)</f>
        <v>0</v>
      </c>
      <c r="N21" s="413" t="e">
        <f>M21/J21</f>
        <v>#DIV/0!</v>
      </c>
    </row>
    <row r="22" spans="1:17" s="31" customFormat="1">
      <c r="A22" s="31" t="str">
        <f>'ūdens bilance'!B28</f>
        <v>Datums: __.__.202_</v>
      </c>
      <c r="F22" s="1060"/>
      <c r="G22" s="439"/>
      <c r="H22" s="955"/>
      <c r="I22" s="957"/>
      <c r="J22" s="439"/>
      <c r="K22" s="439"/>
      <c r="L22" s="439"/>
      <c r="M22" s="413">
        <f>J22*(K22+L22)</f>
        <v>0</v>
      </c>
      <c r="N22" s="413" t="e">
        <f>M22/J22</f>
        <v>#DIV/0!</v>
      </c>
    </row>
    <row r="23" spans="1:17" s="31" customFormat="1">
      <c r="F23" s="1060"/>
      <c r="G23" s="439"/>
      <c r="H23" s="955"/>
      <c r="I23" s="957"/>
      <c r="J23" s="439"/>
      <c r="K23" s="439"/>
      <c r="L23" s="439"/>
      <c r="M23" s="413">
        <f>J23*(K23+L23)</f>
        <v>0</v>
      </c>
      <c r="N23" s="413" t="e">
        <f>M23/J23</f>
        <v>#DIV/0!</v>
      </c>
    </row>
    <row r="24" spans="1:17" s="31" customFormat="1" ht="12.75" customHeight="1">
      <c r="B24" s="1055" t="s">
        <v>428</v>
      </c>
      <c r="F24" s="413" t="s">
        <v>7</v>
      </c>
      <c r="G24" s="413">
        <f>SUM(G21:G23)</f>
        <v>0</v>
      </c>
      <c r="H24" s="1056"/>
      <c r="I24" s="1057"/>
      <c r="J24" s="413">
        <f>SUM(J21:J23)</f>
        <v>0</v>
      </c>
      <c r="K24" s="413">
        <f>SUM(K21:K23)</f>
        <v>0</v>
      </c>
      <c r="L24" s="413">
        <f t="shared" ref="L24" si="6">SUM(L21:L23)</f>
        <v>0</v>
      </c>
      <c r="M24" s="413">
        <f t="shared" ref="M24" si="7">SUM(M21:M23)</f>
        <v>0</v>
      </c>
      <c r="N24" s="413" t="e">
        <f>SUM(N21:N23)</f>
        <v>#DIV/0!</v>
      </c>
    </row>
    <row r="25" spans="1:17" s="31" customFormat="1" ht="12.75" customHeight="1">
      <c r="B25" s="1055"/>
      <c r="F25" s="1061" t="s">
        <v>431</v>
      </c>
      <c r="G25" s="439"/>
      <c r="H25" s="1064"/>
      <c r="I25" s="1064"/>
      <c r="J25" s="439"/>
      <c r="K25" s="439"/>
      <c r="L25" s="439"/>
      <c r="M25" s="413">
        <f>J25*(K25+L25)</f>
        <v>0</v>
      </c>
      <c r="N25" s="413" t="e">
        <f>M25/J25</f>
        <v>#DIV/0!</v>
      </c>
    </row>
    <row r="26" spans="1:17" ht="12.75" customHeight="1">
      <c r="B26" s="1055"/>
      <c r="F26" s="1062"/>
      <c r="G26" s="439"/>
      <c r="H26" s="1064"/>
      <c r="I26" s="1064"/>
      <c r="J26" s="439"/>
      <c r="K26" s="439"/>
      <c r="L26" s="439"/>
      <c r="M26" s="413">
        <f>J26*(K26+L26)</f>
        <v>0</v>
      </c>
      <c r="N26" s="413" t="e">
        <f>M26/J26</f>
        <v>#DIV/0!</v>
      </c>
    </row>
    <row r="27" spans="1:17" ht="12.75" customHeight="1">
      <c r="B27" s="1055"/>
      <c r="F27" s="1062"/>
      <c r="G27" s="439"/>
      <c r="H27" s="1064"/>
      <c r="I27" s="1064"/>
      <c r="J27" s="439"/>
      <c r="K27" s="439"/>
      <c r="L27" s="439"/>
      <c r="M27" s="413">
        <f t="shared" ref="M27" si="8">J27*(K27+L27)</f>
        <v>0</v>
      </c>
      <c r="N27" s="413" t="e">
        <f t="shared" ref="N27" si="9">M27/J27</f>
        <v>#DIV/0!</v>
      </c>
    </row>
    <row r="28" spans="1:17" ht="12.75" customHeight="1">
      <c r="B28" s="1055"/>
      <c r="F28" s="413" t="s">
        <v>7</v>
      </c>
      <c r="G28" s="413">
        <f>SUM(G25:G27)</f>
        <v>0</v>
      </c>
      <c r="H28" s="1056"/>
      <c r="I28" s="1057"/>
      <c r="J28" s="413">
        <f>SUM(J25:J27)</f>
        <v>0</v>
      </c>
      <c r="K28" s="413">
        <f>SUM(K25:K27)</f>
        <v>0</v>
      </c>
      <c r="L28" s="413">
        <f t="shared" ref="L28" si="10">SUM(L25:L27)</f>
        <v>0</v>
      </c>
      <c r="M28" s="413">
        <f t="shared" ref="M28" si="11">SUM(M25:M27)</f>
        <v>0</v>
      </c>
      <c r="N28" s="413" t="e">
        <f>SUM(N25:N27)</f>
        <v>#DIV/0!</v>
      </c>
    </row>
    <row r="29" spans="1:17" ht="19.5" customHeight="1">
      <c r="B29" s="1055"/>
      <c r="F29" s="1061" t="s">
        <v>694</v>
      </c>
      <c r="G29" s="439"/>
      <c r="H29" s="1064"/>
      <c r="I29" s="1064"/>
      <c r="J29" s="439"/>
      <c r="K29" s="439"/>
      <c r="L29" s="439"/>
      <c r="M29" s="413">
        <f>J29*(K29+L29)</f>
        <v>0</v>
      </c>
      <c r="N29" s="413" t="e">
        <f>M29/J29</f>
        <v>#DIV/0!</v>
      </c>
      <c r="O29" s="461"/>
      <c r="P29" s="461"/>
      <c r="Q29" s="461"/>
    </row>
    <row r="30" spans="1:17" ht="12.75" customHeight="1">
      <c r="F30" s="1062"/>
      <c r="G30" s="439"/>
      <c r="H30" s="1064"/>
      <c r="I30" s="1064"/>
      <c r="J30" s="439"/>
      <c r="K30" s="439"/>
      <c r="L30" s="439"/>
      <c r="M30" s="413">
        <f>J30*(K30+L30)</f>
        <v>0</v>
      </c>
      <c r="N30" s="413" t="e">
        <f>M30/J30</f>
        <v>#DIV/0!</v>
      </c>
      <c r="O30" s="461"/>
      <c r="P30" s="461"/>
      <c r="Q30" s="461"/>
    </row>
    <row r="31" spans="1:17">
      <c r="F31" s="1062"/>
      <c r="G31" s="439"/>
      <c r="H31" s="1064"/>
      <c r="I31" s="1064"/>
      <c r="J31" s="439"/>
      <c r="K31" s="439"/>
      <c r="L31" s="439"/>
      <c r="M31" s="413">
        <f t="shared" ref="M31" si="12">J31*(K31+L31)</f>
        <v>0</v>
      </c>
      <c r="N31" s="413" t="e">
        <f t="shared" ref="N31" si="13">M31/J31</f>
        <v>#DIV/0!</v>
      </c>
      <c r="O31" s="461"/>
      <c r="P31" s="461"/>
      <c r="Q31" s="461"/>
    </row>
    <row r="32" spans="1:17">
      <c r="F32" s="413" t="s">
        <v>7</v>
      </c>
      <c r="G32" s="413">
        <f>SUM(G29:G31)</f>
        <v>0</v>
      </c>
      <c r="H32" s="1056"/>
      <c r="I32" s="1057"/>
      <c r="J32" s="413">
        <f>SUM(J29:J31)</f>
        <v>0</v>
      </c>
      <c r="K32" s="413">
        <f>SUM(K29:K31)</f>
        <v>0</v>
      </c>
      <c r="L32" s="413">
        <f t="shared" ref="L32" si="14">SUM(L29:L31)</f>
        <v>0</v>
      </c>
      <c r="M32" s="413">
        <f t="shared" ref="M32" si="15">SUM(M29:M31)</f>
        <v>0</v>
      </c>
      <c r="N32" s="413" t="e">
        <f>SUM(N29:N31)</f>
        <v>#DIV/0!</v>
      </c>
      <c r="O32" s="461"/>
      <c r="P32" s="461"/>
      <c r="Q32" s="461"/>
    </row>
    <row r="33" spans="6:17">
      <c r="F33" s="1063"/>
      <c r="G33" s="1063"/>
      <c r="H33" s="1063"/>
      <c r="K33" s="461"/>
      <c r="L33" s="461"/>
      <c r="M33" s="461"/>
      <c r="N33" s="461"/>
      <c r="O33" s="461"/>
      <c r="P33" s="461"/>
      <c r="Q33" s="461"/>
    </row>
    <row r="34" spans="6:17">
      <c r="F34" s="1063"/>
      <c r="G34" s="1063"/>
      <c r="H34" s="1063"/>
      <c r="K34" s="461"/>
      <c r="L34" s="461"/>
      <c r="M34" s="461"/>
      <c r="N34" s="461"/>
      <c r="O34" s="461"/>
      <c r="P34" s="461"/>
      <c r="Q34" s="461"/>
    </row>
    <row r="35" spans="6:17">
      <c r="F35" s="1063"/>
      <c r="G35" s="1063"/>
      <c r="H35" s="1063"/>
      <c r="I35" s="460"/>
      <c r="K35" s="461"/>
      <c r="L35" s="461"/>
      <c r="M35" s="461"/>
      <c r="N35" s="461"/>
      <c r="O35" s="461"/>
      <c r="P35" s="461"/>
      <c r="Q35" s="461"/>
    </row>
    <row r="36" spans="6:17">
      <c r="K36" s="461"/>
      <c r="L36" s="461"/>
      <c r="M36" s="461"/>
      <c r="N36" s="461"/>
      <c r="O36" s="461"/>
      <c r="P36" s="461"/>
      <c r="Q36" s="461"/>
    </row>
    <row r="38" spans="6:17">
      <c r="F38" s="437"/>
      <c r="G38" s="437"/>
      <c r="H38" s="437"/>
      <c r="I38" s="437"/>
      <c r="J38" s="437"/>
      <c r="K38" s="437"/>
      <c r="L38" s="437"/>
      <c r="M38" s="437"/>
      <c r="N38" s="437"/>
      <c r="O38" s="437"/>
    </row>
    <row r="39" spans="6:17" ht="38.25" customHeight="1">
      <c r="F39" s="441"/>
      <c r="G39" s="441"/>
      <c r="H39" s="440"/>
      <c r="I39" s="458"/>
      <c r="J39" s="458"/>
      <c r="K39" s="440"/>
      <c r="L39" s="462"/>
      <c r="M39" s="440"/>
      <c r="N39" s="440"/>
      <c r="O39" s="440"/>
    </row>
    <row r="40" spans="6:17">
      <c r="F40" s="458"/>
      <c r="G40" s="458"/>
      <c r="H40" s="452"/>
      <c r="I40" s="463"/>
      <c r="J40" s="463"/>
      <c r="K40" s="452"/>
      <c r="L40" s="452"/>
      <c r="M40" s="452"/>
      <c r="N40" s="441"/>
      <c r="O40" s="441"/>
    </row>
    <row r="41" spans="6:17">
      <c r="F41" s="459"/>
      <c r="G41" s="459"/>
      <c r="H41" s="452"/>
      <c r="I41" s="463"/>
      <c r="J41" s="463"/>
      <c r="K41" s="452"/>
      <c r="L41" s="452"/>
      <c r="M41" s="452"/>
      <c r="N41" s="441"/>
      <c r="O41" s="441"/>
    </row>
    <row r="42" spans="6:17">
      <c r="F42" s="459"/>
      <c r="G42" s="459"/>
      <c r="H42" s="452"/>
      <c r="I42" s="463"/>
      <c r="J42" s="463"/>
      <c r="K42" s="452"/>
      <c r="L42" s="452"/>
      <c r="M42" s="452"/>
      <c r="N42" s="441"/>
      <c r="O42" s="441"/>
    </row>
    <row r="43" spans="6:17">
      <c r="F43" s="458"/>
      <c r="G43" s="458"/>
      <c r="H43" s="452"/>
      <c r="I43" s="463"/>
      <c r="J43" s="463"/>
      <c r="K43" s="452"/>
      <c r="L43" s="452"/>
      <c r="M43" s="452"/>
      <c r="N43" s="441"/>
      <c r="O43" s="441"/>
    </row>
    <row r="44" spans="6:17">
      <c r="F44" s="459"/>
      <c r="G44" s="459"/>
      <c r="H44" s="452"/>
      <c r="I44" s="463"/>
      <c r="J44" s="463"/>
      <c r="K44" s="452"/>
      <c r="L44" s="452"/>
      <c r="M44" s="452"/>
      <c r="N44" s="441"/>
      <c r="O44" s="441"/>
    </row>
    <row r="45" spans="6:17">
      <c r="F45" s="459"/>
      <c r="G45" s="459"/>
      <c r="H45" s="452"/>
      <c r="I45" s="463"/>
      <c r="J45" s="463"/>
      <c r="K45" s="452"/>
      <c r="L45" s="452"/>
      <c r="M45" s="452"/>
      <c r="N45" s="441"/>
      <c r="O45" s="441"/>
    </row>
    <row r="46" spans="6:17">
      <c r="F46" s="458"/>
      <c r="G46" s="458"/>
      <c r="H46" s="452"/>
      <c r="I46" s="463"/>
      <c r="J46" s="463"/>
      <c r="K46" s="452"/>
      <c r="L46" s="452"/>
      <c r="M46" s="452"/>
      <c r="N46" s="441"/>
      <c r="O46" s="441"/>
    </row>
    <row r="47" spans="6:17">
      <c r="F47" s="459"/>
      <c r="G47" s="459"/>
      <c r="H47" s="452"/>
      <c r="I47" s="463"/>
      <c r="J47" s="463"/>
      <c r="K47" s="452"/>
      <c r="L47" s="452"/>
      <c r="M47" s="452"/>
      <c r="N47" s="441"/>
      <c r="O47" s="441"/>
    </row>
    <row r="48" spans="6:17">
      <c r="F48" s="459"/>
      <c r="G48" s="459"/>
      <c r="H48" s="452"/>
      <c r="I48" s="463"/>
      <c r="J48" s="463"/>
      <c r="K48" s="452"/>
      <c r="L48" s="452"/>
      <c r="M48" s="452"/>
      <c r="N48" s="441"/>
      <c r="O48" s="441"/>
    </row>
    <row r="49" spans="6:15">
      <c r="F49" s="458"/>
      <c r="G49" s="458"/>
      <c r="H49" s="452"/>
      <c r="I49" s="1058"/>
      <c r="J49" s="1058"/>
      <c r="K49" s="452"/>
      <c r="L49" s="452"/>
      <c r="M49" s="452"/>
      <c r="N49" s="441"/>
      <c r="O49" s="441"/>
    </row>
    <row r="50" spans="6:15">
      <c r="F50" s="459"/>
      <c r="G50" s="459"/>
      <c r="H50" s="452"/>
      <c r="I50" s="1058"/>
      <c r="J50" s="1058"/>
      <c r="K50" s="452"/>
      <c r="L50" s="452"/>
      <c r="M50" s="452"/>
      <c r="N50" s="441"/>
      <c r="O50" s="441"/>
    </row>
    <row r="51" spans="6:15">
      <c r="F51" s="459"/>
      <c r="G51" s="459"/>
      <c r="H51" s="452"/>
      <c r="I51" s="1058"/>
      <c r="J51" s="1058"/>
      <c r="K51" s="452"/>
      <c r="L51" s="452"/>
      <c r="M51" s="452"/>
      <c r="N51" s="441"/>
      <c r="O51" s="441"/>
    </row>
    <row r="52" spans="6:15">
      <c r="F52" s="458"/>
      <c r="G52" s="458"/>
      <c r="H52" s="452"/>
      <c r="I52" s="1058"/>
      <c r="J52" s="1058"/>
      <c r="K52" s="452"/>
      <c r="L52" s="452"/>
      <c r="M52" s="452"/>
      <c r="N52" s="441"/>
      <c r="O52" s="441"/>
    </row>
    <row r="53" spans="6:15">
      <c r="F53" s="459"/>
      <c r="G53" s="459"/>
      <c r="H53" s="452"/>
      <c r="I53" s="1058"/>
      <c r="J53" s="1058"/>
      <c r="K53" s="452"/>
      <c r="L53" s="452"/>
      <c r="M53" s="452"/>
      <c r="N53" s="441"/>
      <c r="O53" s="441"/>
    </row>
    <row r="54" spans="6:15">
      <c r="F54" s="459"/>
      <c r="G54" s="459"/>
      <c r="H54" s="452"/>
      <c r="I54" s="1058"/>
      <c r="J54" s="1058"/>
      <c r="K54" s="452"/>
      <c r="L54" s="452"/>
      <c r="M54" s="452"/>
      <c r="N54" s="441"/>
      <c r="O54" s="441"/>
    </row>
  </sheetData>
  <sheetProtection algorithmName="SHA-512" hashValue="QbU6zZ+z8W9Cpyb5Kw8lqx/znDaP3RGx93dzaoFCs8f46LbTK+P6qGedR+n8IY0wc/vG80cgMhpb1moWYlGviw==" saltValue="TIH5mHtO9V0hxmL5W+plqQ==" spinCount="100000" sheet="1" objects="1" scenarios="1"/>
  <mergeCells count="38">
    <mergeCell ref="F19:N19"/>
    <mergeCell ref="H20:I20"/>
    <mergeCell ref="L5:M5"/>
    <mergeCell ref="A4:A6"/>
    <mergeCell ref="B4:B6"/>
    <mergeCell ref="C4:C6"/>
    <mergeCell ref="D4:E4"/>
    <mergeCell ref="F4:M4"/>
    <mergeCell ref="D5:D6"/>
    <mergeCell ref="E5:E6"/>
    <mergeCell ref="F5:G5"/>
    <mergeCell ref="H5:I5"/>
    <mergeCell ref="J5:K5"/>
    <mergeCell ref="F21:F23"/>
    <mergeCell ref="F25:F27"/>
    <mergeCell ref="F35:H35"/>
    <mergeCell ref="F33:H33"/>
    <mergeCell ref="F34:H34"/>
    <mergeCell ref="H21:I21"/>
    <mergeCell ref="H22:I22"/>
    <mergeCell ref="H23:I23"/>
    <mergeCell ref="H25:I25"/>
    <mergeCell ref="H26:I26"/>
    <mergeCell ref="H27:I27"/>
    <mergeCell ref="F29:F31"/>
    <mergeCell ref="H29:I29"/>
    <mergeCell ref="H30:I30"/>
    <mergeCell ref="H31:I31"/>
    <mergeCell ref="H24:I24"/>
    <mergeCell ref="B24:B29"/>
    <mergeCell ref="H28:I28"/>
    <mergeCell ref="H32:I32"/>
    <mergeCell ref="I53:J53"/>
    <mergeCell ref="I54:J54"/>
    <mergeCell ref="I49:J49"/>
    <mergeCell ref="I50:J50"/>
    <mergeCell ref="I51:J51"/>
    <mergeCell ref="I52:J52"/>
  </mergeCells>
  <pageMargins left="0.7" right="0.7" top="0.75" bottom="0.75" header="0.3" footer="0.3"/>
  <pageSetup paperSize="9" scale="54" orientation="landscape"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Lapa41">
    <pageSetUpPr fitToPage="1"/>
  </sheetPr>
  <dimension ref="A3:AMK35"/>
  <sheetViews>
    <sheetView zoomScale="90" zoomScaleNormal="90" workbookViewId="0">
      <selection activeCell="L31" sqref="L31"/>
    </sheetView>
  </sheetViews>
  <sheetFormatPr defaultRowHeight="13.2" outlineLevelRow="1"/>
  <cols>
    <col min="1" max="1" width="4.88671875" style="31" customWidth="1"/>
    <col min="2" max="2" width="89.109375" style="31" customWidth="1"/>
    <col min="3" max="6" width="13.6640625" style="31" customWidth="1"/>
    <col min="7" max="13" width="13.6640625" style="24" customWidth="1"/>
    <col min="14" max="1025" width="9.109375" style="24" customWidth="1"/>
  </cols>
  <sheetData>
    <row r="3" spans="1:13" ht="20.399999999999999">
      <c r="A3" s="269" t="s">
        <v>116</v>
      </c>
      <c r="C3" s="361"/>
      <c r="D3" s="361"/>
      <c r="E3" s="361"/>
      <c r="F3" s="362"/>
    </row>
    <row r="4" spans="1:13" ht="32.25" customHeight="1">
      <c r="A4" s="966"/>
      <c r="B4" s="1013" t="s">
        <v>182</v>
      </c>
      <c r="C4" s="968" t="s">
        <v>55</v>
      </c>
      <c r="D4" s="968" t="s">
        <v>228</v>
      </c>
      <c r="E4" s="968"/>
      <c r="F4" s="968" t="s">
        <v>183</v>
      </c>
      <c r="G4" s="968"/>
      <c r="H4" s="968"/>
      <c r="I4" s="968"/>
      <c r="J4" s="968"/>
      <c r="K4" s="968"/>
      <c r="L4" s="968"/>
      <c r="M4" s="968"/>
    </row>
    <row r="5" spans="1:13" ht="27.75" customHeight="1">
      <c r="A5" s="966"/>
      <c r="B5" s="1013"/>
      <c r="C5" s="968"/>
      <c r="D5" s="1014" t="s">
        <v>146</v>
      </c>
      <c r="E5" s="1015" t="s">
        <v>145</v>
      </c>
      <c r="F5" s="1014" t="s">
        <v>229</v>
      </c>
      <c r="G5" s="1014"/>
      <c r="H5" s="966" t="s">
        <v>230</v>
      </c>
      <c r="I5" s="966"/>
      <c r="J5" s="966" t="s">
        <v>231</v>
      </c>
      <c r="K5" s="966"/>
      <c r="L5" s="1015" t="s">
        <v>232</v>
      </c>
      <c r="M5" s="1015"/>
    </row>
    <row r="6" spans="1:13" ht="13.8">
      <c r="A6" s="966"/>
      <c r="B6" s="1013"/>
      <c r="C6" s="968"/>
      <c r="D6" s="1014"/>
      <c r="E6" s="1015"/>
      <c r="F6" s="272" t="s">
        <v>146</v>
      </c>
      <c r="G6" s="273" t="s">
        <v>145</v>
      </c>
      <c r="H6" s="221" t="s">
        <v>146</v>
      </c>
      <c r="I6" s="273" t="s">
        <v>145</v>
      </c>
      <c r="J6" s="221" t="s">
        <v>146</v>
      </c>
      <c r="K6" s="273" t="s">
        <v>145</v>
      </c>
      <c r="L6" s="221" t="s">
        <v>146</v>
      </c>
      <c r="M6" s="274" t="s">
        <v>145</v>
      </c>
    </row>
    <row r="7" spans="1:13" ht="45.75" customHeight="1">
      <c r="A7" s="223">
        <v>1</v>
      </c>
      <c r="B7" s="275" t="s">
        <v>753</v>
      </c>
      <c r="C7" s="276"/>
      <c r="D7" s="277">
        <f t="shared" ref="D7:D25" si="0">F7+H7+J7+L7</f>
        <v>0</v>
      </c>
      <c r="E7" s="256">
        <f t="shared" ref="E7:E25" si="1">C7*D7</f>
        <v>0</v>
      </c>
      <c r="F7" s="257"/>
      <c r="G7" s="164">
        <f>F7*C7</f>
        <v>0</v>
      </c>
      <c r="H7" s="278"/>
      <c r="I7" s="164">
        <f t="shared" ref="I7:I26" si="2">H7*C7</f>
        <v>0</v>
      </c>
      <c r="J7" s="278"/>
      <c r="K7" s="164">
        <f t="shared" ref="K7:K26" si="3">J7*C7</f>
        <v>0</v>
      </c>
      <c r="L7" s="278"/>
      <c r="M7" s="259">
        <f t="shared" ref="M7:M26" si="4">L7*C7</f>
        <v>0</v>
      </c>
    </row>
    <row r="8" spans="1:13" ht="15" customHeight="1">
      <c r="A8" s="223">
        <v>2</v>
      </c>
      <c r="B8" s="279"/>
      <c r="C8" s="276"/>
      <c r="D8" s="277">
        <f t="shared" si="0"/>
        <v>0</v>
      </c>
      <c r="E8" s="256">
        <f t="shared" si="1"/>
        <v>0</v>
      </c>
      <c r="F8" s="257"/>
      <c r="G8" s="164">
        <f t="shared" ref="G8:G26" si="5">F8*C8</f>
        <v>0</v>
      </c>
      <c r="H8" s="278"/>
      <c r="I8" s="164">
        <f t="shared" si="2"/>
        <v>0</v>
      </c>
      <c r="J8" s="278"/>
      <c r="K8" s="164">
        <f t="shared" si="3"/>
        <v>0</v>
      </c>
      <c r="L8" s="278"/>
      <c r="M8" s="259">
        <f t="shared" si="4"/>
        <v>0</v>
      </c>
    </row>
    <row r="9" spans="1:13" ht="15" customHeight="1">
      <c r="A9" s="223">
        <v>3</v>
      </c>
      <c r="B9" s="279"/>
      <c r="C9" s="276"/>
      <c r="D9" s="277">
        <f t="shared" si="0"/>
        <v>0</v>
      </c>
      <c r="E9" s="256">
        <f t="shared" si="1"/>
        <v>0</v>
      </c>
      <c r="F9" s="257"/>
      <c r="G9" s="164">
        <f t="shared" si="5"/>
        <v>0</v>
      </c>
      <c r="H9" s="278"/>
      <c r="I9" s="164">
        <f t="shared" si="2"/>
        <v>0</v>
      </c>
      <c r="J9" s="278"/>
      <c r="K9" s="164">
        <f t="shared" si="3"/>
        <v>0</v>
      </c>
      <c r="L9" s="278"/>
      <c r="M9" s="259">
        <f t="shared" si="4"/>
        <v>0</v>
      </c>
    </row>
    <row r="10" spans="1:13" ht="15" customHeight="1">
      <c r="A10" s="223">
        <v>4</v>
      </c>
      <c r="B10" s="279"/>
      <c r="C10" s="276"/>
      <c r="D10" s="277">
        <f t="shared" si="0"/>
        <v>0</v>
      </c>
      <c r="E10" s="256">
        <f t="shared" si="1"/>
        <v>0</v>
      </c>
      <c r="F10" s="257"/>
      <c r="G10" s="164">
        <f t="shared" si="5"/>
        <v>0</v>
      </c>
      <c r="H10" s="278"/>
      <c r="I10" s="164">
        <f t="shared" si="2"/>
        <v>0</v>
      </c>
      <c r="J10" s="278"/>
      <c r="K10" s="164">
        <f t="shared" si="3"/>
        <v>0</v>
      </c>
      <c r="L10" s="278"/>
      <c r="M10" s="259">
        <f t="shared" si="4"/>
        <v>0</v>
      </c>
    </row>
    <row r="11" spans="1:13" ht="15" customHeight="1">
      <c r="A11" s="223">
        <v>5</v>
      </c>
      <c r="B11" s="279"/>
      <c r="C11" s="276"/>
      <c r="D11" s="277">
        <f t="shared" si="0"/>
        <v>0</v>
      </c>
      <c r="E11" s="256">
        <f t="shared" si="1"/>
        <v>0</v>
      </c>
      <c r="F11" s="257"/>
      <c r="G11" s="164">
        <f t="shared" si="5"/>
        <v>0</v>
      </c>
      <c r="H11" s="278"/>
      <c r="I11" s="164">
        <f t="shared" si="2"/>
        <v>0</v>
      </c>
      <c r="J11" s="278"/>
      <c r="K11" s="164">
        <f t="shared" si="3"/>
        <v>0</v>
      </c>
      <c r="L11" s="278"/>
      <c r="M11" s="259">
        <f t="shared" si="4"/>
        <v>0</v>
      </c>
    </row>
    <row r="12" spans="1:13" ht="15" customHeight="1">
      <c r="A12" s="223">
        <v>6</v>
      </c>
      <c r="B12" s="279"/>
      <c r="C12" s="276"/>
      <c r="D12" s="277">
        <f t="shared" si="0"/>
        <v>0</v>
      </c>
      <c r="E12" s="256">
        <f t="shared" si="1"/>
        <v>0</v>
      </c>
      <c r="F12" s="257"/>
      <c r="G12" s="164">
        <f t="shared" si="5"/>
        <v>0</v>
      </c>
      <c r="H12" s="278"/>
      <c r="I12" s="164">
        <f t="shared" si="2"/>
        <v>0</v>
      </c>
      <c r="J12" s="278"/>
      <c r="K12" s="164">
        <f t="shared" si="3"/>
        <v>0</v>
      </c>
      <c r="L12" s="278"/>
      <c r="M12" s="259">
        <f t="shared" si="4"/>
        <v>0</v>
      </c>
    </row>
    <row r="13" spans="1:13" ht="15" customHeight="1">
      <c r="A13" s="223">
        <v>7</v>
      </c>
      <c r="B13" s="279"/>
      <c r="C13" s="276"/>
      <c r="D13" s="277">
        <f t="shared" si="0"/>
        <v>0</v>
      </c>
      <c r="E13" s="256">
        <f t="shared" si="1"/>
        <v>0</v>
      </c>
      <c r="F13" s="257"/>
      <c r="G13" s="164">
        <f t="shared" si="5"/>
        <v>0</v>
      </c>
      <c r="H13" s="278"/>
      <c r="I13" s="164">
        <f t="shared" si="2"/>
        <v>0</v>
      </c>
      <c r="J13" s="278"/>
      <c r="K13" s="164">
        <f t="shared" si="3"/>
        <v>0</v>
      </c>
      <c r="L13" s="278"/>
      <c r="M13" s="259">
        <f t="shared" si="4"/>
        <v>0</v>
      </c>
    </row>
    <row r="14" spans="1:13" ht="15" customHeight="1">
      <c r="A14" s="223">
        <v>8</v>
      </c>
      <c r="B14" s="279"/>
      <c r="C14" s="276"/>
      <c r="D14" s="277">
        <f t="shared" si="0"/>
        <v>0</v>
      </c>
      <c r="E14" s="256">
        <f t="shared" si="1"/>
        <v>0</v>
      </c>
      <c r="F14" s="257"/>
      <c r="G14" s="164">
        <f t="shared" si="5"/>
        <v>0</v>
      </c>
      <c r="H14" s="278"/>
      <c r="I14" s="164">
        <f t="shared" si="2"/>
        <v>0</v>
      </c>
      <c r="J14" s="278"/>
      <c r="K14" s="164">
        <f t="shared" si="3"/>
        <v>0</v>
      </c>
      <c r="L14" s="278"/>
      <c r="M14" s="259">
        <f t="shared" si="4"/>
        <v>0</v>
      </c>
    </row>
    <row r="15" spans="1:13" ht="15" customHeight="1">
      <c r="A15" s="223">
        <v>9</v>
      </c>
      <c r="B15" s="279"/>
      <c r="C15" s="276"/>
      <c r="D15" s="277">
        <f t="shared" si="0"/>
        <v>0</v>
      </c>
      <c r="E15" s="256">
        <f t="shared" si="1"/>
        <v>0</v>
      </c>
      <c r="F15" s="257"/>
      <c r="G15" s="164">
        <f t="shared" si="5"/>
        <v>0</v>
      </c>
      <c r="H15" s="278"/>
      <c r="I15" s="164">
        <f t="shared" si="2"/>
        <v>0</v>
      </c>
      <c r="J15" s="278"/>
      <c r="K15" s="164">
        <f t="shared" si="3"/>
        <v>0</v>
      </c>
      <c r="L15" s="278"/>
      <c r="M15" s="259">
        <f t="shared" si="4"/>
        <v>0</v>
      </c>
    </row>
    <row r="16" spans="1:13" ht="15" customHeight="1">
      <c r="A16" s="223">
        <v>10</v>
      </c>
      <c r="B16" s="279"/>
      <c r="C16" s="276"/>
      <c r="D16" s="277">
        <f t="shared" si="0"/>
        <v>0</v>
      </c>
      <c r="E16" s="256">
        <f t="shared" si="1"/>
        <v>0</v>
      </c>
      <c r="F16" s="257"/>
      <c r="G16" s="164">
        <f t="shared" si="5"/>
        <v>0</v>
      </c>
      <c r="H16" s="278"/>
      <c r="I16" s="164">
        <f t="shared" si="2"/>
        <v>0</v>
      </c>
      <c r="J16" s="278"/>
      <c r="K16" s="164">
        <f t="shared" si="3"/>
        <v>0</v>
      </c>
      <c r="L16" s="278"/>
      <c r="M16" s="259">
        <f t="shared" si="4"/>
        <v>0</v>
      </c>
    </row>
    <row r="17" spans="1:13" ht="15" customHeight="1" outlineLevel="1">
      <c r="A17" s="223">
        <v>11</v>
      </c>
      <c r="B17" s="297"/>
      <c r="C17" s="276"/>
      <c r="D17" s="277">
        <f>F17+H17+J17+L17</f>
        <v>0</v>
      </c>
      <c r="E17" s="256">
        <f t="shared" si="1"/>
        <v>0</v>
      </c>
      <c r="F17" s="257"/>
      <c r="G17" s="164">
        <f t="shared" si="5"/>
        <v>0</v>
      </c>
      <c r="H17" s="278"/>
      <c r="I17" s="164">
        <f t="shared" si="2"/>
        <v>0</v>
      </c>
      <c r="J17" s="278"/>
      <c r="K17" s="164">
        <f t="shared" si="3"/>
        <v>0</v>
      </c>
      <c r="L17" s="278"/>
      <c r="M17" s="259">
        <f t="shared" si="4"/>
        <v>0</v>
      </c>
    </row>
    <row r="18" spans="1:13" ht="15" customHeight="1" outlineLevel="1">
      <c r="A18" s="223">
        <v>12</v>
      </c>
      <c r="B18" s="258"/>
      <c r="C18" s="276"/>
      <c r="D18" s="277">
        <f t="shared" si="0"/>
        <v>0</v>
      </c>
      <c r="E18" s="256">
        <f t="shared" si="1"/>
        <v>0</v>
      </c>
      <c r="F18" s="257"/>
      <c r="G18" s="164">
        <f t="shared" si="5"/>
        <v>0</v>
      </c>
      <c r="H18" s="278"/>
      <c r="I18" s="164">
        <f t="shared" si="2"/>
        <v>0</v>
      </c>
      <c r="J18" s="278"/>
      <c r="K18" s="164">
        <f t="shared" si="3"/>
        <v>0</v>
      </c>
      <c r="L18" s="278"/>
      <c r="M18" s="259">
        <f t="shared" si="4"/>
        <v>0</v>
      </c>
    </row>
    <row r="19" spans="1:13" ht="15" customHeight="1" outlineLevel="1">
      <c r="A19" s="223">
        <v>13</v>
      </c>
      <c r="B19" s="258"/>
      <c r="C19" s="276"/>
      <c r="D19" s="277">
        <f t="shared" si="0"/>
        <v>0</v>
      </c>
      <c r="E19" s="256">
        <f t="shared" si="1"/>
        <v>0</v>
      </c>
      <c r="F19" s="257"/>
      <c r="G19" s="164">
        <f t="shared" si="5"/>
        <v>0</v>
      </c>
      <c r="H19" s="278"/>
      <c r="I19" s="164">
        <f t="shared" si="2"/>
        <v>0</v>
      </c>
      <c r="J19" s="278"/>
      <c r="K19" s="164">
        <f t="shared" si="3"/>
        <v>0</v>
      </c>
      <c r="L19" s="278"/>
      <c r="M19" s="259">
        <f t="shared" si="4"/>
        <v>0</v>
      </c>
    </row>
    <row r="20" spans="1:13" ht="15" customHeight="1" outlineLevel="1">
      <c r="A20" s="223">
        <v>14</v>
      </c>
      <c r="B20" s="282"/>
      <c r="C20" s="276"/>
      <c r="D20" s="277">
        <f t="shared" si="0"/>
        <v>0</v>
      </c>
      <c r="E20" s="256">
        <f t="shared" si="1"/>
        <v>0</v>
      </c>
      <c r="F20" s="257"/>
      <c r="G20" s="164">
        <f t="shared" si="5"/>
        <v>0</v>
      </c>
      <c r="H20" s="278"/>
      <c r="I20" s="164">
        <f t="shared" si="2"/>
        <v>0</v>
      </c>
      <c r="J20" s="278"/>
      <c r="K20" s="164">
        <f t="shared" si="3"/>
        <v>0</v>
      </c>
      <c r="L20" s="278"/>
      <c r="M20" s="259">
        <f t="shared" si="4"/>
        <v>0</v>
      </c>
    </row>
    <row r="21" spans="1:13" ht="15" customHeight="1" outlineLevel="1">
      <c r="A21" s="223">
        <v>15</v>
      </c>
      <c r="B21" s="282"/>
      <c r="C21" s="276"/>
      <c r="D21" s="277">
        <f t="shared" si="0"/>
        <v>0</v>
      </c>
      <c r="E21" s="256">
        <f t="shared" si="1"/>
        <v>0</v>
      </c>
      <c r="F21" s="257"/>
      <c r="G21" s="164">
        <f t="shared" si="5"/>
        <v>0</v>
      </c>
      <c r="H21" s="278"/>
      <c r="I21" s="164">
        <f t="shared" si="2"/>
        <v>0</v>
      </c>
      <c r="J21" s="278"/>
      <c r="K21" s="164">
        <f t="shared" si="3"/>
        <v>0</v>
      </c>
      <c r="L21" s="278"/>
      <c r="M21" s="259">
        <f t="shared" si="4"/>
        <v>0</v>
      </c>
    </row>
    <row r="22" spans="1:13" ht="15" customHeight="1" outlineLevel="1">
      <c r="A22" s="223">
        <v>16</v>
      </c>
      <c r="B22" s="282"/>
      <c r="C22" s="276"/>
      <c r="D22" s="277">
        <f t="shared" si="0"/>
        <v>0</v>
      </c>
      <c r="E22" s="256">
        <f t="shared" si="1"/>
        <v>0</v>
      </c>
      <c r="F22" s="257"/>
      <c r="G22" s="164">
        <f t="shared" si="5"/>
        <v>0</v>
      </c>
      <c r="H22" s="278"/>
      <c r="I22" s="164">
        <f t="shared" si="2"/>
        <v>0</v>
      </c>
      <c r="J22" s="278"/>
      <c r="K22" s="164">
        <f t="shared" si="3"/>
        <v>0</v>
      </c>
      <c r="L22" s="278"/>
      <c r="M22" s="259">
        <f t="shared" si="4"/>
        <v>0</v>
      </c>
    </row>
    <row r="23" spans="1:13" ht="15" customHeight="1" outlineLevel="1">
      <c r="A23" s="223">
        <v>17</v>
      </c>
      <c r="B23" s="282"/>
      <c r="C23" s="276"/>
      <c r="D23" s="277">
        <f t="shared" si="0"/>
        <v>0</v>
      </c>
      <c r="E23" s="256">
        <f t="shared" si="1"/>
        <v>0</v>
      </c>
      <c r="F23" s="257"/>
      <c r="G23" s="164">
        <f t="shared" si="5"/>
        <v>0</v>
      </c>
      <c r="H23" s="278"/>
      <c r="I23" s="164">
        <f t="shared" si="2"/>
        <v>0</v>
      </c>
      <c r="J23" s="278"/>
      <c r="K23" s="164">
        <f t="shared" si="3"/>
        <v>0</v>
      </c>
      <c r="L23" s="278"/>
      <c r="M23" s="259">
        <f t="shared" si="4"/>
        <v>0</v>
      </c>
    </row>
    <row r="24" spans="1:13" ht="15" customHeight="1" outlineLevel="1">
      <c r="A24" s="223">
        <v>18</v>
      </c>
      <c r="B24" s="282"/>
      <c r="C24" s="276"/>
      <c r="D24" s="277">
        <f t="shared" si="0"/>
        <v>0</v>
      </c>
      <c r="E24" s="256">
        <f t="shared" si="1"/>
        <v>0</v>
      </c>
      <c r="F24" s="257"/>
      <c r="G24" s="164">
        <f t="shared" si="5"/>
        <v>0</v>
      </c>
      <c r="H24" s="278"/>
      <c r="I24" s="164">
        <f t="shared" si="2"/>
        <v>0</v>
      </c>
      <c r="J24" s="278"/>
      <c r="K24" s="164">
        <f t="shared" si="3"/>
        <v>0</v>
      </c>
      <c r="L24" s="278"/>
      <c r="M24" s="259">
        <f t="shared" si="4"/>
        <v>0</v>
      </c>
    </row>
    <row r="25" spans="1:13" ht="15" customHeight="1" outlineLevel="1">
      <c r="A25" s="223">
        <v>19</v>
      </c>
      <c r="B25" s="282"/>
      <c r="C25" s="276"/>
      <c r="D25" s="277">
        <f t="shared" si="0"/>
        <v>0</v>
      </c>
      <c r="E25" s="256">
        <f t="shared" si="1"/>
        <v>0</v>
      </c>
      <c r="F25" s="257"/>
      <c r="G25" s="164">
        <f t="shared" si="5"/>
        <v>0</v>
      </c>
      <c r="H25" s="278"/>
      <c r="I25" s="164">
        <f t="shared" si="2"/>
        <v>0</v>
      </c>
      <c r="J25" s="278"/>
      <c r="K25" s="164">
        <f t="shared" si="3"/>
        <v>0</v>
      </c>
      <c r="L25" s="278"/>
      <c r="M25" s="259">
        <f t="shared" si="4"/>
        <v>0</v>
      </c>
    </row>
    <row r="26" spans="1:13" ht="15" customHeight="1" outlineLevel="1">
      <c r="A26" s="223">
        <v>20</v>
      </c>
      <c r="B26" s="283"/>
      <c r="C26" s="284"/>
      <c r="D26" s="285">
        <f>F26+H26+J26+L26</f>
        <v>0</v>
      </c>
      <c r="E26" s="286">
        <f>C26*D26</f>
        <v>0</v>
      </c>
      <c r="F26" s="287"/>
      <c r="G26" s="290">
        <f t="shared" si="5"/>
        <v>0</v>
      </c>
      <c r="H26" s="289"/>
      <c r="I26" s="290">
        <f t="shared" si="2"/>
        <v>0</v>
      </c>
      <c r="J26" s="289"/>
      <c r="K26" s="290">
        <f t="shared" si="3"/>
        <v>0</v>
      </c>
      <c r="L26" s="289"/>
      <c r="M26" s="291">
        <f t="shared" si="4"/>
        <v>0</v>
      </c>
    </row>
    <row r="27" spans="1:13" ht="15" customHeight="1">
      <c r="A27" s="234"/>
      <c r="B27" s="292" t="s">
        <v>187</v>
      </c>
      <c r="C27" s="293">
        <f>ROUND(SUM(C7:C26),0)</f>
        <v>0</v>
      </c>
      <c r="D27" s="294"/>
      <c r="E27" s="293">
        <f>ROUND(SUM(E7:E26),0)</f>
        <v>0</v>
      </c>
      <c r="F27" s="294"/>
      <c r="G27" s="293">
        <f>ROUND(SUM(G7:G26),0)</f>
        <v>0</v>
      </c>
      <c r="H27" s="237"/>
      <c r="I27" s="293">
        <f>ROUND(SUM(I7:I26),0)</f>
        <v>0</v>
      </c>
      <c r="J27" s="237"/>
      <c r="K27" s="293">
        <f>ROUND(SUM(K7:K26),0)</f>
        <v>0</v>
      </c>
      <c r="L27" s="237"/>
      <c r="M27" s="293">
        <f>ROUND(SUM(M7:M26),0)</f>
        <v>0</v>
      </c>
    </row>
    <row r="28" spans="1:13" ht="39.6">
      <c r="B28" s="430" t="s">
        <v>638</v>
      </c>
    </row>
    <row r="29" spans="1:13">
      <c r="B29" s="75"/>
      <c r="C29" s="75"/>
    </row>
    <row r="30" spans="1:13" s="31" customFormat="1">
      <c r="B30" s="868" t="s">
        <v>877</v>
      </c>
      <c r="G30" s="24"/>
      <c r="H30" s="24"/>
      <c r="I30" s="24"/>
      <c r="J30" s="24"/>
      <c r="K30" s="24"/>
      <c r="L30" s="24"/>
      <c r="M30" s="24"/>
    </row>
    <row r="31" spans="1:13" s="31" customFormat="1" ht="90" customHeight="1">
      <c r="G31" s="24"/>
      <c r="H31" s="24"/>
      <c r="I31" s="24"/>
      <c r="J31" s="24"/>
      <c r="K31" s="24"/>
      <c r="L31" s="24"/>
      <c r="M31" s="24"/>
    </row>
    <row r="32" spans="1:13" s="31" customFormat="1">
      <c r="G32" s="24"/>
      <c r="H32" s="24"/>
      <c r="I32" s="24"/>
      <c r="J32" s="24"/>
      <c r="K32" s="24"/>
      <c r="L32" s="24"/>
      <c r="M32" s="24"/>
    </row>
    <row r="33" spans="1:13" s="31" customFormat="1">
      <c r="A33" s="31" t="str">
        <f>'ūdens bilance'!B28</f>
        <v>Datums: __.__.202_</v>
      </c>
      <c r="G33" s="24"/>
      <c r="H33" s="24"/>
      <c r="I33" s="24"/>
      <c r="J33" s="24"/>
      <c r="K33" s="24"/>
      <c r="L33" s="24"/>
      <c r="M33" s="24"/>
    </row>
    <row r="35" spans="1:13" ht="268.5" customHeight="1">
      <c r="A35" s="60"/>
      <c r="B35" s="429" t="s">
        <v>905</v>
      </c>
    </row>
  </sheetData>
  <sheetProtection algorithmName="SHA-512" hashValue="LFvac/yamJxwMyYh+8YQB/xxp3jxOat6ziM66i/PZXmLzOAUqXheYfRF6Pv+bIEbZl8KNwpAgcEwpHtvuDZWJA==" saltValue="VeoU0Lb0GS0QO2Vo8QG4Gg==" spinCount="100000" sheet="1" objects="1" scenarios="1" formatCells="0" formatColumns="0" formatRows="0"/>
  <mergeCells count="11">
    <mergeCell ref="A4:A6"/>
    <mergeCell ref="B4:B6"/>
    <mergeCell ref="C4:C6"/>
    <mergeCell ref="D4:E4"/>
    <mergeCell ref="F4:M4"/>
    <mergeCell ref="D5:D6"/>
    <mergeCell ref="E5:E6"/>
    <mergeCell ref="F5:G5"/>
    <mergeCell ref="H5:I5"/>
    <mergeCell ref="J5:K5"/>
    <mergeCell ref="L5:M5"/>
  </mergeCells>
  <pageMargins left="0.75" right="0.75" top="1" bottom="1" header="0.51180555555555496" footer="0.51180555555555496"/>
  <pageSetup paperSize="9" scale="54" firstPageNumber="0" orientation="landscape" horizontalDpi="300" verticalDpi="300"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AA925E-A4E4-4FE2-A0AD-2771F611D915}">
  <sheetPr>
    <pageSetUpPr fitToPage="1"/>
  </sheetPr>
  <dimension ref="A3:AMK25"/>
  <sheetViews>
    <sheetView zoomScale="90" zoomScaleNormal="90" workbookViewId="0">
      <selection activeCell="G21" sqref="G21"/>
    </sheetView>
  </sheetViews>
  <sheetFormatPr defaultRowHeight="13.2"/>
  <cols>
    <col min="1" max="1" width="4.88671875" style="31" customWidth="1"/>
    <col min="2" max="2" width="89.109375" style="31" customWidth="1"/>
    <col min="3" max="6" width="13.6640625" style="31" customWidth="1"/>
    <col min="7" max="13" width="13.6640625" style="24" customWidth="1"/>
    <col min="14" max="1025" width="9.109375" style="24" customWidth="1"/>
  </cols>
  <sheetData>
    <row r="3" spans="1:13" ht="21" thickBot="1">
      <c r="A3" s="301" t="s">
        <v>118</v>
      </c>
      <c r="C3" s="361"/>
      <c r="D3" s="361"/>
      <c r="E3" s="361"/>
      <c r="F3" s="362"/>
    </row>
    <row r="4" spans="1:13" ht="32.25" customHeight="1" thickBot="1">
      <c r="A4" s="966"/>
      <c r="B4" s="1013" t="s">
        <v>182</v>
      </c>
      <c r="C4" s="968" t="s">
        <v>55</v>
      </c>
      <c r="D4" s="968" t="s">
        <v>228</v>
      </c>
      <c r="E4" s="968"/>
      <c r="F4" s="968" t="s">
        <v>183</v>
      </c>
      <c r="G4" s="968"/>
      <c r="H4" s="968"/>
      <c r="I4" s="968"/>
      <c r="J4" s="968"/>
      <c r="K4" s="968"/>
      <c r="L4" s="968"/>
      <c r="M4" s="968"/>
    </row>
    <row r="5" spans="1:13" ht="29.25" customHeight="1" thickBot="1">
      <c r="A5" s="966"/>
      <c r="B5" s="1013"/>
      <c r="C5" s="968"/>
      <c r="D5" s="1014" t="s">
        <v>146</v>
      </c>
      <c r="E5" s="1015" t="s">
        <v>145</v>
      </c>
      <c r="F5" s="1014" t="s">
        <v>229</v>
      </c>
      <c r="G5" s="1014"/>
      <c r="H5" s="966" t="s">
        <v>230</v>
      </c>
      <c r="I5" s="966"/>
      <c r="J5" s="966" t="s">
        <v>231</v>
      </c>
      <c r="K5" s="966"/>
      <c r="L5" s="1015" t="s">
        <v>232</v>
      </c>
      <c r="M5" s="1015"/>
    </row>
    <row r="6" spans="1:13" ht="13.8">
      <c r="A6" s="966"/>
      <c r="B6" s="1013"/>
      <c r="C6" s="968"/>
      <c r="D6" s="1014"/>
      <c r="E6" s="1015"/>
      <c r="F6" s="272" t="s">
        <v>146</v>
      </c>
      <c r="G6" s="273" t="s">
        <v>145</v>
      </c>
      <c r="H6" s="221" t="s">
        <v>146</v>
      </c>
      <c r="I6" s="273" t="s">
        <v>145</v>
      </c>
      <c r="J6" s="221" t="s">
        <v>146</v>
      </c>
      <c r="K6" s="273" t="s">
        <v>145</v>
      </c>
      <c r="L6" s="221" t="s">
        <v>146</v>
      </c>
      <c r="M6" s="274" t="s">
        <v>145</v>
      </c>
    </row>
    <row r="7" spans="1:13" ht="46.5" customHeight="1">
      <c r="A7" s="223">
        <v>1</v>
      </c>
      <c r="B7" s="275" t="s">
        <v>305</v>
      </c>
      <c r="C7" s="276"/>
      <c r="D7" s="277">
        <f t="shared" ref="D7:D16" si="0">F7+H7+J7+L7</f>
        <v>0</v>
      </c>
      <c r="E7" s="256">
        <f t="shared" ref="E7:E16" si="1">C7*D7</f>
        <v>0</v>
      </c>
      <c r="F7" s="257"/>
      <c r="G7" s="164">
        <f t="shared" ref="G7:G16" si="2">F7*C7</f>
        <v>0</v>
      </c>
      <c r="H7" s="278"/>
      <c r="I7" s="164">
        <f t="shared" ref="I7:I16" si="3">H7*C7</f>
        <v>0</v>
      </c>
      <c r="J7" s="278"/>
      <c r="K7" s="164">
        <f t="shared" ref="K7:K16" si="4">J7*C7</f>
        <v>0</v>
      </c>
      <c r="L7" s="278"/>
      <c r="M7" s="259">
        <f t="shared" ref="M7:M16" si="5">L7*C7</f>
        <v>0</v>
      </c>
    </row>
    <row r="8" spans="1:13" ht="15" customHeight="1">
      <c r="A8" s="223">
        <v>2</v>
      </c>
      <c r="B8" s="297"/>
      <c r="C8" s="276"/>
      <c r="D8" s="277">
        <f t="shared" si="0"/>
        <v>0</v>
      </c>
      <c r="E8" s="256">
        <f t="shared" si="1"/>
        <v>0</v>
      </c>
      <c r="F8" s="257"/>
      <c r="G8" s="164">
        <f t="shared" si="2"/>
        <v>0</v>
      </c>
      <c r="H8" s="278"/>
      <c r="I8" s="164">
        <f t="shared" si="3"/>
        <v>0</v>
      </c>
      <c r="J8" s="278"/>
      <c r="K8" s="164">
        <f t="shared" si="4"/>
        <v>0</v>
      </c>
      <c r="L8" s="278"/>
      <c r="M8" s="259">
        <f t="shared" si="5"/>
        <v>0</v>
      </c>
    </row>
    <row r="9" spans="1:13" ht="15" customHeight="1">
      <c r="A9" s="224">
        <v>3</v>
      </c>
      <c r="B9" s="297"/>
      <c r="C9" s="276"/>
      <c r="D9" s="277">
        <f t="shared" si="0"/>
        <v>0</v>
      </c>
      <c r="E9" s="256">
        <f t="shared" si="1"/>
        <v>0</v>
      </c>
      <c r="F9" s="257"/>
      <c r="G9" s="164">
        <f t="shared" si="2"/>
        <v>0</v>
      </c>
      <c r="H9" s="278"/>
      <c r="I9" s="164">
        <f t="shared" si="3"/>
        <v>0</v>
      </c>
      <c r="J9" s="278"/>
      <c r="K9" s="164">
        <f t="shared" si="4"/>
        <v>0</v>
      </c>
      <c r="L9" s="278"/>
      <c r="M9" s="259">
        <f t="shared" si="5"/>
        <v>0</v>
      </c>
    </row>
    <row r="10" spans="1:13" ht="15" customHeight="1">
      <c r="A10" s="223">
        <v>4</v>
      </c>
      <c r="B10" s="258"/>
      <c r="C10" s="276"/>
      <c r="D10" s="277">
        <f t="shared" si="0"/>
        <v>0</v>
      </c>
      <c r="E10" s="256">
        <f t="shared" si="1"/>
        <v>0</v>
      </c>
      <c r="F10" s="257"/>
      <c r="G10" s="164">
        <f t="shared" si="2"/>
        <v>0</v>
      </c>
      <c r="H10" s="278"/>
      <c r="I10" s="164">
        <f t="shared" si="3"/>
        <v>0</v>
      </c>
      <c r="J10" s="278"/>
      <c r="K10" s="164">
        <f t="shared" si="4"/>
        <v>0</v>
      </c>
      <c r="L10" s="278"/>
      <c r="M10" s="259">
        <f t="shared" si="5"/>
        <v>0</v>
      </c>
    </row>
    <row r="11" spans="1:13" ht="15" customHeight="1">
      <c r="A11" s="223">
        <v>5</v>
      </c>
      <c r="B11" s="258"/>
      <c r="C11" s="276"/>
      <c r="D11" s="277">
        <f t="shared" si="0"/>
        <v>0</v>
      </c>
      <c r="E11" s="256">
        <f t="shared" si="1"/>
        <v>0</v>
      </c>
      <c r="F11" s="257"/>
      <c r="G11" s="164">
        <f t="shared" si="2"/>
        <v>0</v>
      </c>
      <c r="H11" s="278"/>
      <c r="I11" s="164">
        <f t="shared" si="3"/>
        <v>0</v>
      </c>
      <c r="J11" s="278"/>
      <c r="K11" s="164">
        <f t="shared" si="4"/>
        <v>0</v>
      </c>
      <c r="L11" s="278"/>
      <c r="M11" s="259">
        <f t="shared" si="5"/>
        <v>0</v>
      </c>
    </row>
    <row r="12" spans="1:13" ht="15" customHeight="1">
      <c r="A12" s="224">
        <v>6</v>
      </c>
      <c r="B12" s="282"/>
      <c r="C12" s="276"/>
      <c r="D12" s="277">
        <f t="shared" si="0"/>
        <v>0</v>
      </c>
      <c r="E12" s="256">
        <f t="shared" si="1"/>
        <v>0</v>
      </c>
      <c r="F12" s="257"/>
      <c r="G12" s="164">
        <f t="shared" si="2"/>
        <v>0</v>
      </c>
      <c r="H12" s="278"/>
      <c r="I12" s="164">
        <f t="shared" si="3"/>
        <v>0</v>
      </c>
      <c r="J12" s="278"/>
      <c r="K12" s="164">
        <f t="shared" si="4"/>
        <v>0</v>
      </c>
      <c r="L12" s="278"/>
      <c r="M12" s="259">
        <f t="shared" si="5"/>
        <v>0</v>
      </c>
    </row>
    <row r="13" spans="1:13" ht="15" customHeight="1">
      <c r="A13" s="223">
        <v>7</v>
      </c>
      <c r="B13" s="282"/>
      <c r="C13" s="276"/>
      <c r="D13" s="277">
        <f t="shared" si="0"/>
        <v>0</v>
      </c>
      <c r="E13" s="256">
        <f t="shared" si="1"/>
        <v>0</v>
      </c>
      <c r="F13" s="257"/>
      <c r="G13" s="164">
        <f t="shared" si="2"/>
        <v>0</v>
      </c>
      <c r="H13" s="278"/>
      <c r="I13" s="164">
        <f t="shared" si="3"/>
        <v>0</v>
      </c>
      <c r="J13" s="278"/>
      <c r="K13" s="164">
        <f t="shared" si="4"/>
        <v>0</v>
      </c>
      <c r="L13" s="278"/>
      <c r="M13" s="259">
        <f t="shared" si="5"/>
        <v>0</v>
      </c>
    </row>
    <row r="14" spans="1:13" ht="15" customHeight="1">
      <c r="A14" s="223">
        <v>8</v>
      </c>
      <c r="B14" s="282"/>
      <c r="C14" s="276"/>
      <c r="D14" s="277">
        <f t="shared" si="0"/>
        <v>0</v>
      </c>
      <c r="E14" s="256">
        <f t="shared" si="1"/>
        <v>0</v>
      </c>
      <c r="F14" s="257"/>
      <c r="G14" s="164">
        <f t="shared" si="2"/>
        <v>0</v>
      </c>
      <c r="H14" s="278"/>
      <c r="I14" s="164">
        <f t="shared" si="3"/>
        <v>0</v>
      </c>
      <c r="J14" s="278"/>
      <c r="K14" s="164">
        <f t="shared" si="4"/>
        <v>0</v>
      </c>
      <c r="L14" s="278"/>
      <c r="M14" s="259">
        <f t="shared" si="5"/>
        <v>0</v>
      </c>
    </row>
    <row r="15" spans="1:13" ht="15" customHeight="1">
      <c r="A15" s="224">
        <v>9</v>
      </c>
      <c r="B15" s="282"/>
      <c r="C15" s="276"/>
      <c r="D15" s="277">
        <f t="shared" si="0"/>
        <v>0</v>
      </c>
      <c r="E15" s="256">
        <f t="shared" si="1"/>
        <v>0</v>
      </c>
      <c r="F15" s="257"/>
      <c r="G15" s="164">
        <f t="shared" si="2"/>
        <v>0</v>
      </c>
      <c r="H15" s="278"/>
      <c r="I15" s="164">
        <f t="shared" si="3"/>
        <v>0</v>
      </c>
      <c r="J15" s="278"/>
      <c r="K15" s="164">
        <f t="shared" si="4"/>
        <v>0</v>
      </c>
      <c r="L15" s="278"/>
      <c r="M15" s="259">
        <f t="shared" si="5"/>
        <v>0</v>
      </c>
    </row>
    <row r="16" spans="1:13" ht="15" customHeight="1" thickBot="1">
      <c r="A16" s="223">
        <v>10</v>
      </c>
      <c r="B16" s="283"/>
      <c r="C16" s="284"/>
      <c r="D16" s="285">
        <f t="shared" si="0"/>
        <v>0</v>
      </c>
      <c r="E16" s="286">
        <f t="shared" si="1"/>
        <v>0</v>
      </c>
      <c r="F16" s="287"/>
      <c r="G16" s="290">
        <f t="shared" si="2"/>
        <v>0</v>
      </c>
      <c r="H16" s="289"/>
      <c r="I16" s="290">
        <f t="shared" si="3"/>
        <v>0</v>
      </c>
      <c r="J16" s="289"/>
      <c r="K16" s="290">
        <f t="shared" si="4"/>
        <v>0</v>
      </c>
      <c r="L16" s="289"/>
      <c r="M16" s="291">
        <f t="shared" si="5"/>
        <v>0</v>
      </c>
    </row>
    <row r="17" spans="1:13" ht="15" customHeight="1" thickTop="1" thickBot="1">
      <c r="A17" s="234"/>
      <c r="B17" s="292" t="s">
        <v>187</v>
      </c>
      <c r="C17" s="293">
        <f>ROUND(SUM(C7:C16),0)</f>
        <v>0</v>
      </c>
      <c r="D17" s="294"/>
      <c r="E17" s="293">
        <f>ROUND(SUM(E7:E16),0)</f>
        <v>0</v>
      </c>
      <c r="F17" s="294"/>
      <c r="G17" s="293">
        <f>ROUND(SUM(G7:G16),0)</f>
        <v>0</v>
      </c>
      <c r="H17" s="237"/>
      <c r="I17" s="293">
        <f>ROUND(SUM(I7:I16),0)</f>
        <v>0</v>
      </c>
      <c r="J17" s="237"/>
      <c r="K17" s="293">
        <f>ROUND(SUM(K7:K16),0)</f>
        <v>0</v>
      </c>
      <c r="L17" s="237"/>
      <c r="M17" s="293">
        <f>ROUND(SUM(M7:M16),0)</f>
        <v>0</v>
      </c>
    </row>
    <row r="18" spans="1:13" ht="52.8">
      <c r="B18" s="430" t="s">
        <v>639</v>
      </c>
    </row>
    <row r="19" spans="1:13">
      <c r="B19" s="75"/>
      <c r="C19" s="75"/>
    </row>
    <row r="20" spans="1:13">
      <c r="B20" s="868" t="s">
        <v>877</v>
      </c>
      <c r="C20" s="75"/>
    </row>
    <row r="21" spans="1:13" ht="90.75" customHeight="1">
      <c r="B21" s="75"/>
      <c r="C21" s="75"/>
    </row>
    <row r="22" spans="1:13">
      <c r="B22" s="75"/>
      <c r="C22" s="75"/>
    </row>
    <row r="23" spans="1:13" s="31" customFormat="1">
      <c r="A23" s="31" t="str">
        <f>'ūdens bilance'!B28</f>
        <v>Datums: __.__.202_</v>
      </c>
      <c r="G23" s="24"/>
      <c r="H23" s="58"/>
      <c r="I23" s="58"/>
    </row>
    <row r="24" spans="1:13" s="31" customFormat="1">
      <c r="G24" s="24"/>
      <c r="H24" s="41"/>
      <c r="I24" s="41"/>
    </row>
    <row r="25" spans="1:13" ht="126">
      <c r="A25" s="60"/>
      <c r="B25" s="364" t="s">
        <v>848</v>
      </c>
    </row>
  </sheetData>
  <sheetProtection algorithmName="SHA-512" hashValue="iqT+cXjodhiroGbLx4zbSi+hKkQlQ1aC3ghy5z3bv9KZmt9jwiw8OHOkOJqTpBxlsnXww2hevA2nQNQ3HrSCXg==" saltValue="czWNcNt9dk/LDR1WMKGozQ==" spinCount="100000" sheet="1" formatCells="0" formatColumns="0" formatRows="0"/>
  <mergeCells count="11">
    <mergeCell ref="L5:M5"/>
    <mergeCell ref="A4:A6"/>
    <mergeCell ref="B4:B6"/>
    <mergeCell ref="C4:C6"/>
    <mergeCell ref="D4:E4"/>
    <mergeCell ref="F4:M4"/>
    <mergeCell ref="D5:D6"/>
    <mergeCell ref="E5:E6"/>
    <mergeCell ref="F5:G5"/>
    <mergeCell ref="H5:I5"/>
    <mergeCell ref="J5:K5"/>
  </mergeCells>
  <pageMargins left="0.75" right="0.75" top="1" bottom="1" header="0.51180555555555496" footer="0.51180555555555496"/>
  <pageSetup paperSize="9" firstPageNumber="0" orientation="landscape" horizontalDpi="300" verticalDpi="300"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Lapa43">
    <pageSetUpPr fitToPage="1"/>
  </sheetPr>
  <dimension ref="A3:XFD30"/>
  <sheetViews>
    <sheetView zoomScale="90" zoomScaleNormal="90" workbookViewId="0">
      <selection activeCell="G27" sqref="G27:H27"/>
    </sheetView>
  </sheetViews>
  <sheetFormatPr defaultRowHeight="13.2"/>
  <cols>
    <col min="1" max="1" width="4.88671875" style="31" customWidth="1"/>
    <col min="2" max="2" width="89.109375" style="31" customWidth="1"/>
    <col min="3" max="6" width="13.6640625" style="31" customWidth="1"/>
    <col min="7" max="13" width="13.6640625" style="24" customWidth="1"/>
    <col min="14" max="1025" width="9.109375" style="24" customWidth="1"/>
  </cols>
  <sheetData>
    <row r="3" spans="1:13" ht="20.399999999999999">
      <c r="A3" s="301" t="s">
        <v>118</v>
      </c>
      <c r="C3" s="361"/>
      <c r="D3" s="361"/>
      <c r="E3" s="361"/>
      <c r="F3" s="362"/>
    </row>
    <row r="4" spans="1:13" ht="32.25" customHeight="1">
      <c r="A4" s="966"/>
      <c r="B4" s="1013" t="s">
        <v>182</v>
      </c>
      <c r="C4" s="968" t="s">
        <v>55</v>
      </c>
      <c r="D4" s="968" t="s">
        <v>228</v>
      </c>
      <c r="E4" s="968"/>
      <c r="F4" s="968" t="s">
        <v>183</v>
      </c>
      <c r="G4" s="968"/>
      <c r="H4" s="968"/>
      <c r="I4" s="968"/>
      <c r="J4" s="968"/>
      <c r="K4" s="968"/>
      <c r="L4" s="968"/>
      <c r="M4" s="968"/>
    </row>
    <row r="5" spans="1:13" ht="29.25" customHeight="1">
      <c r="A5" s="966"/>
      <c r="B5" s="1013"/>
      <c r="C5" s="968"/>
      <c r="D5" s="1014" t="s">
        <v>146</v>
      </c>
      <c r="E5" s="1015" t="s">
        <v>145</v>
      </c>
      <c r="F5" s="1014" t="s">
        <v>229</v>
      </c>
      <c r="G5" s="1014"/>
      <c r="H5" s="966" t="s">
        <v>230</v>
      </c>
      <c r="I5" s="966"/>
      <c r="J5" s="966" t="s">
        <v>231</v>
      </c>
      <c r="K5" s="966"/>
      <c r="L5" s="1015" t="s">
        <v>232</v>
      </c>
      <c r="M5" s="1015"/>
    </row>
    <row r="6" spans="1:13" ht="13.8">
      <c r="A6" s="966"/>
      <c r="B6" s="1013"/>
      <c r="C6" s="968"/>
      <c r="D6" s="1014"/>
      <c r="E6" s="1015"/>
      <c r="F6" s="272" t="s">
        <v>146</v>
      </c>
      <c r="G6" s="273" t="s">
        <v>145</v>
      </c>
      <c r="H6" s="221" t="s">
        <v>146</v>
      </c>
      <c r="I6" s="273" t="s">
        <v>145</v>
      </c>
      <c r="J6" s="221" t="s">
        <v>146</v>
      </c>
      <c r="K6" s="273" t="s">
        <v>145</v>
      </c>
      <c r="L6" s="221" t="s">
        <v>146</v>
      </c>
      <c r="M6" s="274" t="s">
        <v>145</v>
      </c>
    </row>
    <row r="7" spans="1:13" ht="46.5" customHeight="1">
      <c r="A7" s="223">
        <v>1</v>
      </c>
      <c r="B7" s="275" t="s">
        <v>305</v>
      </c>
      <c r="C7" s="276"/>
      <c r="D7" s="277">
        <f t="shared" ref="D7:D16" si="0">F7+H7+J7+L7</f>
        <v>0</v>
      </c>
      <c r="E7" s="256">
        <f t="shared" ref="E7:E16" si="1">C7*D7</f>
        <v>0</v>
      </c>
      <c r="F7" s="257"/>
      <c r="G7" s="164">
        <f t="shared" ref="G7:G16" si="2">F7*C7</f>
        <v>0</v>
      </c>
      <c r="H7" s="278"/>
      <c r="I7" s="164">
        <f t="shared" ref="I7:I16" si="3">H7*C7</f>
        <v>0</v>
      </c>
      <c r="J7" s="278"/>
      <c r="K7" s="164">
        <f t="shared" ref="K7:K16" si="4">J7*C7</f>
        <v>0</v>
      </c>
      <c r="L7" s="278"/>
      <c r="M7" s="259">
        <f t="shared" ref="M7:M16" si="5">L7*C7</f>
        <v>0</v>
      </c>
    </row>
    <row r="8" spans="1:13" ht="15" customHeight="1">
      <c r="A8" s="223">
        <v>2</v>
      </c>
      <c r="B8" s="297"/>
      <c r="C8" s="276"/>
      <c r="D8" s="277">
        <f t="shared" si="0"/>
        <v>0</v>
      </c>
      <c r="E8" s="256">
        <f t="shared" si="1"/>
        <v>0</v>
      </c>
      <c r="F8" s="257"/>
      <c r="G8" s="164">
        <f t="shared" si="2"/>
        <v>0</v>
      </c>
      <c r="H8" s="278"/>
      <c r="I8" s="164">
        <f t="shared" si="3"/>
        <v>0</v>
      </c>
      <c r="J8" s="278"/>
      <c r="K8" s="164">
        <f t="shared" si="4"/>
        <v>0</v>
      </c>
      <c r="L8" s="278"/>
      <c r="M8" s="259">
        <f t="shared" si="5"/>
        <v>0</v>
      </c>
    </row>
    <row r="9" spans="1:13" ht="15" customHeight="1">
      <c r="A9" s="224">
        <v>3</v>
      </c>
      <c r="B9" s="297"/>
      <c r="C9" s="276"/>
      <c r="D9" s="277">
        <f t="shared" si="0"/>
        <v>0</v>
      </c>
      <c r="E9" s="256">
        <f t="shared" si="1"/>
        <v>0</v>
      </c>
      <c r="F9" s="257"/>
      <c r="G9" s="164">
        <f t="shared" si="2"/>
        <v>0</v>
      </c>
      <c r="H9" s="278"/>
      <c r="I9" s="164">
        <f t="shared" si="3"/>
        <v>0</v>
      </c>
      <c r="J9" s="278"/>
      <c r="K9" s="164">
        <f t="shared" si="4"/>
        <v>0</v>
      </c>
      <c r="L9" s="278"/>
      <c r="M9" s="259">
        <f t="shared" si="5"/>
        <v>0</v>
      </c>
    </row>
    <row r="10" spans="1:13" ht="15" customHeight="1">
      <c r="A10" s="223">
        <v>4</v>
      </c>
      <c r="B10" s="258"/>
      <c r="C10" s="276"/>
      <c r="D10" s="277">
        <f t="shared" si="0"/>
        <v>0</v>
      </c>
      <c r="E10" s="256">
        <f t="shared" si="1"/>
        <v>0</v>
      </c>
      <c r="F10" s="257"/>
      <c r="G10" s="164">
        <f t="shared" si="2"/>
        <v>0</v>
      </c>
      <c r="H10" s="278"/>
      <c r="I10" s="164">
        <f t="shared" si="3"/>
        <v>0</v>
      </c>
      <c r="J10" s="278"/>
      <c r="K10" s="164">
        <f t="shared" si="4"/>
        <v>0</v>
      </c>
      <c r="L10" s="278"/>
      <c r="M10" s="259">
        <f t="shared" si="5"/>
        <v>0</v>
      </c>
    </row>
    <row r="11" spans="1:13" ht="15" customHeight="1">
      <c r="A11" s="223">
        <v>5</v>
      </c>
      <c r="B11" s="258"/>
      <c r="C11" s="276"/>
      <c r="D11" s="277">
        <f t="shared" si="0"/>
        <v>0</v>
      </c>
      <c r="E11" s="256">
        <f t="shared" si="1"/>
        <v>0</v>
      </c>
      <c r="F11" s="257"/>
      <c r="G11" s="164">
        <f t="shared" si="2"/>
        <v>0</v>
      </c>
      <c r="H11" s="278"/>
      <c r="I11" s="164">
        <f t="shared" si="3"/>
        <v>0</v>
      </c>
      <c r="J11" s="278"/>
      <c r="K11" s="164">
        <f t="shared" si="4"/>
        <v>0</v>
      </c>
      <c r="L11" s="278"/>
      <c r="M11" s="259">
        <f t="shared" si="5"/>
        <v>0</v>
      </c>
    </row>
    <row r="12" spans="1:13" ht="15" customHeight="1">
      <c r="A12" s="224">
        <v>6</v>
      </c>
      <c r="B12" s="282"/>
      <c r="C12" s="276"/>
      <c r="D12" s="277">
        <f t="shared" si="0"/>
        <v>0</v>
      </c>
      <c r="E12" s="256">
        <f t="shared" si="1"/>
        <v>0</v>
      </c>
      <c r="F12" s="257"/>
      <c r="G12" s="164">
        <f t="shared" si="2"/>
        <v>0</v>
      </c>
      <c r="H12" s="278"/>
      <c r="I12" s="164">
        <f t="shared" si="3"/>
        <v>0</v>
      </c>
      <c r="J12" s="278"/>
      <c r="K12" s="164">
        <f t="shared" si="4"/>
        <v>0</v>
      </c>
      <c r="L12" s="278"/>
      <c r="M12" s="259">
        <f t="shared" si="5"/>
        <v>0</v>
      </c>
    </row>
    <row r="13" spans="1:13" ht="15" customHeight="1">
      <c r="A13" s="223">
        <v>7</v>
      </c>
      <c r="B13" s="282"/>
      <c r="C13" s="276"/>
      <c r="D13" s="277">
        <f t="shared" si="0"/>
        <v>0</v>
      </c>
      <c r="E13" s="256">
        <f t="shared" si="1"/>
        <v>0</v>
      </c>
      <c r="F13" s="257"/>
      <c r="G13" s="164">
        <f t="shared" si="2"/>
        <v>0</v>
      </c>
      <c r="H13" s="278"/>
      <c r="I13" s="164">
        <f t="shared" si="3"/>
        <v>0</v>
      </c>
      <c r="J13" s="278"/>
      <c r="K13" s="164">
        <f t="shared" si="4"/>
        <v>0</v>
      </c>
      <c r="L13" s="278"/>
      <c r="M13" s="259">
        <f t="shared" si="5"/>
        <v>0</v>
      </c>
    </row>
    <row r="14" spans="1:13" ht="15" customHeight="1">
      <c r="A14" s="223">
        <v>8</v>
      </c>
      <c r="B14" s="282"/>
      <c r="C14" s="276"/>
      <c r="D14" s="277">
        <f t="shared" si="0"/>
        <v>0</v>
      </c>
      <c r="E14" s="256">
        <f t="shared" si="1"/>
        <v>0</v>
      </c>
      <c r="F14" s="257"/>
      <c r="G14" s="164">
        <f t="shared" si="2"/>
        <v>0</v>
      </c>
      <c r="H14" s="278"/>
      <c r="I14" s="164">
        <f t="shared" si="3"/>
        <v>0</v>
      </c>
      <c r="J14" s="278"/>
      <c r="K14" s="164">
        <f t="shared" si="4"/>
        <v>0</v>
      </c>
      <c r="L14" s="278"/>
      <c r="M14" s="259">
        <f t="shared" si="5"/>
        <v>0</v>
      </c>
    </row>
    <row r="15" spans="1:13" ht="15" customHeight="1">
      <c r="A15" s="224">
        <v>9</v>
      </c>
      <c r="B15" s="282"/>
      <c r="C15" s="276"/>
      <c r="D15" s="277">
        <f t="shared" si="0"/>
        <v>0</v>
      </c>
      <c r="E15" s="256">
        <f t="shared" si="1"/>
        <v>0</v>
      </c>
      <c r="F15" s="257"/>
      <c r="G15" s="164">
        <f t="shared" si="2"/>
        <v>0</v>
      </c>
      <c r="H15" s="278"/>
      <c r="I15" s="164">
        <f t="shared" si="3"/>
        <v>0</v>
      </c>
      <c r="J15" s="278"/>
      <c r="K15" s="164">
        <f t="shared" si="4"/>
        <v>0</v>
      </c>
      <c r="L15" s="278"/>
      <c r="M15" s="259">
        <f t="shared" si="5"/>
        <v>0</v>
      </c>
    </row>
    <row r="16" spans="1:13" ht="15" customHeight="1">
      <c r="A16" s="223">
        <v>10</v>
      </c>
      <c r="B16" s="283"/>
      <c r="C16" s="284"/>
      <c r="D16" s="285">
        <f t="shared" si="0"/>
        <v>0</v>
      </c>
      <c r="E16" s="286">
        <f t="shared" si="1"/>
        <v>0</v>
      </c>
      <c r="F16" s="287"/>
      <c r="G16" s="290">
        <f t="shared" si="2"/>
        <v>0</v>
      </c>
      <c r="H16" s="289"/>
      <c r="I16" s="290">
        <f t="shared" si="3"/>
        <v>0</v>
      </c>
      <c r="J16" s="289"/>
      <c r="K16" s="290">
        <f t="shared" si="4"/>
        <v>0</v>
      </c>
      <c r="L16" s="289"/>
      <c r="M16" s="291">
        <f t="shared" si="5"/>
        <v>0</v>
      </c>
    </row>
    <row r="17" spans="1:16384" ht="15" customHeight="1">
      <c r="A17" s="234"/>
      <c r="B17" s="292" t="s">
        <v>187</v>
      </c>
      <c r="C17" s="293">
        <f>ROUND(SUM(C7:C16),0)</f>
        <v>0</v>
      </c>
      <c r="D17" s="294"/>
      <c r="E17" s="293">
        <f>ROUND(SUM(E7:E16),0)</f>
        <v>0</v>
      </c>
      <c r="F17" s="294"/>
      <c r="G17" s="293">
        <f>ROUND(SUM(G7:G16),0)</f>
        <v>0</v>
      </c>
      <c r="H17" s="237"/>
      <c r="I17" s="293">
        <f>ROUND(SUM(I7:I16),0)</f>
        <v>0</v>
      </c>
      <c r="J17" s="237"/>
      <c r="K17" s="293">
        <f>ROUND(SUM(K7:K16),0)</f>
        <v>0</v>
      </c>
      <c r="L17" s="237"/>
      <c r="M17" s="293">
        <f>ROUND(SUM(M7:M16),0)</f>
        <v>0</v>
      </c>
    </row>
    <row r="18" spans="1:16384" ht="52.8">
      <c r="B18" s="430" t="s">
        <v>639</v>
      </c>
    </row>
    <row r="19" spans="1:16384" customFormat="1">
      <c r="A19" s="31"/>
      <c r="B19" s="75"/>
      <c r="C19" s="75"/>
      <c r="D19" s="31"/>
      <c r="E19" s="31"/>
      <c r="F19" s="31"/>
      <c r="G19" s="24"/>
      <c r="H19" s="24"/>
      <c r="I19" s="24"/>
      <c r="J19" s="24"/>
      <c r="K19" s="24"/>
      <c r="L19" s="24"/>
      <c r="M19" s="24"/>
      <c r="N19" s="24"/>
      <c r="O19" s="24"/>
      <c r="P19" s="24"/>
      <c r="Q19" s="24"/>
      <c r="R19" s="24"/>
      <c r="S19" s="24"/>
      <c r="T19" s="24"/>
      <c r="U19" s="24"/>
      <c r="V19" s="24"/>
      <c r="W19" s="24"/>
      <c r="X19" s="24"/>
      <c r="Y19" s="24"/>
      <c r="Z19" s="24"/>
      <c r="AA19" s="24"/>
      <c r="AB19" s="24"/>
      <c r="AC19" s="24"/>
      <c r="AD19" s="24"/>
      <c r="AE19" s="24"/>
      <c r="AF19" s="24"/>
      <c r="AG19" s="24"/>
      <c r="AH19" s="24"/>
      <c r="AI19" s="24"/>
      <c r="AJ19" s="24"/>
      <c r="AK19" s="24"/>
      <c r="AL19" s="24"/>
      <c r="AM19" s="24"/>
      <c r="AN19" s="24"/>
      <c r="AO19" s="24"/>
      <c r="AP19" s="24"/>
      <c r="AQ19" s="24"/>
      <c r="AR19" s="24"/>
      <c r="AS19" s="24"/>
      <c r="AT19" s="24"/>
      <c r="AU19" s="24"/>
      <c r="AV19" s="24"/>
      <c r="AW19" s="24"/>
      <c r="AX19" s="24"/>
      <c r="AY19" s="24"/>
      <c r="AZ19" s="24"/>
      <c r="BA19" s="24"/>
      <c r="BB19" s="24"/>
      <c r="BC19" s="24"/>
      <c r="BD19" s="24"/>
      <c r="BE19" s="24"/>
      <c r="BF19" s="24"/>
      <c r="BG19" s="24"/>
      <c r="BH19" s="24"/>
      <c r="BI19" s="24"/>
      <c r="BJ19" s="24"/>
      <c r="BK19" s="24"/>
      <c r="BL19" s="24"/>
      <c r="BM19" s="24"/>
      <c r="BN19" s="24"/>
      <c r="BO19" s="24"/>
      <c r="BP19" s="24"/>
      <c r="BQ19" s="24"/>
      <c r="BR19" s="24"/>
      <c r="BS19" s="24"/>
      <c r="BT19" s="24"/>
      <c r="BU19" s="24"/>
      <c r="BV19" s="24"/>
      <c r="BW19" s="24"/>
      <c r="BX19" s="24"/>
      <c r="BY19" s="24"/>
      <c r="BZ19" s="24"/>
      <c r="CA19" s="24"/>
      <c r="CB19" s="24"/>
      <c r="CC19" s="24"/>
      <c r="CD19" s="24"/>
      <c r="CE19" s="24"/>
      <c r="CF19" s="24"/>
      <c r="CG19" s="24"/>
      <c r="CH19" s="24"/>
      <c r="CI19" s="24"/>
      <c r="CJ19" s="24"/>
      <c r="CK19" s="24"/>
      <c r="CL19" s="24"/>
      <c r="CM19" s="24"/>
      <c r="CN19" s="24"/>
      <c r="CO19" s="24"/>
      <c r="CP19" s="24"/>
      <c r="CQ19" s="24"/>
      <c r="CR19" s="24"/>
      <c r="CS19" s="24"/>
      <c r="CT19" s="24"/>
      <c r="CU19" s="24"/>
      <c r="CV19" s="24"/>
      <c r="CW19" s="24"/>
      <c r="CX19" s="24"/>
      <c r="CY19" s="24"/>
      <c r="CZ19" s="24"/>
      <c r="DA19" s="24"/>
      <c r="DB19" s="24"/>
      <c r="DC19" s="24"/>
      <c r="DD19" s="24"/>
      <c r="DE19" s="24"/>
      <c r="DF19" s="24"/>
      <c r="DG19" s="24"/>
      <c r="DH19" s="24"/>
      <c r="DI19" s="24"/>
      <c r="DJ19" s="24"/>
      <c r="DK19" s="24"/>
      <c r="DL19" s="24"/>
      <c r="DM19" s="24"/>
      <c r="DN19" s="24"/>
      <c r="DO19" s="24"/>
      <c r="DP19" s="24"/>
      <c r="DQ19" s="24"/>
      <c r="DR19" s="24"/>
      <c r="DS19" s="24"/>
      <c r="DT19" s="24"/>
      <c r="DU19" s="24"/>
      <c r="DV19" s="24"/>
      <c r="DW19" s="24"/>
      <c r="DX19" s="24"/>
      <c r="DY19" s="24"/>
      <c r="DZ19" s="24"/>
      <c r="EA19" s="24"/>
      <c r="EB19" s="24"/>
      <c r="EC19" s="24"/>
      <c r="ED19" s="24"/>
      <c r="EE19" s="24"/>
      <c r="EF19" s="24"/>
      <c r="EG19" s="24"/>
      <c r="EH19" s="24"/>
      <c r="EI19" s="24"/>
      <c r="EJ19" s="24"/>
      <c r="EK19" s="24"/>
      <c r="EL19" s="24"/>
      <c r="EM19" s="24"/>
      <c r="EN19" s="24"/>
      <c r="EO19" s="24"/>
      <c r="EP19" s="24"/>
      <c r="EQ19" s="24"/>
      <c r="ER19" s="24"/>
      <c r="ES19" s="24"/>
      <c r="ET19" s="24"/>
      <c r="EU19" s="24"/>
      <c r="EV19" s="24"/>
      <c r="EW19" s="24"/>
      <c r="EX19" s="24"/>
      <c r="EY19" s="24"/>
      <c r="EZ19" s="24"/>
      <c r="FA19" s="24"/>
      <c r="FB19" s="24"/>
      <c r="FC19" s="24"/>
      <c r="FD19" s="24"/>
      <c r="FE19" s="24"/>
      <c r="FF19" s="24"/>
      <c r="FG19" s="24"/>
      <c r="FH19" s="24"/>
      <c r="FI19" s="24"/>
      <c r="FJ19" s="24"/>
      <c r="FK19" s="24"/>
      <c r="FL19" s="24"/>
      <c r="FM19" s="24"/>
      <c r="FN19" s="24"/>
      <c r="FO19" s="24"/>
      <c r="FP19" s="24"/>
      <c r="FQ19" s="24"/>
      <c r="FR19" s="24"/>
      <c r="FS19" s="24"/>
      <c r="FT19" s="24"/>
      <c r="FU19" s="24"/>
      <c r="FV19" s="24"/>
      <c r="FW19" s="24"/>
      <c r="FX19" s="24"/>
      <c r="FY19" s="24"/>
      <c r="FZ19" s="24"/>
      <c r="GA19" s="24"/>
      <c r="GB19" s="24"/>
      <c r="GC19" s="24"/>
      <c r="GD19" s="24"/>
      <c r="GE19" s="24"/>
      <c r="GF19" s="24"/>
      <c r="GG19" s="24"/>
      <c r="GH19" s="24"/>
      <c r="GI19" s="24"/>
      <c r="GJ19" s="24"/>
      <c r="GK19" s="24"/>
      <c r="GL19" s="24"/>
      <c r="GM19" s="24"/>
      <c r="GN19" s="24"/>
      <c r="GO19" s="24"/>
      <c r="GP19" s="24"/>
      <c r="GQ19" s="24"/>
      <c r="GR19" s="24"/>
      <c r="GS19" s="24"/>
      <c r="GT19" s="24"/>
      <c r="GU19" s="24"/>
      <c r="GV19" s="24"/>
      <c r="GW19" s="24"/>
      <c r="GX19" s="24"/>
      <c r="GY19" s="24"/>
      <c r="GZ19" s="24"/>
      <c r="HA19" s="24"/>
      <c r="HB19" s="24"/>
      <c r="HC19" s="24"/>
      <c r="HD19" s="24"/>
      <c r="HE19" s="24"/>
      <c r="HF19" s="24"/>
      <c r="HG19" s="24"/>
      <c r="HH19" s="24"/>
      <c r="HI19" s="24"/>
      <c r="HJ19" s="24"/>
      <c r="HK19" s="24"/>
      <c r="HL19" s="24"/>
      <c r="HM19" s="24"/>
      <c r="HN19" s="24"/>
      <c r="HO19" s="24"/>
      <c r="HP19" s="24"/>
      <c r="HQ19" s="24"/>
      <c r="HR19" s="24"/>
      <c r="HS19" s="24"/>
      <c r="HT19" s="24"/>
      <c r="HU19" s="24"/>
      <c r="HV19" s="24"/>
      <c r="HW19" s="24"/>
      <c r="HX19" s="24"/>
      <c r="HY19" s="24"/>
      <c r="HZ19" s="24"/>
      <c r="IA19" s="24"/>
      <c r="IB19" s="24"/>
      <c r="IC19" s="24"/>
      <c r="ID19" s="24"/>
      <c r="IE19" s="24"/>
      <c r="IF19" s="24"/>
      <c r="IG19" s="24"/>
      <c r="IH19" s="24"/>
      <c r="II19" s="24"/>
      <c r="IJ19" s="24"/>
      <c r="IK19" s="24"/>
      <c r="IL19" s="24"/>
      <c r="IM19" s="24"/>
      <c r="IN19" s="24"/>
      <c r="IO19" s="24"/>
      <c r="IP19" s="24"/>
      <c r="IQ19" s="24"/>
      <c r="IR19" s="24"/>
      <c r="IS19" s="24"/>
      <c r="IT19" s="24"/>
      <c r="IU19" s="24"/>
      <c r="IV19" s="24"/>
      <c r="IW19" s="24"/>
      <c r="IX19" s="24"/>
      <c r="IY19" s="24"/>
      <c r="IZ19" s="24"/>
      <c r="JA19" s="24"/>
      <c r="JB19" s="24"/>
      <c r="JC19" s="24"/>
      <c r="JD19" s="24"/>
      <c r="JE19" s="24"/>
      <c r="JF19" s="24"/>
      <c r="JG19" s="24"/>
      <c r="JH19" s="24"/>
      <c r="JI19" s="24"/>
      <c r="JJ19" s="24"/>
      <c r="JK19" s="24"/>
      <c r="JL19" s="24"/>
      <c r="JM19" s="24"/>
      <c r="JN19" s="24"/>
      <c r="JO19" s="24"/>
      <c r="JP19" s="24"/>
      <c r="JQ19" s="24"/>
      <c r="JR19" s="24"/>
      <c r="JS19" s="24"/>
      <c r="JT19" s="24"/>
      <c r="JU19" s="24"/>
      <c r="JV19" s="24"/>
      <c r="JW19" s="24"/>
      <c r="JX19" s="24"/>
      <c r="JY19" s="24"/>
      <c r="JZ19" s="24"/>
      <c r="KA19" s="24"/>
      <c r="KB19" s="24"/>
      <c r="KC19" s="24"/>
      <c r="KD19" s="24"/>
      <c r="KE19" s="24"/>
      <c r="KF19" s="24"/>
      <c r="KG19" s="24"/>
      <c r="KH19" s="24"/>
      <c r="KI19" s="24"/>
      <c r="KJ19" s="24"/>
      <c r="KK19" s="24"/>
      <c r="KL19" s="24"/>
      <c r="KM19" s="24"/>
      <c r="KN19" s="24"/>
      <c r="KO19" s="24"/>
      <c r="KP19" s="24"/>
      <c r="KQ19" s="24"/>
      <c r="KR19" s="24"/>
      <c r="KS19" s="24"/>
      <c r="KT19" s="24"/>
      <c r="KU19" s="24"/>
      <c r="KV19" s="24"/>
      <c r="KW19" s="24"/>
      <c r="KX19" s="24"/>
      <c r="KY19" s="24"/>
      <c r="KZ19" s="24"/>
      <c r="LA19" s="24"/>
      <c r="LB19" s="24"/>
      <c r="LC19" s="24"/>
      <c r="LD19" s="24"/>
      <c r="LE19" s="24"/>
      <c r="LF19" s="24"/>
      <c r="LG19" s="24"/>
      <c r="LH19" s="24"/>
      <c r="LI19" s="24"/>
      <c r="LJ19" s="24"/>
      <c r="LK19" s="24"/>
      <c r="LL19" s="24"/>
      <c r="LM19" s="24"/>
      <c r="LN19" s="24"/>
      <c r="LO19" s="24"/>
      <c r="LP19" s="24"/>
      <c r="LQ19" s="24"/>
      <c r="LR19" s="24"/>
      <c r="LS19" s="24"/>
      <c r="LT19" s="24"/>
      <c r="LU19" s="24"/>
      <c r="LV19" s="24"/>
      <c r="LW19" s="24"/>
      <c r="LX19" s="24"/>
      <c r="LY19" s="24"/>
      <c r="LZ19" s="24"/>
      <c r="MA19" s="24"/>
      <c r="MB19" s="24"/>
      <c r="MC19" s="24"/>
      <c r="MD19" s="24"/>
      <c r="ME19" s="24"/>
      <c r="MF19" s="24"/>
      <c r="MG19" s="24"/>
      <c r="MH19" s="24"/>
      <c r="MI19" s="24"/>
      <c r="MJ19" s="24"/>
      <c r="MK19" s="24"/>
      <c r="ML19" s="24"/>
      <c r="MM19" s="24"/>
      <c r="MN19" s="24"/>
      <c r="MO19" s="24"/>
      <c r="MP19" s="24"/>
      <c r="MQ19" s="24"/>
      <c r="MR19" s="24"/>
      <c r="MS19" s="24"/>
      <c r="MT19" s="24"/>
      <c r="MU19" s="24"/>
      <c r="MV19" s="24"/>
      <c r="MW19" s="24"/>
      <c r="MX19" s="24"/>
      <c r="MY19" s="24"/>
      <c r="MZ19" s="24"/>
      <c r="NA19" s="24"/>
      <c r="NB19" s="24"/>
      <c r="NC19" s="24"/>
      <c r="ND19" s="24"/>
      <c r="NE19" s="24"/>
      <c r="NF19" s="24"/>
      <c r="NG19" s="24"/>
      <c r="NH19" s="24"/>
      <c r="NI19" s="24"/>
      <c r="NJ19" s="24"/>
      <c r="NK19" s="24"/>
      <c r="NL19" s="24"/>
      <c r="NM19" s="24"/>
      <c r="NN19" s="24"/>
      <c r="NO19" s="24"/>
      <c r="NP19" s="24"/>
      <c r="NQ19" s="24"/>
      <c r="NR19" s="24"/>
      <c r="NS19" s="24"/>
      <c r="NT19" s="24"/>
      <c r="NU19" s="24"/>
      <c r="NV19" s="24"/>
      <c r="NW19" s="24"/>
      <c r="NX19" s="24"/>
      <c r="NY19" s="24"/>
      <c r="NZ19" s="24"/>
      <c r="OA19" s="24"/>
      <c r="OB19" s="24"/>
      <c r="OC19" s="24"/>
      <c r="OD19" s="24"/>
      <c r="OE19" s="24"/>
      <c r="OF19" s="24"/>
      <c r="OG19" s="24"/>
      <c r="OH19" s="24"/>
      <c r="OI19" s="24"/>
      <c r="OJ19" s="24"/>
      <c r="OK19" s="24"/>
      <c r="OL19" s="24"/>
      <c r="OM19" s="24"/>
      <c r="ON19" s="24"/>
      <c r="OO19" s="24"/>
      <c r="OP19" s="24"/>
      <c r="OQ19" s="24"/>
      <c r="OR19" s="24"/>
      <c r="OS19" s="24"/>
      <c r="OT19" s="24"/>
      <c r="OU19" s="24"/>
      <c r="OV19" s="24"/>
      <c r="OW19" s="24"/>
      <c r="OX19" s="24"/>
      <c r="OY19" s="24"/>
      <c r="OZ19" s="24"/>
      <c r="PA19" s="24"/>
      <c r="PB19" s="24"/>
      <c r="PC19" s="24"/>
      <c r="PD19" s="24"/>
      <c r="PE19" s="24"/>
      <c r="PF19" s="24"/>
      <c r="PG19" s="24"/>
      <c r="PH19" s="24"/>
      <c r="PI19" s="24"/>
      <c r="PJ19" s="24"/>
      <c r="PK19" s="24"/>
      <c r="PL19" s="24"/>
      <c r="PM19" s="24"/>
      <c r="PN19" s="24"/>
      <c r="PO19" s="24"/>
      <c r="PP19" s="24"/>
      <c r="PQ19" s="24"/>
      <c r="PR19" s="24"/>
      <c r="PS19" s="24"/>
      <c r="PT19" s="24"/>
      <c r="PU19" s="24"/>
      <c r="PV19" s="24"/>
      <c r="PW19" s="24"/>
      <c r="PX19" s="24"/>
      <c r="PY19" s="24"/>
      <c r="PZ19" s="24"/>
      <c r="QA19" s="24"/>
      <c r="QB19" s="24"/>
      <c r="QC19" s="24"/>
      <c r="QD19" s="24"/>
      <c r="QE19" s="24"/>
      <c r="QF19" s="24"/>
      <c r="QG19" s="24"/>
      <c r="QH19" s="24"/>
      <c r="QI19" s="24"/>
      <c r="QJ19" s="24"/>
      <c r="QK19" s="24"/>
      <c r="QL19" s="24"/>
      <c r="QM19" s="24"/>
      <c r="QN19" s="24"/>
      <c r="QO19" s="24"/>
      <c r="QP19" s="24"/>
      <c r="QQ19" s="24"/>
      <c r="QR19" s="24"/>
      <c r="QS19" s="24"/>
      <c r="QT19" s="24"/>
      <c r="QU19" s="24"/>
      <c r="QV19" s="24"/>
      <c r="QW19" s="24"/>
      <c r="QX19" s="24"/>
      <c r="QY19" s="24"/>
      <c r="QZ19" s="24"/>
      <c r="RA19" s="24"/>
      <c r="RB19" s="24"/>
      <c r="RC19" s="24"/>
      <c r="RD19" s="24"/>
      <c r="RE19" s="24"/>
      <c r="RF19" s="24"/>
      <c r="RG19" s="24"/>
      <c r="RH19" s="24"/>
      <c r="RI19" s="24"/>
      <c r="RJ19" s="24"/>
      <c r="RK19" s="24"/>
      <c r="RL19" s="24"/>
      <c r="RM19" s="24"/>
      <c r="RN19" s="24"/>
      <c r="RO19" s="24"/>
      <c r="RP19" s="24"/>
      <c r="RQ19" s="24"/>
      <c r="RR19" s="24"/>
      <c r="RS19" s="24"/>
      <c r="RT19" s="24"/>
      <c r="RU19" s="24"/>
      <c r="RV19" s="24"/>
      <c r="RW19" s="24"/>
      <c r="RX19" s="24"/>
      <c r="RY19" s="24"/>
      <c r="RZ19" s="24"/>
      <c r="SA19" s="24"/>
      <c r="SB19" s="24"/>
      <c r="SC19" s="24"/>
      <c r="SD19" s="24"/>
      <c r="SE19" s="24"/>
      <c r="SF19" s="24"/>
      <c r="SG19" s="24"/>
      <c r="SH19" s="24"/>
      <c r="SI19" s="24"/>
      <c r="SJ19" s="24"/>
      <c r="SK19" s="24"/>
      <c r="SL19" s="24"/>
      <c r="SM19" s="24"/>
      <c r="SN19" s="24"/>
      <c r="SO19" s="24"/>
      <c r="SP19" s="24"/>
      <c r="SQ19" s="24"/>
      <c r="SR19" s="24"/>
      <c r="SS19" s="24"/>
      <c r="ST19" s="24"/>
      <c r="SU19" s="24"/>
      <c r="SV19" s="24"/>
      <c r="SW19" s="24"/>
      <c r="SX19" s="24"/>
      <c r="SY19" s="24"/>
      <c r="SZ19" s="24"/>
      <c r="TA19" s="24"/>
      <c r="TB19" s="24"/>
      <c r="TC19" s="24"/>
      <c r="TD19" s="24"/>
      <c r="TE19" s="24"/>
      <c r="TF19" s="24"/>
      <c r="TG19" s="24"/>
      <c r="TH19" s="24"/>
      <c r="TI19" s="24"/>
      <c r="TJ19" s="24"/>
      <c r="TK19" s="24"/>
      <c r="TL19" s="24"/>
      <c r="TM19" s="24"/>
      <c r="TN19" s="24"/>
      <c r="TO19" s="24"/>
      <c r="TP19" s="24"/>
      <c r="TQ19" s="24"/>
      <c r="TR19" s="24"/>
      <c r="TS19" s="24"/>
      <c r="TT19" s="24"/>
      <c r="TU19" s="24"/>
      <c r="TV19" s="24"/>
      <c r="TW19" s="24"/>
      <c r="TX19" s="24"/>
      <c r="TY19" s="24"/>
      <c r="TZ19" s="24"/>
      <c r="UA19" s="24"/>
      <c r="UB19" s="24"/>
      <c r="UC19" s="24"/>
      <c r="UD19" s="24"/>
      <c r="UE19" s="24"/>
      <c r="UF19" s="24"/>
      <c r="UG19" s="24"/>
      <c r="UH19" s="24"/>
      <c r="UI19" s="24"/>
      <c r="UJ19" s="24"/>
      <c r="UK19" s="24"/>
      <c r="UL19" s="24"/>
      <c r="UM19" s="24"/>
      <c r="UN19" s="24"/>
      <c r="UO19" s="24"/>
      <c r="UP19" s="24"/>
      <c r="UQ19" s="24"/>
      <c r="UR19" s="24"/>
      <c r="US19" s="24"/>
      <c r="UT19" s="24"/>
      <c r="UU19" s="24"/>
      <c r="UV19" s="24"/>
      <c r="UW19" s="24"/>
      <c r="UX19" s="24"/>
      <c r="UY19" s="24"/>
      <c r="UZ19" s="24"/>
      <c r="VA19" s="24"/>
      <c r="VB19" s="24"/>
      <c r="VC19" s="24"/>
      <c r="VD19" s="24"/>
      <c r="VE19" s="24"/>
      <c r="VF19" s="24"/>
      <c r="VG19" s="24"/>
      <c r="VH19" s="24"/>
      <c r="VI19" s="24"/>
      <c r="VJ19" s="24"/>
      <c r="VK19" s="24"/>
      <c r="VL19" s="24"/>
      <c r="VM19" s="24"/>
      <c r="VN19" s="24"/>
      <c r="VO19" s="24"/>
      <c r="VP19" s="24"/>
      <c r="VQ19" s="24"/>
      <c r="VR19" s="24"/>
      <c r="VS19" s="24"/>
      <c r="VT19" s="24"/>
      <c r="VU19" s="24"/>
      <c r="VV19" s="24"/>
      <c r="VW19" s="24"/>
      <c r="VX19" s="24"/>
      <c r="VY19" s="24"/>
      <c r="VZ19" s="24"/>
      <c r="WA19" s="24"/>
      <c r="WB19" s="24"/>
      <c r="WC19" s="24"/>
      <c r="WD19" s="24"/>
      <c r="WE19" s="24"/>
      <c r="WF19" s="24"/>
      <c r="WG19" s="24"/>
      <c r="WH19" s="24"/>
      <c r="WI19" s="24"/>
      <c r="WJ19" s="24"/>
      <c r="WK19" s="24"/>
      <c r="WL19" s="24"/>
      <c r="WM19" s="24"/>
      <c r="WN19" s="24"/>
      <c r="WO19" s="24"/>
      <c r="WP19" s="24"/>
      <c r="WQ19" s="24"/>
      <c r="WR19" s="24"/>
      <c r="WS19" s="24"/>
      <c r="WT19" s="24"/>
      <c r="WU19" s="24"/>
      <c r="WV19" s="24"/>
      <c r="WW19" s="24"/>
      <c r="WX19" s="24"/>
      <c r="WY19" s="24"/>
      <c r="WZ19" s="24"/>
      <c r="XA19" s="24"/>
      <c r="XB19" s="24"/>
      <c r="XC19" s="24"/>
      <c r="XD19" s="24"/>
      <c r="XE19" s="24"/>
      <c r="XF19" s="24"/>
      <c r="XG19" s="24"/>
      <c r="XH19" s="24"/>
      <c r="XI19" s="24"/>
      <c r="XJ19" s="24"/>
      <c r="XK19" s="24"/>
      <c r="XL19" s="24"/>
      <c r="XM19" s="24"/>
      <c r="XN19" s="24"/>
      <c r="XO19" s="24"/>
      <c r="XP19" s="24"/>
      <c r="XQ19" s="24"/>
      <c r="XR19" s="24"/>
      <c r="XS19" s="24"/>
      <c r="XT19" s="24"/>
      <c r="XU19" s="24"/>
      <c r="XV19" s="24"/>
      <c r="XW19" s="24"/>
      <c r="XX19" s="24"/>
      <c r="XY19" s="24"/>
      <c r="XZ19" s="24"/>
      <c r="YA19" s="24"/>
      <c r="YB19" s="24"/>
      <c r="YC19" s="24"/>
      <c r="YD19" s="24"/>
      <c r="YE19" s="24"/>
      <c r="YF19" s="24"/>
      <c r="YG19" s="24"/>
      <c r="YH19" s="24"/>
      <c r="YI19" s="24"/>
      <c r="YJ19" s="24"/>
      <c r="YK19" s="24"/>
      <c r="YL19" s="24"/>
      <c r="YM19" s="24"/>
      <c r="YN19" s="24"/>
      <c r="YO19" s="24"/>
      <c r="YP19" s="24"/>
      <c r="YQ19" s="24"/>
      <c r="YR19" s="24"/>
      <c r="YS19" s="24"/>
      <c r="YT19" s="24"/>
      <c r="YU19" s="24"/>
      <c r="YV19" s="24"/>
      <c r="YW19" s="24"/>
      <c r="YX19" s="24"/>
      <c r="YY19" s="24"/>
      <c r="YZ19" s="24"/>
      <c r="ZA19" s="24"/>
      <c r="ZB19" s="24"/>
      <c r="ZC19" s="24"/>
      <c r="ZD19" s="24"/>
      <c r="ZE19" s="24"/>
      <c r="ZF19" s="24"/>
      <c r="ZG19" s="24"/>
      <c r="ZH19" s="24"/>
      <c r="ZI19" s="24"/>
      <c r="ZJ19" s="24"/>
      <c r="ZK19" s="24"/>
      <c r="ZL19" s="24"/>
      <c r="ZM19" s="24"/>
      <c r="ZN19" s="24"/>
      <c r="ZO19" s="24"/>
      <c r="ZP19" s="24"/>
      <c r="ZQ19" s="24"/>
      <c r="ZR19" s="24"/>
      <c r="ZS19" s="24"/>
      <c r="ZT19" s="24"/>
      <c r="ZU19" s="24"/>
      <c r="ZV19" s="24"/>
      <c r="ZW19" s="24"/>
      <c r="ZX19" s="24"/>
      <c r="ZY19" s="24"/>
      <c r="ZZ19" s="24"/>
      <c r="AAA19" s="24"/>
      <c r="AAB19" s="24"/>
      <c r="AAC19" s="24"/>
      <c r="AAD19" s="24"/>
      <c r="AAE19" s="24"/>
      <c r="AAF19" s="24"/>
      <c r="AAG19" s="24"/>
      <c r="AAH19" s="24"/>
      <c r="AAI19" s="24"/>
      <c r="AAJ19" s="24"/>
      <c r="AAK19" s="24"/>
      <c r="AAL19" s="24"/>
      <c r="AAM19" s="24"/>
      <c r="AAN19" s="24"/>
      <c r="AAO19" s="24"/>
      <c r="AAP19" s="24"/>
      <c r="AAQ19" s="24"/>
      <c r="AAR19" s="24"/>
      <c r="AAS19" s="24"/>
      <c r="AAT19" s="24"/>
      <c r="AAU19" s="24"/>
      <c r="AAV19" s="24"/>
      <c r="AAW19" s="24"/>
      <c r="AAX19" s="24"/>
      <c r="AAY19" s="24"/>
      <c r="AAZ19" s="24"/>
      <c r="ABA19" s="24"/>
      <c r="ABB19" s="24"/>
      <c r="ABC19" s="24"/>
      <c r="ABD19" s="24"/>
      <c r="ABE19" s="24"/>
      <c r="ABF19" s="24"/>
      <c r="ABG19" s="24"/>
      <c r="ABH19" s="24"/>
      <c r="ABI19" s="24"/>
      <c r="ABJ19" s="24"/>
      <c r="ABK19" s="24"/>
      <c r="ABL19" s="24"/>
      <c r="ABM19" s="24"/>
      <c r="ABN19" s="24"/>
      <c r="ABO19" s="24"/>
      <c r="ABP19" s="24"/>
      <c r="ABQ19" s="24"/>
      <c r="ABR19" s="24"/>
      <c r="ABS19" s="24"/>
      <c r="ABT19" s="24"/>
      <c r="ABU19" s="24"/>
      <c r="ABV19" s="24"/>
      <c r="ABW19" s="24"/>
      <c r="ABX19" s="24"/>
      <c r="ABY19" s="24"/>
      <c r="ABZ19" s="24"/>
      <c r="ACA19" s="24"/>
      <c r="ACB19" s="24"/>
      <c r="ACC19" s="24"/>
      <c r="ACD19" s="24"/>
      <c r="ACE19" s="24"/>
      <c r="ACF19" s="24"/>
      <c r="ACG19" s="24"/>
      <c r="ACH19" s="24"/>
      <c r="ACI19" s="24"/>
      <c r="ACJ19" s="24"/>
      <c r="ACK19" s="24"/>
      <c r="ACL19" s="24"/>
      <c r="ACM19" s="24"/>
      <c r="ACN19" s="24"/>
      <c r="ACO19" s="24"/>
      <c r="ACP19" s="24"/>
      <c r="ACQ19" s="24"/>
      <c r="ACR19" s="24"/>
      <c r="ACS19" s="24"/>
      <c r="ACT19" s="24"/>
      <c r="ACU19" s="24"/>
      <c r="ACV19" s="24"/>
      <c r="ACW19" s="24"/>
      <c r="ACX19" s="24"/>
      <c r="ACY19" s="24"/>
      <c r="ACZ19" s="24"/>
      <c r="ADA19" s="24"/>
      <c r="ADB19" s="24"/>
      <c r="ADC19" s="24"/>
      <c r="ADD19" s="24"/>
      <c r="ADE19" s="24"/>
      <c r="ADF19" s="24"/>
      <c r="ADG19" s="24"/>
      <c r="ADH19" s="24"/>
      <c r="ADI19" s="24"/>
      <c r="ADJ19" s="24"/>
      <c r="ADK19" s="24"/>
      <c r="ADL19" s="24"/>
      <c r="ADM19" s="24"/>
      <c r="ADN19" s="24"/>
      <c r="ADO19" s="24"/>
      <c r="ADP19" s="24"/>
      <c r="ADQ19" s="24"/>
      <c r="ADR19" s="24"/>
      <c r="ADS19" s="24"/>
      <c r="ADT19" s="24"/>
      <c r="ADU19" s="24"/>
      <c r="ADV19" s="24"/>
      <c r="ADW19" s="24"/>
      <c r="ADX19" s="24"/>
      <c r="ADY19" s="24"/>
      <c r="ADZ19" s="24"/>
      <c r="AEA19" s="24"/>
      <c r="AEB19" s="24"/>
      <c r="AEC19" s="24"/>
      <c r="AED19" s="24"/>
      <c r="AEE19" s="24"/>
      <c r="AEF19" s="24"/>
      <c r="AEG19" s="24"/>
      <c r="AEH19" s="24"/>
      <c r="AEI19" s="24"/>
      <c r="AEJ19" s="24"/>
      <c r="AEK19" s="24"/>
      <c r="AEL19" s="24"/>
      <c r="AEM19" s="24"/>
      <c r="AEN19" s="24"/>
      <c r="AEO19" s="24"/>
      <c r="AEP19" s="24"/>
      <c r="AEQ19" s="24"/>
      <c r="AER19" s="24"/>
      <c r="AES19" s="24"/>
      <c r="AET19" s="24"/>
      <c r="AEU19" s="24"/>
      <c r="AEV19" s="24"/>
      <c r="AEW19" s="24"/>
      <c r="AEX19" s="24"/>
      <c r="AEY19" s="24"/>
      <c r="AEZ19" s="24"/>
      <c r="AFA19" s="24"/>
      <c r="AFB19" s="24"/>
      <c r="AFC19" s="24"/>
      <c r="AFD19" s="24"/>
      <c r="AFE19" s="24"/>
      <c r="AFF19" s="24"/>
      <c r="AFG19" s="24"/>
      <c r="AFH19" s="24"/>
      <c r="AFI19" s="24"/>
      <c r="AFJ19" s="24"/>
      <c r="AFK19" s="24"/>
      <c r="AFL19" s="24"/>
      <c r="AFM19" s="24"/>
      <c r="AFN19" s="24"/>
      <c r="AFO19" s="24"/>
      <c r="AFP19" s="24"/>
      <c r="AFQ19" s="24"/>
      <c r="AFR19" s="24"/>
      <c r="AFS19" s="24"/>
      <c r="AFT19" s="24"/>
      <c r="AFU19" s="24"/>
      <c r="AFV19" s="24"/>
      <c r="AFW19" s="24"/>
      <c r="AFX19" s="24"/>
      <c r="AFY19" s="24"/>
      <c r="AFZ19" s="24"/>
      <c r="AGA19" s="24"/>
      <c r="AGB19" s="24"/>
      <c r="AGC19" s="24"/>
      <c r="AGD19" s="24"/>
      <c r="AGE19" s="24"/>
      <c r="AGF19" s="24"/>
      <c r="AGG19" s="24"/>
      <c r="AGH19" s="24"/>
      <c r="AGI19" s="24"/>
      <c r="AGJ19" s="24"/>
      <c r="AGK19" s="24"/>
      <c r="AGL19" s="24"/>
      <c r="AGM19" s="24"/>
      <c r="AGN19" s="24"/>
      <c r="AGO19" s="24"/>
      <c r="AGP19" s="24"/>
      <c r="AGQ19" s="24"/>
      <c r="AGR19" s="24"/>
      <c r="AGS19" s="24"/>
      <c r="AGT19" s="24"/>
      <c r="AGU19" s="24"/>
      <c r="AGV19" s="24"/>
      <c r="AGW19" s="24"/>
      <c r="AGX19" s="24"/>
      <c r="AGY19" s="24"/>
      <c r="AGZ19" s="24"/>
      <c r="AHA19" s="24"/>
      <c r="AHB19" s="24"/>
      <c r="AHC19" s="24"/>
      <c r="AHD19" s="24"/>
      <c r="AHE19" s="24"/>
      <c r="AHF19" s="24"/>
      <c r="AHG19" s="24"/>
      <c r="AHH19" s="24"/>
      <c r="AHI19" s="24"/>
      <c r="AHJ19" s="24"/>
      <c r="AHK19" s="24"/>
      <c r="AHL19" s="24"/>
      <c r="AHM19" s="24"/>
      <c r="AHN19" s="24"/>
      <c r="AHO19" s="24"/>
      <c r="AHP19" s="24"/>
      <c r="AHQ19" s="24"/>
      <c r="AHR19" s="24"/>
      <c r="AHS19" s="24"/>
      <c r="AHT19" s="24"/>
      <c r="AHU19" s="24"/>
      <c r="AHV19" s="24"/>
      <c r="AHW19" s="24"/>
      <c r="AHX19" s="24"/>
      <c r="AHY19" s="24"/>
      <c r="AHZ19" s="24"/>
      <c r="AIA19" s="24"/>
      <c r="AIB19" s="24"/>
      <c r="AIC19" s="24"/>
      <c r="AID19" s="24"/>
      <c r="AIE19" s="24"/>
      <c r="AIF19" s="24"/>
      <c r="AIG19" s="24"/>
      <c r="AIH19" s="24"/>
      <c r="AII19" s="24"/>
      <c r="AIJ19" s="24"/>
      <c r="AIK19" s="24"/>
      <c r="AIL19" s="24"/>
      <c r="AIM19" s="24"/>
      <c r="AIN19" s="24"/>
      <c r="AIO19" s="24"/>
      <c r="AIP19" s="24"/>
      <c r="AIQ19" s="24"/>
      <c r="AIR19" s="24"/>
      <c r="AIS19" s="24"/>
      <c r="AIT19" s="24"/>
      <c r="AIU19" s="24"/>
      <c r="AIV19" s="24"/>
      <c r="AIW19" s="24"/>
      <c r="AIX19" s="24"/>
      <c r="AIY19" s="24"/>
      <c r="AIZ19" s="24"/>
      <c r="AJA19" s="24"/>
      <c r="AJB19" s="24"/>
      <c r="AJC19" s="24"/>
      <c r="AJD19" s="24"/>
      <c r="AJE19" s="24"/>
      <c r="AJF19" s="24"/>
      <c r="AJG19" s="24"/>
      <c r="AJH19" s="24"/>
      <c r="AJI19" s="24"/>
      <c r="AJJ19" s="24"/>
      <c r="AJK19" s="24"/>
      <c r="AJL19" s="24"/>
      <c r="AJM19" s="24"/>
      <c r="AJN19" s="24"/>
      <c r="AJO19" s="24"/>
      <c r="AJP19" s="24"/>
      <c r="AJQ19" s="24"/>
      <c r="AJR19" s="24"/>
      <c r="AJS19" s="24"/>
      <c r="AJT19" s="24"/>
      <c r="AJU19" s="24"/>
      <c r="AJV19" s="24"/>
      <c r="AJW19" s="24"/>
      <c r="AJX19" s="24"/>
      <c r="AJY19" s="24"/>
      <c r="AJZ19" s="24"/>
      <c r="AKA19" s="24"/>
      <c r="AKB19" s="24"/>
      <c r="AKC19" s="24"/>
      <c r="AKD19" s="24"/>
      <c r="AKE19" s="24"/>
      <c r="AKF19" s="24"/>
      <c r="AKG19" s="24"/>
      <c r="AKH19" s="24"/>
      <c r="AKI19" s="24"/>
      <c r="AKJ19" s="24"/>
      <c r="AKK19" s="24"/>
      <c r="AKL19" s="24"/>
      <c r="AKM19" s="24"/>
      <c r="AKN19" s="24"/>
      <c r="AKO19" s="24"/>
      <c r="AKP19" s="24"/>
      <c r="AKQ19" s="24"/>
      <c r="AKR19" s="24"/>
      <c r="AKS19" s="24"/>
      <c r="AKT19" s="24"/>
      <c r="AKU19" s="24"/>
      <c r="AKV19" s="24"/>
      <c r="AKW19" s="24"/>
      <c r="AKX19" s="24"/>
      <c r="AKY19" s="24"/>
      <c r="AKZ19" s="24"/>
      <c r="ALA19" s="24"/>
      <c r="ALB19" s="24"/>
      <c r="ALC19" s="24"/>
      <c r="ALD19" s="24"/>
      <c r="ALE19" s="24"/>
      <c r="ALF19" s="24"/>
      <c r="ALG19" s="24"/>
      <c r="ALH19" s="24"/>
      <c r="ALI19" s="24"/>
      <c r="ALJ19" s="24"/>
      <c r="ALK19" s="24"/>
      <c r="ALL19" s="24"/>
      <c r="ALM19" s="24"/>
      <c r="ALN19" s="24"/>
      <c r="ALO19" s="24"/>
      <c r="ALP19" s="24"/>
      <c r="ALQ19" s="24"/>
      <c r="ALR19" s="24"/>
      <c r="ALS19" s="24"/>
      <c r="ALT19" s="24"/>
      <c r="ALU19" s="24"/>
      <c r="ALV19" s="24"/>
      <c r="ALW19" s="24"/>
      <c r="ALX19" s="24"/>
      <c r="ALY19" s="24"/>
      <c r="ALZ19" s="24"/>
      <c r="AMA19" s="24"/>
      <c r="AMB19" s="24"/>
      <c r="AMC19" s="24"/>
      <c r="AMD19" s="24"/>
      <c r="AME19" s="24"/>
      <c r="AMF19" s="24"/>
      <c r="AMG19" s="24"/>
      <c r="AMH19" s="24"/>
      <c r="AMI19" s="24"/>
      <c r="AMJ19" s="24"/>
      <c r="AMK19" s="24"/>
    </row>
    <row r="20" spans="1:16384" customFormat="1">
      <c r="A20" s="868" t="s">
        <v>877</v>
      </c>
      <c r="B20" s="868" t="s">
        <v>877</v>
      </c>
      <c r="C20" s="868" t="s">
        <v>877</v>
      </c>
      <c r="D20" s="868" t="s">
        <v>877</v>
      </c>
      <c r="E20" s="868" t="s">
        <v>877</v>
      </c>
      <c r="F20" s="868" t="s">
        <v>877</v>
      </c>
      <c r="G20" s="868" t="s">
        <v>877</v>
      </c>
      <c r="H20" s="868" t="s">
        <v>877</v>
      </c>
      <c r="I20" s="868" t="s">
        <v>877</v>
      </c>
      <c r="J20" s="868" t="s">
        <v>877</v>
      </c>
      <c r="K20" s="868" t="s">
        <v>877</v>
      </c>
      <c r="L20" s="868" t="s">
        <v>877</v>
      </c>
      <c r="M20" s="868" t="s">
        <v>877</v>
      </c>
      <c r="N20" s="868" t="s">
        <v>877</v>
      </c>
      <c r="O20" s="868" t="s">
        <v>877</v>
      </c>
      <c r="P20" s="868" t="s">
        <v>877</v>
      </c>
      <c r="Q20" s="868" t="s">
        <v>877</v>
      </c>
      <c r="R20" s="868" t="s">
        <v>877</v>
      </c>
      <c r="S20" s="868" t="s">
        <v>877</v>
      </c>
      <c r="T20" s="868" t="s">
        <v>877</v>
      </c>
      <c r="U20" s="868" t="s">
        <v>877</v>
      </c>
      <c r="V20" s="868" t="s">
        <v>877</v>
      </c>
      <c r="W20" s="868" t="s">
        <v>877</v>
      </c>
      <c r="X20" s="868" t="s">
        <v>877</v>
      </c>
      <c r="Y20" s="868" t="s">
        <v>877</v>
      </c>
      <c r="Z20" s="868" t="s">
        <v>877</v>
      </c>
      <c r="AA20" s="868" t="s">
        <v>877</v>
      </c>
      <c r="AB20" s="868" t="s">
        <v>877</v>
      </c>
      <c r="AC20" s="868" t="s">
        <v>877</v>
      </c>
      <c r="AD20" s="868" t="s">
        <v>877</v>
      </c>
      <c r="AE20" s="868" t="s">
        <v>877</v>
      </c>
      <c r="AF20" s="868" t="s">
        <v>877</v>
      </c>
      <c r="AG20" s="868" t="s">
        <v>877</v>
      </c>
      <c r="AH20" s="868" t="s">
        <v>877</v>
      </c>
      <c r="AI20" s="868" t="s">
        <v>877</v>
      </c>
      <c r="AJ20" s="868" t="s">
        <v>877</v>
      </c>
      <c r="AK20" s="868" t="s">
        <v>877</v>
      </c>
      <c r="AL20" s="868" t="s">
        <v>877</v>
      </c>
      <c r="AM20" s="868" t="s">
        <v>877</v>
      </c>
      <c r="AN20" s="868" t="s">
        <v>877</v>
      </c>
      <c r="AO20" s="868" t="s">
        <v>877</v>
      </c>
      <c r="AP20" s="868" t="s">
        <v>877</v>
      </c>
      <c r="AQ20" s="868" t="s">
        <v>877</v>
      </c>
      <c r="AR20" s="868" t="s">
        <v>877</v>
      </c>
      <c r="AS20" s="868" t="s">
        <v>877</v>
      </c>
      <c r="AT20" s="868" t="s">
        <v>877</v>
      </c>
      <c r="AU20" s="868" t="s">
        <v>877</v>
      </c>
      <c r="AV20" s="868" t="s">
        <v>877</v>
      </c>
      <c r="AW20" s="868" t="s">
        <v>877</v>
      </c>
      <c r="AX20" s="868" t="s">
        <v>877</v>
      </c>
      <c r="AY20" s="868" t="s">
        <v>877</v>
      </c>
      <c r="AZ20" s="868" t="s">
        <v>877</v>
      </c>
      <c r="BA20" s="868" t="s">
        <v>877</v>
      </c>
      <c r="BB20" s="868" t="s">
        <v>877</v>
      </c>
      <c r="BC20" s="868" t="s">
        <v>877</v>
      </c>
      <c r="BD20" s="868" t="s">
        <v>877</v>
      </c>
      <c r="BE20" s="868" t="s">
        <v>877</v>
      </c>
      <c r="BF20" s="868" t="s">
        <v>877</v>
      </c>
      <c r="BG20" s="868" t="s">
        <v>877</v>
      </c>
      <c r="BH20" s="868" t="s">
        <v>877</v>
      </c>
      <c r="BI20" s="868" t="s">
        <v>877</v>
      </c>
      <c r="BJ20" s="868" t="s">
        <v>877</v>
      </c>
      <c r="BK20" s="868" t="s">
        <v>877</v>
      </c>
      <c r="BL20" s="868" t="s">
        <v>877</v>
      </c>
      <c r="BM20" s="868" t="s">
        <v>877</v>
      </c>
      <c r="BN20" s="868" t="s">
        <v>877</v>
      </c>
      <c r="BO20" s="868" t="s">
        <v>877</v>
      </c>
      <c r="BP20" s="868" t="s">
        <v>877</v>
      </c>
      <c r="BQ20" s="868" t="s">
        <v>877</v>
      </c>
      <c r="BR20" s="868" t="s">
        <v>877</v>
      </c>
      <c r="BS20" s="868" t="s">
        <v>877</v>
      </c>
      <c r="BT20" s="868" t="s">
        <v>877</v>
      </c>
      <c r="BU20" s="868" t="s">
        <v>877</v>
      </c>
      <c r="BV20" s="868" t="s">
        <v>877</v>
      </c>
      <c r="BW20" s="868" t="s">
        <v>877</v>
      </c>
      <c r="BX20" s="868" t="s">
        <v>877</v>
      </c>
      <c r="BY20" s="868" t="s">
        <v>877</v>
      </c>
      <c r="BZ20" s="868" t="s">
        <v>877</v>
      </c>
      <c r="CA20" s="868" t="s">
        <v>877</v>
      </c>
      <c r="CB20" s="868" t="s">
        <v>877</v>
      </c>
      <c r="CC20" s="868" t="s">
        <v>877</v>
      </c>
      <c r="CD20" s="868" t="s">
        <v>877</v>
      </c>
      <c r="CE20" s="868" t="s">
        <v>877</v>
      </c>
      <c r="CF20" s="868" t="s">
        <v>877</v>
      </c>
      <c r="CG20" s="868" t="s">
        <v>877</v>
      </c>
      <c r="CH20" s="868" t="s">
        <v>877</v>
      </c>
      <c r="CI20" s="868" t="s">
        <v>877</v>
      </c>
      <c r="CJ20" s="868" t="s">
        <v>877</v>
      </c>
      <c r="CK20" s="868" t="s">
        <v>877</v>
      </c>
      <c r="CL20" s="868" t="s">
        <v>877</v>
      </c>
      <c r="CM20" s="868" t="s">
        <v>877</v>
      </c>
      <c r="CN20" s="868" t="s">
        <v>877</v>
      </c>
      <c r="CO20" s="868" t="s">
        <v>877</v>
      </c>
      <c r="CP20" s="868" t="s">
        <v>877</v>
      </c>
      <c r="CQ20" s="868" t="s">
        <v>877</v>
      </c>
      <c r="CR20" s="868" t="s">
        <v>877</v>
      </c>
      <c r="CS20" s="868" t="s">
        <v>877</v>
      </c>
      <c r="CT20" s="868" t="s">
        <v>877</v>
      </c>
      <c r="CU20" s="868" t="s">
        <v>877</v>
      </c>
      <c r="CV20" s="868" t="s">
        <v>877</v>
      </c>
      <c r="CW20" s="868" t="s">
        <v>877</v>
      </c>
      <c r="CX20" s="868" t="s">
        <v>877</v>
      </c>
      <c r="CY20" s="868" t="s">
        <v>877</v>
      </c>
      <c r="CZ20" s="868" t="s">
        <v>877</v>
      </c>
      <c r="DA20" s="868" t="s">
        <v>877</v>
      </c>
      <c r="DB20" s="868" t="s">
        <v>877</v>
      </c>
      <c r="DC20" s="868" t="s">
        <v>877</v>
      </c>
      <c r="DD20" s="868" t="s">
        <v>877</v>
      </c>
      <c r="DE20" s="868" t="s">
        <v>877</v>
      </c>
      <c r="DF20" s="868" t="s">
        <v>877</v>
      </c>
      <c r="DG20" s="868" t="s">
        <v>877</v>
      </c>
      <c r="DH20" s="868" t="s">
        <v>877</v>
      </c>
      <c r="DI20" s="868" t="s">
        <v>877</v>
      </c>
      <c r="DJ20" s="868" t="s">
        <v>877</v>
      </c>
      <c r="DK20" s="868" t="s">
        <v>877</v>
      </c>
      <c r="DL20" s="868" t="s">
        <v>877</v>
      </c>
      <c r="DM20" s="868" t="s">
        <v>877</v>
      </c>
      <c r="DN20" s="868" t="s">
        <v>877</v>
      </c>
      <c r="DO20" s="868" t="s">
        <v>877</v>
      </c>
      <c r="DP20" s="868" t="s">
        <v>877</v>
      </c>
      <c r="DQ20" s="868" t="s">
        <v>877</v>
      </c>
      <c r="DR20" s="868" t="s">
        <v>877</v>
      </c>
      <c r="DS20" s="868" t="s">
        <v>877</v>
      </c>
      <c r="DT20" s="868" t="s">
        <v>877</v>
      </c>
      <c r="DU20" s="868" t="s">
        <v>877</v>
      </c>
      <c r="DV20" s="868" t="s">
        <v>877</v>
      </c>
      <c r="DW20" s="868" t="s">
        <v>877</v>
      </c>
      <c r="DX20" s="868" t="s">
        <v>877</v>
      </c>
      <c r="DY20" s="868" t="s">
        <v>877</v>
      </c>
      <c r="DZ20" s="868" t="s">
        <v>877</v>
      </c>
      <c r="EA20" s="868" t="s">
        <v>877</v>
      </c>
      <c r="EB20" s="868" t="s">
        <v>877</v>
      </c>
      <c r="EC20" s="868" t="s">
        <v>877</v>
      </c>
      <c r="ED20" s="868" t="s">
        <v>877</v>
      </c>
      <c r="EE20" s="868" t="s">
        <v>877</v>
      </c>
      <c r="EF20" s="868" t="s">
        <v>877</v>
      </c>
      <c r="EG20" s="868" t="s">
        <v>877</v>
      </c>
      <c r="EH20" s="868" t="s">
        <v>877</v>
      </c>
      <c r="EI20" s="868" t="s">
        <v>877</v>
      </c>
      <c r="EJ20" s="868" t="s">
        <v>877</v>
      </c>
      <c r="EK20" s="868" t="s">
        <v>877</v>
      </c>
      <c r="EL20" s="868" t="s">
        <v>877</v>
      </c>
      <c r="EM20" s="868" t="s">
        <v>877</v>
      </c>
      <c r="EN20" s="868" t="s">
        <v>877</v>
      </c>
      <c r="EO20" s="868" t="s">
        <v>877</v>
      </c>
      <c r="EP20" s="868" t="s">
        <v>877</v>
      </c>
      <c r="EQ20" s="868" t="s">
        <v>877</v>
      </c>
      <c r="ER20" s="868" t="s">
        <v>877</v>
      </c>
      <c r="ES20" s="868" t="s">
        <v>877</v>
      </c>
      <c r="ET20" s="868" t="s">
        <v>877</v>
      </c>
      <c r="EU20" s="868" t="s">
        <v>877</v>
      </c>
      <c r="EV20" s="868" t="s">
        <v>877</v>
      </c>
      <c r="EW20" s="868" t="s">
        <v>877</v>
      </c>
      <c r="EX20" s="868" t="s">
        <v>877</v>
      </c>
      <c r="EY20" s="868" t="s">
        <v>877</v>
      </c>
      <c r="EZ20" s="868" t="s">
        <v>877</v>
      </c>
      <c r="FA20" s="868" t="s">
        <v>877</v>
      </c>
      <c r="FB20" s="868" t="s">
        <v>877</v>
      </c>
      <c r="FC20" s="868" t="s">
        <v>877</v>
      </c>
      <c r="FD20" s="868" t="s">
        <v>877</v>
      </c>
      <c r="FE20" s="868" t="s">
        <v>877</v>
      </c>
      <c r="FF20" s="868" t="s">
        <v>877</v>
      </c>
      <c r="FG20" s="868" t="s">
        <v>877</v>
      </c>
      <c r="FH20" s="868" t="s">
        <v>877</v>
      </c>
      <c r="FI20" s="868" t="s">
        <v>877</v>
      </c>
      <c r="FJ20" s="868" t="s">
        <v>877</v>
      </c>
      <c r="FK20" s="868" t="s">
        <v>877</v>
      </c>
      <c r="FL20" s="868" t="s">
        <v>877</v>
      </c>
      <c r="FM20" s="868" t="s">
        <v>877</v>
      </c>
      <c r="FN20" s="868" t="s">
        <v>877</v>
      </c>
      <c r="FO20" s="868" t="s">
        <v>877</v>
      </c>
      <c r="FP20" s="868" t="s">
        <v>877</v>
      </c>
      <c r="FQ20" s="868" t="s">
        <v>877</v>
      </c>
      <c r="FR20" s="868" t="s">
        <v>877</v>
      </c>
      <c r="FS20" s="868" t="s">
        <v>877</v>
      </c>
      <c r="FT20" s="868" t="s">
        <v>877</v>
      </c>
      <c r="FU20" s="868" t="s">
        <v>877</v>
      </c>
      <c r="FV20" s="868" t="s">
        <v>877</v>
      </c>
      <c r="FW20" s="868" t="s">
        <v>877</v>
      </c>
      <c r="FX20" s="868" t="s">
        <v>877</v>
      </c>
      <c r="FY20" s="868" t="s">
        <v>877</v>
      </c>
      <c r="FZ20" s="868" t="s">
        <v>877</v>
      </c>
      <c r="GA20" s="868" t="s">
        <v>877</v>
      </c>
      <c r="GB20" s="868" t="s">
        <v>877</v>
      </c>
      <c r="GC20" s="868" t="s">
        <v>877</v>
      </c>
      <c r="GD20" s="868" t="s">
        <v>877</v>
      </c>
      <c r="GE20" s="868" t="s">
        <v>877</v>
      </c>
      <c r="GF20" s="868" t="s">
        <v>877</v>
      </c>
      <c r="GG20" s="868" t="s">
        <v>877</v>
      </c>
      <c r="GH20" s="868" t="s">
        <v>877</v>
      </c>
      <c r="GI20" s="868" t="s">
        <v>877</v>
      </c>
      <c r="GJ20" s="868" t="s">
        <v>877</v>
      </c>
      <c r="GK20" s="868" t="s">
        <v>877</v>
      </c>
      <c r="GL20" s="868" t="s">
        <v>877</v>
      </c>
      <c r="GM20" s="868" t="s">
        <v>877</v>
      </c>
      <c r="GN20" s="868" t="s">
        <v>877</v>
      </c>
      <c r="GO20" s="868" t="s">
        <v>877</v>
      </c>
      <c r="GP20" s="868" t="s">
        <v>877</v>
      </c>
      <c r="GQ20" s="868" t="s">
        <v>877</v>
      </c>
      <c r="GR20" s="868" t="s">
        <v>877</v>
      </c>
      <c r="GS20" s="868" t="s">
        <v>877</v>
      </c>
      <c r="GT20" s="868" t="s">
        <v>877</v>
      </c>
      <c r="GU20" s="868" t="s">
        <v>877</v>
      </c>
      <c r="GV20" s="868" t="s">
        <v>877</v>
      </c>
      <c r="GW20" s="868" t="s">
        <v>877</v>
      </c>
      <c r="GX20" s="868" t="s">
        <v>877</v>
      </c>
      <c r="GY20" s="868" t="s">
        <v>877</v>
      </c>
      <c r="GZ20" s="868" t="s">
        <v>877</v>
      </c>
      <c r="HA20" s="868" t="s">
        <v>877</v>
      </c>
      <c r="HB20" s="868" t="s">
        <v>877</v>
      </c>
      <c r="HC20" s="868" t="s">
        <v>877</v>
      </c>
      <c r="HD20" s="868" t="s">
        <v>877</v>
      </c>
      <c r="HE20" s="868" t="s">
        <v>877</v>
      </c>
      <c r="HF20" s="868" t="s">
        <v>877</v>
      </c>
      <c r="HG20" s="868" t="s">
        <v>877</v>
      </c>
      <c r="HH20" s="868" t="s">
        <v>877</v>
      </c>
      <c r="HI20" s="868" t="s">
        <v>877</v>
      </c>
      <c r="HJ20" s="868" t="s">
        <v>877</v>
      </c>
      <c r="HK20" s="868" t="s">
        <v>877</v>
      </c>
      <c r="HL20" s="868" t="s">
        <v>877</v>
      </c>
      <c r="HM20" s="868" t="s">
        <v>877</v>
      </c>
      <c r="HN20" s="868" t="s">
        <v>877</v>
      </c>
      <c r="HO20" s="868" t="s">
        <v>877</v>
      </c>
      <c r="HP20" s="868" t="s">
        <v>877</v>
      </c>
      <c r="HQ20" s="868" t="s">
        <v>877</v>
      </c>
      <c r="HR20" s="868" t="s">
        <v>877</v>
      </c>
      <c r="HS20" s="868" t="s">
        <v>877</v>
      </c>
      <c r="HT20" s="868" t="s">
        <v>877</v>
      </c>
      <c r="HU20" s="868" t="s">
        <v>877</v>
      </c>
      <c r="HV20" s="868" t="s">
        <v>877</v>
      </c>
      <c r="HW20" s="868" t="s">
        <v>877</v>
      </c>
      <c r="HX20" s="868" t="s">
        <v>877</v>
      </c>
      <c r="HY20" s="868" t="s">
        <v>877</v>
      </c>
      <c r="HZ20" s="868" t="s">
        <v>877</v>
      </c>
      <c r="IA20" s="868" t="s">
        <v>877</v>
      </c>
      <c r="IB20" s="868" t="s">
        <v>877</v>
      </c>
      <c r="IC20" s="868" t="s">
        <v>877</v>
      </c>
      <c r="ID20" s="868" t="s">
        <v>877</v>
      </c>
      <c r="IE20" s="868" t="s">
        <v>877</v>
      </c>
      <c r="IF20" s="868" t="s">
        <v>877</v>
      </c>
      <c r="IG20" s="868" t="s">
        <v>877</v>
      </c>
      <c r="IH20" s="868" t="s">
        <v>877</v>
      </c>
      <c r="II20" s="868" t="s">
        <v>877</v>
      </c>
      <c r="IJ20" s="868" t="s">
        <v>877</v>
      </c>
      <c r="IK20" s="868" t="s">
        <v>877</v>
      </c>
      <c r="IL20" s="868" t="s">
        <v>877</v>
      </c>
      <c r="IM20" s="868" t="s">
        <v>877</v>
      </c>
      <c r="IN20" s="868" t="s">
        <v>877</v>
      </c>
      <c r="IO20" s="868" t="s">
        <v>877</v>
      </c>
      <c r="IP20" s="868" t="s">
        <v>877</v>
      </c>
      <c r="IQ20" s="868" t="s">
        <v>877</v>
      </c>
      <c r="IR20" s="868" t="s">
        <v>877</v>
      </c>
      <c r="IS20" s="868" t="s">
        <v>877</v>
      </c>
      <c r="IT20" s="868" t="s">
        <v>877</v>
      </c>
      <c r="IU20" s="868" t="s">
        <v>877</v>
      </c>
      <c r="IV20" s="868" t="s">
        <v>877</v>
      </c>
      <c r="IW20" s="868" t="s">
        <v>877</v>
      </c>
      <c r="IX20" s="868" t="s">
        <v>877</v>
      </c>
      <c r="IY20" s="868" t="s">
        <v>877</v>
      </c>
      <c r="IZ20" s="868" t="s">
        <v>877</v>
      </c>
      <c r="JA20" s="868" t="s">
        <v>877</v>
      </c>
      <c r="JB20" s="868" t="s">
        <v>877</v>
      </c>
      <c r="JC20" s="868" t="s">
        <v>877</v>
      </c>
      <c r="JD20" s="868" t="s">
        <v>877</v>
      </c>
      <c r="JE20" s="868" t="s">
        <v>877</v>
      </c>
      <c r="JF20" s="868" t="s">
        <v>877</v>
      </c>
      <c r="JG20" s="868" t="s">
        <v>877</v>
      </c>
      <c r="JH20" s="868" t="s">
        <v>877</v>
      </c>
      <c r="JI20" s="868" t="s">
        <v>877</v>
      </c>
      <c r="JJ20" s="868" t="s">
        <v>877</v>
      </c>
      <c r="JK20" s="868" t="s">
        <v>877</v>
      </c>
      <c r="JL20" s="868" t="s">
        <v>877</v>
      </c>
      <c r="JM20" s="868" t="s">
        <v>877</v>
      </c>
      <c r="JN20" s="868" t="s">
        <v>877</v>
      </c>
      <c r="JO20" s="868" t="s">
        <v>877</v>
      </c>
      <c r="JP20" s="868" t="s">
        <v>877</v>
      </c>
      <c r="JQ20" s="868" t="s">
        <v>877</v>
      </c>
      <c r="JR20" s="868" t="s">
        <v>877</v>
      </c>
      <c r="JS20" s="868" t="s">
        <v>877</v>
      </c>
      <c r="JT20" s="868" t="s">
        <v>877</v>
      </c>
      <c r="JU20" s="868" t="s">
        <v>877</v>
      </c>
      <c r="JV20" s="868" t="s">
        <v>877</v>
      </c>
      <c r="JW20" s="868" t="s">
        <v>877</v>
      </c>
      <c r="JX20" s="868" t="s">
        <v>877</v>
      </c>
      <c r="JY20" s="868" t="s">
        <v>877</v>
      </c>
      <c r="JZ20" s="868" t="s">
        <v>877</v>
      </c>
      <c r="KA20" s="868" t="s">
        <v>877</v>
      </c>
      <c r="KB20" s="868" t="s">
        <v>877</v>
      </c>
      <c r="KC20" s="868" t="s">
        <v>877</v>
      </c>
      <c r="KD20" s="868" t="s">
        <v>877</v>
      </c>
      <c r="KE20" s="868" t="s">
        <v>877</v>
      </c>
      <c r="KF20" s="868" t="s">
        <v>877</v>
      </c>
      <c r="KG20" s="868" t="s">
        <v>877</v>
      </c>
      <c r="KH20" s="868" t="s">
        <v>877</v>
      </c>
      <c r="KI20" s="868" t="s">
        <v>877</v>
      </c>
      <c r="KJ20" s="868" t="s">
        <v>877</v>
      </c>
      <c r="KK20" s="868" t="s">
        <v>877</v>
      </c>
      <c r="KL20" s="868" t="s">
        <v>877</v>
      </c>
      <c r="KM20" s="868" t="s">
        <v>877</v>
      </c>
      <c r="KN20" s="868" t="s">
        <v>877</v>
      </c>
      <c r="KO20" s="868" t="s">
        <v>877</v>
      </c>
      <c r="KP20" s="868" t="s">
        <v>877</v>
      </c>
      <c r="KQ20" s="868" t="s">
        <v>877</v>
      </c>
      <c r="KR20" s="868" t="s">
        <v>877</v>
      </c>
      <c r="KS20" s="868" t="s">
        <v>877</v>
      </c>
      <c r="KT20" s="868" t="s">
        <v>877</v>
      </c>
      <c r="KU20" s="868" t="s">
        <v>877</v>
      </c>
      <c r="KV20" s="868" t="s">
        <v>877</v>
      </c>
      <c r="KW20" s="868" t="s">
        <v>877</v>
      </c>
      <c r="KX20" s="868" t="s">
        <v>877</v>
      </c>
      <c r="KY20" s="868" t="s">
        <v>877</v>
      </c>
      <c r="KZ20" s="868" t="s">
        <v>877</v>
      </c>
      <c r="LA20" s="868" t="s">
        <v>877</v>
      </c>
      <c r="LB20" s="868" t="s">
        <v>877</v>
      </c>
      <c r="LC20" s="868" t="s">
        <v>877</v>
      </c>
      <c r="LD20" s="868" t="s">
        <v>877</v>
      </c>
      <c r="LE20" s="868" t="s">
        <v>877</v>
      </c>
      <c r="LF20" s="868" t="s">
        <v>877</v>
      </c>
      <c r="LG20" s="868" t="s">
        <v>877</v>
      </c>
      <c r="LH20" s="868" t="s">
        <v>877</v>
      </c>
      <c r="LI20" s="868" t="s">
        <v>877</v>
      </c>
      <c r="LJ20" s="868" t="s">
        <v>877</v>
      </c>
      <c r="LK20" s="868" t="s">
        <v>877</v>
      </c>
      <c r="LL20" s="868" t="s">
        <v>877</v>
      </c>
      <c r="LM20" s="868" t="s">
        <v>877</v>
      </c>
      <c r="LN20" s="868" t="s">
        <v>877</v>
      </c>
      <c r="LO20" s="868" t="s">
        <v>877</v>
      </c>
      <c r="LP20" s="868" t="s">
        <v>877</v>
      </c>
      <c r="LQ20" s="868" t="s">
        <v>877</v>
      </c>
      <c r="LR20" s="868" t="s">
        <v>877</v>
      </c>
      <c r="LS20" s="868" t="s">
        <v>877</v>
      </c>
      <c r="LT20" s="868" t="s">
        <v>877</v>
      </c>
      <c r="LU20" s="868" t="s">
        <v>877</v>
      </c>
      <c r="LV20" s="868" t="s">
        <v>877</v>
      </c>
      <c r="LW20" s="868" t="s">
        <v>877</v>
      </c>
      <c r="LX20" s="868" t="s">
        <v>877</v>
      </c>
      <c r="LY20" s="868" t="s">
        <v>877</v>
      </c>
      <c r="LZ20" s="868" t="s">
        <v>877</v>
      </c>
      <c r="MA20" s="868" t="s">
        <v>877</v>
      </c>
      <c r="MB20" s="868" t="s">
        <v>877</v>
      </c>
      <c r="MC20" s="868" t="s">
        <v>877</v>
      </c>
      <c r="MD20" s="868" t="s">
        <v>877</v>
      </c>
      <c r="ME20" s="868" t="s">
        <v>877</v>
      </c>
      <c r="MF20" s="868" t="s">
        <v>877</v>
      </c>
      <c r="MG20" s="868" t="s">
        <v>877</v>
      </c>
      <c r="MH20" s="868" t="s">
        <v>877</v>
      </c>
      <c r="MI20" s="868" t="s">
        <v>877</v>
      </c>
      <c r="MJ20" s="868" t="s">
        <v>877</v>
      </c>
      <c r="MK20" s="868" t="s">
        <v>877</v>
      </c>
      <c r="ML20" s="868" t="s">
        <v>877</v>
      </c>
      <c r="MM20" s="868" t="s">
        <v>877</v>
      </c>
      <c r="MN20" s="868" t="s">
        <v>877</v>
      </c>
      <c r="MO20" s="868" t="s">
        <v>877</v>
      </c>
      <c r="MP20" s="868" t="s">
        <v>877</v>
      </c>
      <c r="MQ20" s="868" t="s">
        <v>877</v>
      </c>
      <c r="MR20" s="868" t="s">
        <v>877</v>
      </c>
      <c r="MS20" s="868" t="s">
        <v>877</v>
      </c>
      <c r="MT20" s="868" t="s">
        <v>877</v>
      </c>
      <c r="MU20" s="868" t="s">
        <v>877</v>
      </c>
      <c r="MV20" s="868" t="s">
        <v>877</v>
      </c>
      <c r="MW20" s="868" t="s">
        <v>877</v>
      </c>
      <c r="MX20" s="868" t="s">
        <v>877</v>
      </c>
      <c r="MY20" s="868" t="s">
        <v>877</v>
      </c>
      <c r="MZ20" s="868" t="s">
        <v>877</v>
      </c>
      <c r="NA20" s="868" t="s">
        <v>877</v>
      </c>
      <c r="NB20" s="868" t="s">
        <v>877</v>
      </c>
      <c r="NC20" s="868" t="s">
        <v>877</v>
      </c>
      <c r="ND20" s="868" t="s">
        <v>877</v>
      </c>
      <c r="NE20" s="868" t="s">
        <v>877</v>
      </c>
      <c r="NF20" s="868" t="s">
        <v>877</v>
      </c>
      <c r="NG20" s="868" t="s">
        <v>877</v>
      </c>
      <c r="NH20" s="868" t="s">
        <v>877</v>
      </c>
      <c r="NI20" s="868" t="s">
        <v>877</v>
      </c>
      <c r="NJ20" s="868" t="s">
        <v>877</v>
      </c>
      <c r="NK20" s="868" t="s">
        <v>877</v>
      </c>
      <c r="NL20" s="868" t="s">
        <v>877</v>
      </c>
      <c r="NM20" s="868" t="s">
        <v>877</v>
      </c>
      <c r="NN20" s="868" t="s">
        <v>877</v>
      </c>
      <c r="NO20" s="868" t="s">
        <v>877</v>
      </c>
      <c r="NP20" s="868" t="s">
        <v>877</v>
      </c>
      <c r="NQ20" s="868" t="s">
        <v>877</v>
      </c>
      <c r="NR20" s="868" t="s">
        <v>877</v>
      </c>
      <c r="NS20" s="868" t="s">
        <v>877</v>
      </c>
      <c r="NT20" s="868" t="s">
        <v>877</v>
      </c>
      <c r="NU20" s="868" t="s">
        <v>877</v>
      </c>
      <c r="NV20" s="868" t="s">
        <v>877</v>
      </c>
      <c r="NW20" s="868" t="s">
        <v>877</v>
      </c>
      <c r="NX20" s="868" t="s">
        <v>877</v>
      </c>
      <c r="NY20" s="868" t="s">
        <v>877</v>
      </c>
      <c r="NZ20" s="868" t="s">
        <v>877</v>
      </c>
      <c r="OA20" s="868" t="s">
        <v>877</v>
      </c>
      <c r="OB20" s="868" t="s">
        <v>877</v>
      </c>
      <c r="OC20" s="868" t="s">
        <v>877</v>
      </c>
      <c r="OD20" s="868" t="s">
        <v>877</v>
      </c>
      <c r="OE20" s="868" t="s">
        <v>877</v>
      </c>
      <c r="OF20" s="868" t="s">
        <v>877</v>
      </c>
      <c r="OG20" s="868" t="s">
        <v>877</v>
      </c>
      <c r="OH20" s="868" t="s">
        <v>877</v>
      </c>
      <c r="OI20" s="868" t="s">
        <v>877</v>
      </c>
      <c r="OJ20" s="868" t="s">
        <v>877</v>
      </c>
      <c r="OK20" s="868" t="s">
        <v>877</v>
      </c>
      <c r="OL20" s="868" t="s">
        <v>877</v>
      </c>
      <c r="OM20" s="868" t="s">
        <v>877</v>
      </c>
      <c r="ON20" s="868" t="s">
        <v>877</v>
      </c>
      <c r="OO20" s="868" t="s">
        <v>877</v>
      </c>
      <c r="OP20" s="868" t="s">
        <v>877</v>
      </c>
      <c r="OQ20" s="868" t="s">
        <v>877</v>
      </c>
      <c r="OR20" s="868" t="s">
        <v>877</v>
      </c>
      <c r="OS20" s="868" t="s">
        <v>877</v>
      </c>
      <c r="OT20" s="868" t="s">
        <v>877</v>
      </c>
      <c r="OU20" s="868" t="s">
        <v>877</v>
      </c>
      <c r="OV20" s="868" t="s">
        <v>877</v>
      </c>
      <c r="OW20" s="868" t="s">
        <v>877</v>
      </c>
      <c r="OX20" s="868" t="s">
        <v>877</v>
      </c>
      <c r="OY20" s="868" t="s">
        <v>877</v>
      </c>
      <c r="OZ20" s="868" t="s">
        <v>877</v>
      </c>
      <c r="PA20" s="868" t="s">
        <v>877</v>
      </c>
      <c r="PB20" s="868" t="s">
        <v>877</v>
      </c>
      <c r="PC20" s="868" t="s">
        <v>877</v>
      </c>
      <c r="PD20" s="868" t="s">
        <v>877</v>
      </c>
      <c r="PE20" s="868" t="s">
        <v>877</v>
      </c>
      <c r="PF20" s="868" t="s">
        <v>877</v>
      </c>
      <c r="PG20" s="868" t="s">
        <v>877</v>
      </c>
      <c r="PH20" s="868" t="s">
        <v>877</v>
      </c>
      <c r="PI20" s="868" t="s">
        <v>877</v>
      </c>
      <c r="PJ20" s="868" t="s">
        <v>877</v>
      </c>
      <c r="PK20" s="868" t="s">
        <v>877</v>
      </c>
      <c r="PL20" s="868" t="s">
        <v>877</v>
      </c>
      <c r="PM20" s="868" t="s">
        <v>877</v>
      </c>
      <c r="PN20" s="868" t="s">
        <v>877</v>
      </c>
      <c r="PO20" s="868" t="s">
        <v>877</v>
      </c>
      <c r="PP20" s="868" t="s">
        <v>877</v>
      </c>
      <c r="PQ20" s="868" t="s">
        <v>877</v>
      </c>
      <c r="PR20" s="868" t="s">
        <v>877</v>
      </c>
      <c r="PS20" s="868" t="s">
        <v>877</v>
      </c>
      <c r="PT20" s="868" t="s">
        <v>877</v>
      </c>
      <c r="PU20" s="868" t="s">
        <v>877</v>
      </c>
      <c r="PV20" s="868" t="s">
        <v>877</v>
      </c>
      <c r="PW20" s="868" t="s">
        <v>877</v>
      </c>
      <c r="PX20" s="868" t="s">
        <v>877</v>
      </c>
      <c r="PY20" s="868" t="s">
        <v>877</v>
      </c>
      <c r="PZ20" s="868" t="s">
        <v>877</v>
      </c>
      <c r="QA20" s="868" t="s">
        <v>877</v>
      </c>
      <c r="QB20" s="868" t="s">
        <v>877</v>
      </c>
      <c r="QC20" s="868" t="s">
        <v>877</v>
      </c>
      <c r="QD20" s="868" t="s">
        <v>877</v>
      </c>
      <c r="QE20" s="868" t="s">
        <v>877</v>
      </c>
      <c r="QF20" s="868" t="s">
        <v>877</v>
      </c>
      <c r="QG20" s="868" t="s">
        <v>877</v>
      </c>
      <c r="QH20" s="868" t="s">
        <v>877</v>
      </c>
      <c r="QI20" s="868" t="s">
        <v>877</v>
      </c>
      <c r="QJ20" s="868" t="s">
        <v>877</v>
      </c>
      <c r="QK20" s="868" t="s">
        <v>877</v>
      </c>
      <c r="QL20" s="868" t="s">
        <v>877</v>
      </c>
      <c r="QM20" s="868" t="s">
        <v>877</v>
      </c>
      <c r="QN20" s="868" t="s">
        <v>877</v>
      </c>
      <c r="QO20" s="868" t="s">
        <v>877</v>
      </c>
      <c r="QP20" s="868" t="s">
        <v>877</v>
      </c>
      <c r="QQ20" s="868" t="s">
        <v>877</v>
      </c>
      <c r="QR20" s="868" t="s">
        <v>877</v>
      </c>
      <c r="QS20" s="868" t="s">
        <v>877</v>
      </c>
      <c r="QT20" s="868" t="s">
        <v>877</v>
      </c>
      <c r="QU20" s="868" t="s">
        <v>877</v>
      </c>
      <c r="QV20" s="868" t="s">
        <v>877</v>
      </c>
      <c r="QW20" s="868" t="s">
        <v>877</v>
      </c>
      <c r="QX20" s="868" t="s">
        <v>877</v>
      </c>
      <c r="QY20" s="868" t="s">
        <v>877</v>
      </c>
      <c r="QZ20" s="868" t="s">
        <v>877</v>
      </c>
      <c r="RA20" s="868" t="s">
        <v>877</v>
      </c>
      <c r="RB20" s="868" t="s">
        <v>877</v>
      </c>
      <c r="RC20" s="868" t="s">
        <v>877</v>
      </c>
      <c r="RD20" s="868" t="s">
        <v>877</v>
      </c>
      <c r="RE20" s="868" t="s">
        <v>877</v>
      </c>
      <c r="RF20" s="868" t="s">
        <v>877</v>
      </c>
      <c r="RG20" s="868" t="s">
        <v>877</v>
      </c>
      <c r="RH20" s="868" t="s">
        <v>877</v>
      </c>
      <c r="RI20" s="868" t="s">
        <v>877</v>
      </c>
      <c r="RJ20" s="868" t="s">
        <v>877</v>
      </c>
      <c r="RK20" s="868" t="s">
        <v>877</v>
      </c>
      <c r="RL20" s="868" t="s">
        <v>877</v>
      </c>
      <c r="RM20" s="868" t="s">
        <v>877</v>
      </c>
      <c r="RN20" s="868" t="s">
        <v>877</v>
      </c>
      <c r="RO20" s="868" t="s">
        <v>877</v>
      </c>
      <c r="RP20" s="868" t="s">
        <v>877</v>
      </c>
      <c r="RQ20" s="868" t="s">
        <v>877</v>
      </c>
      <c r="RR20" s="868" t="s">
        <v>877</v>
      </c>
      <c r="RS20" s="868" t="s">
        <v>877</v>
      </c>
      <c r="RT20" s="868" t="s">
        <v>877</v>
      </c>
      <c r="RU20" s="868" t="s">
        <v>877</v>
      </c>
      <c r="RV20" s="868" t="s">
        <v>877</v>
      </c>
      <c r="RW20" s="868" t="s">
        <v>877</v>
      </c>
      <c r="RX20" s="868" t="s">
        <v>877</v>
      </c>
      <c r="RY20" s="868" t="s">
        <v>877</v>
      </c>
      <c r="RZ20" s="868" t="s">
        <v>877</v>
      </c>
      <c r="SA20" s="868" t="s">
        <v>877</v>
      </c>
      <c r="SB20" s="868" t="s">
        <v>877</v>
      </c>
      <c r="SC20" s="868" t="s">
        <v>877</v>
      </c>
      <c r="SD20" s="868" t="s">
        <v>877</v>
      </c>
      <c r="SE20" s="868" t="s">
        <v>877</v>
      </c>
      <c r="SF20" s="868" t="s">
        <v>877</v>
      </c>
      <c r="SG20" s="868" t="s">
        <v>877</v>
      </c>
      <c r="SH20" s="868" t="s">
        <v>877</v>
      </c>
      <c r="SI20" s="868" t="s">
        <v>877</v>
      </c>
      <c r="SJ20" s="868" t="s">
        <v>877</v>
      </c>
      <c r="SK20" s="868" t="s">
        <v>877</v>
      </c>
      <c r="SL20" s="868" t="s">
        <v>877</v>
      </c>
      <c r="SM20" s="868" t="s">
        <v>877</v>
      </c>
      <c r="SN20" s="868" t="s">
        <v>877</v>
      </c>
      <c r="SO20" s="868" t="s">
        <v>877</v>
      </c>
      <c r="SP20" s="868" t="s">
        <v>877</v>
      </c>
      <c r="SQ20" s="868" t="s">
        <v>877</v>
      </c>
      <c r="SR20" s="868" t="s">
        <v>877</v>
      </c>
      <c r="SS20" s="868" t="s">
        <v>877</v>
      </c>
      <c r="ST20" s="868" t="s">
        <v>877</v>
      </c>
      <c r="SU20" s="868" t="s">
        <v>877</v>
      </c>
      <c r="SV20" s="868" t="s">
        <v>877</v>
      </c>
      <c r="SW20" s="868" t="s">
        <v>877</v>
      </c>
      <c r="SX20" s="868" t="s">
        <v>877</v>
      </c>
      <c r="SY20" s="868" t="s">
        <v>877</v>
      </c>
      <c r="SZ20" s="868" t="s">
        <v>877</v>
      </c>
      <c r="TA20" s="868" t="s">
        <v>877</v>
      </c>
      <c r="TB20" s="868" t="s">
        <v>877</v>
      </c>
      <c r="TC20" s="868" t="s">
        <v>877</v>
      </c>
      <c r="TD20" s="868" t="s">
        <v>877</v>
      </c>
      <c r="TE20" s="868" t="s">
        <v>877</v>
      </c>
      <c r="TF20" s="868" t="s">
        <v>877</v>
      </c>
      <c r="TG20" s="868" t="s">
        <v>877</v>
      </c>
      <c r="TH20" s="868" t="s">
        <v>877</v>
      </c>
      <c r="TI20" s="868" t="s">
        <v>877</v>
      </c>
      <c r="TJ20" s="868" t="s">
        <v>877</v>
      </c>
      <c r="TK20" s="868" t="s">
        <v>877</v>
      </c>
      <c r="TL20" s="868" t="s">
        <v>877</v>
      </c>
      <c r="TM20" s="868" t="s">
        <v>877</v>
      </c>
      <c r="TN20" s="868" t="s">
        <v>877</v>
      </c>
      <c r="TO20" s="868" t="s">
        <v>877</v>
      </c>
      <c r="TP20" s="868" t="s">
        <v>877</v>
      </c>
      <c r="TQ20" s="868" t="s">
        <v>877</v>
      </c>
      <c r="TR20" s="868" t="s">
        <v>877</v>
      </c>
      <c r="TS20" s="868" t="s">
        <v>877</v>
      </c>
      <c r="TT20" s="868" t="s">
        <v>877</v>
      </c>
      <c r="TU20" s="868" t="s">
        <v>877</v>
      </c>
      <c r="TV20" s="868" t="s">
        <v>877</v>
      </c>
      <c r="TW20" s="868" t="s">
        <v>877</v>
      </c>
      <c r="TX20" s="868" t="s">
        <v>877</v>
      </c>
      <c r="TY20" s="868" t="s">
        <v>877</v>
      </c>
      <c r="TZ20" s="868" t="s">
        <v>877</v>
      </c>
      <c r="UA20" s="868" t="s">
        <v>877</v>
      </c>
      <c r="UB20" s="868" t="s">
        <v>877</v>
      </c>
      <c r="UC20" s="868" t="s">
        <v>877</v>
      </c>
      <c r="UD20" s="868" t="s">
        <v>877</v>
      </c>
      <c r="UE20" s="868" t="s">
        <v>877</v>
      </c>
      <c r="UF20" s="868" t="s">
        <v>877</v>
      </c>
      <c r="UG20" s="868" t="s">
        <v>877</v>
      </c>
      <c r="UH20" s="868" t="s">
        <v>877</v>
      </c>
      <c r="UI20" s="868" t="s">
        <v>877</v>
      </c>
      <c r="UJ20" s="868" t="s">
        <v>877</v>
      </c>
      <c r="UK20" s="868" t="s">
        <v>877</v>
      </c>
      <c r="UL20" s="868" t="s">
        <v>877</v>
      </c>
      <c r="UM20" s="868" t="s">
        <v>877</v>
      </c>
      <c r="UN20" s="868" t="s">
        <v>877</v>
      </c>
      <c r="UO20" s="868" t="s">
        <v>877</v>
      </c>
      <c r="UP20" s="868" t="s">
        <v>877</v>
      </c>
      <c r="UQ20" s="868" t="s">
        <v>877</v>
      </c>
      <c r="UR20" s="868" t="s">
        <v>877</v>
      </c>
      <c r="US20" s="868" t="s">
        <v>877</v>
      </c>
      <c r="UT20" s="868" t="s">
        <v>877</v>
      </c>
      <c r="UU20" s="868" t="s">
        <v>877</v>
      </c>
      <c r="UV20" s="868" t="s">
        <v>877</v>
      </c>
      <c r="UW20" s="868" t="s">
        <v>877</v>
      </c>
      <c r="UX20" s="868" t="s">
        <v>877</v>
      </c>
      <c r="UY20" s="868" t="s">
        <v>877</v>
      </c>
      <c r="UZ20" s="868" t="s">
        <v>877</v>
      </c>
      <c r="VA20" s="868" t="s">
        <v>877</v>
      </c>
      <c r="VB20" s="868" t="s">
        <v>877</v>
      </c>
      <c r="VC20" s="868" t="s">
        <v>877</v>
      </c>
      <c r="VD20" s="868" t="s">
        <v>877</v>
      </c>
      <c r="VE20" s="868" t="s">
        <v>877</v>
      </c>
      <c r="VF20" s="868" t="s">
        <v>877</v>
      </c>
      <c r="VG20" s="868" t="s">
        <v>877</v>
      </c>
      <c r="VH20" s="868" t="s">
        <v>877</v>
      </c>
      <c r="VI20" s="868" t="s">
        <v>877</v>
      </c>
      <c r="VJ20" s="868" t="s">
        <v>877</v>
      </c>
      <c r="VK20" s="868" t="s">
        <v>877</v>
      </c>
      <c r="VL20" s="868" t="s">
        <v>877</v>
      </c>
      <c r="VM20" s="868" t="s">
        <v>877</v>
      </c>
      <c r="VN20" s="868" t="s">
        <v>877</v>
      </c>
      <c r="VO20" s="868" t="s">
        <v>877</v>
      </c>
      <c r="VP20" s="868" t="s">
        <v>877</v>
      </c>
      <c r="VQ20" s="868" t="s">
        <v>877</v>
      </c>
      <c r="VR20" s="868" t="s">
        <v>877</v>
      </c>
      <c r="VS20" s="868" t="s">
        <v>877</v>
      </c>
      <c r="VT20" s="868" t="s">
        <v>877</v>
      </c>
      <c r="VU20" s="868" t="s">
        <v>877</v>
      </c>
      <c r="VV20" s="868" t="s">
        <v>877</v>
      </c>
      <c r="VW20" s="868" t="s">
        <v>877</v>
      </c>
      <c r="VX20" s="868" t="s">
        <v>877</v>
      </c>
      <c r="VY20" s="868" t="s">
        <v>877</v>
      </c>
      <c r="VZ20" s="868" t="s">
        <v>877</v>
      </c>
      <c r="WA20" s="868" t="s">
        <v>877</v>
      </c>
      <c r="WB20" s="868" t="s">
        <v>877</v>
      </c>
      <c r="WC20" s="868" t="s">
        <v>877</v>
      </c>
      <c r="WD20" s="868" t="s">
        <v>877</v>
      </c>
      <c r="WE20" s="868" t="s">
        <v>877</v>
      </c>
      <c r="WF20" s="868" t="s">
        <v>877</v>
      </c>
      <c r="WG20" s="868" t="s">
        <v>877</v>
      </c>
      <c r="WH20" s="868" t="s">
        <v>877</v>
      </c>
      <c r="WI20" s="868" t="s">
        <v>877</v>
      </c>
      <c r="WJ20" s="868" t="s">
        <v>877</v>
      </c>
      <c r="WK20" s="868" t="s">
        <v>877</v>
      </c>
      <c r="WL20" s="868" t="s">
        <v>877</v>
      </c>
      <c r="WM20" s="868" t="s">
        <v>877</v>
      </c>
      <c r="WN20" s="868" t="s">
        <v>877</v>
      </c>
      <c r="WO20" s="868" t="s">
        <v>877</v>
      </c>
      <c r="WP20" s="868" t="s">
        <v>877</v>
      </c>
      <c r="WQ20" s="868" t="s">
        <v>877</v>
      </c>
      <c r="WR20" s="868" t="s">
        <v>877</v>
      </c>
      <c r="WS20" s="868" t="s">
        <v>877</v>
      </c>
      <c r="WT20" s="868" t="s">
        <v>877</v>
      </c>
      <c r="WU20" s="868" t="s">
        <v>877</v>
      </c>
      <c r="WV20" s="868" t="s">
        <v>877</v>
      </c>
      <c r="WW20" s="868" t="s">
        <v>877</v>
      </c>
      <c r="WX20" s="868" t="s">
        <v>877</v>
      </c>
      <c r="WY20" s="868" t="s">
        <v>877</v>
      </c>
      <c r="WZ20" s="868" t="s">
        <v>877</v>
      </c>
      <c r="XA20" s="868" t="s">
        <v>877</v>
      </c>
      <c r="XB20" s="868" t="s">
        <v>877</v>
      </c>
      <c r="XC20" s="868" t="s">
        <v>877</v>
      </c>
      <c r="XD20" s="868" t="s">
        <v>877</v>
      </c>
      <c r="XE20" s="868" t="s">
        <v>877</v>
      </c>
      <c r="XF20" s="868" t="s">
        <v>877</v>
      </c>
      <c r="XG20" s="868" t="s">
        <v>877</v>
      </c>
      <c r="XH20" s="868" t="s">
        <v>877</v>
      </c>
      <c r="XI20" s="868" t="s">
        <v>877</v>
      </c>
      <c r="XJ20" s="868" t="s">
        <v>877</v>
      </c>
      <c r="XK20" s="868" t="s">
        <v>877</v>
      </c>
      <c r="XL20" s="868" t="s">
        <v>877</v>
      </c>
      <c r="XM20" s="868" t="s">
        <v>877</v>
      </c>
      <c r="XN20" s="868" t="s">
        <v>877</v>
      </c>
      <c r="XO20" s="868" t="s">
        <v>877</v>
      </c>
      <c r="XP20" s="868" t="s">
        <v>877</v>
      </c>
      <c r="XQ20" s="868" t="s">
        <v>877</v>
      </c>
      <c r="XR20" s="868" t="s">
        <v>877</v>
      </c>
      <c r="XS20" s="868" t="s">
        <v>877</v>
      </c>
      <c r="XT20" s="868" t="s">
        <v>877</v>
      </c>
      <c r="XU20" s="868" t="s">
        <v>877</v>
      </c>
      <c r="XV20" s="868" t="s">
        <v>877</v>
      </c>
      <c r="XW20" s="868" t="s">
        <v>877</v>
      </c>
      <c r="XX20" s="868" t="s">
        <v>877</v>
      </c>
      <c r="XY20" s="868" t="s">
        <v>877</v>
      </c>
      <c r="XZ20" s="868" t="s">
        <v>877</v>
      </c>
      <c r="YA20" s="868" t="s">
        <v>877</v>
      </c>
      <c r="YB20" s="868" t="s">
        <v>877</v>
      </c>
      <c r="YC20" s="868" t="s">
        <v>877</v>
      </c>
      <c r="YD20" s="868" t="s">
        <v>877</v>
      </c>
      <c r="YE20" s="868" t="s">
        <v>877</v>
      </c>
      <c r="YF20" s="868" t="s">
        <v>877</v>
      </c>
      <c r="YG20" s="868" t="s">
        <v>877</v>
      </c>
      <c r="YH20" s="868" t="s">
        <v>877</v>
      </c>
      <c r="YI20" s="868" t="s">
        <v>877</v>
      </c>
      <c r="YJ20" s="868" t="s">
        <v>877</v>
      </c>
      <c r="YK20" s="868" t="s">
        <v>877</v>
      </c>
      <c r="YL20" s="868" t="s">
        <v>877</v>
      </c>
      <c r="YM20" s="868" t="s">
        <v>877</v>
      </c>
      <c r="YN20" s="868" t="s">
        <v>877</v>
      </c>
      <c r="YO20" s="868" t="s">
        <v>877</v>
      </c>
      <c r="YP20" s="868" t="s">
        <v>877</v>
      </c>
      <c r="YQ20" s="868" t="s">
        <v>877</v>
      </c>
      <c r="YR20" s="868" t="s">
        <v>877</v>
      </c>
      <c r="YS20" s="868" t="s">
        <v>877</v>
      </c>
      <c r="YT20" s="868" t="s">
        <v>877</v>
      </c>
      <c r="YU20" s="868" t="s">
        <v>877</v>
      </c>
      <c r="YV20" s="868" t="s">
        <v>877</v>
      </c>
      <c r="YW20" s="868" t="s">
        <v>877</v>
      </c>
      <c r="YX20" s="868" t="s">
        <v>877</v>
      </c>
      <c r="YY20" s="868" t="s">
        <v>877</v>
      </c>
      <c r="YZ20" s="868" t="s">
        <v>877</v>
      </c>
      <c r="ZA20" s="868" t="s">
        <v>877</v>
      </c>
      <c r="ZB20" s="868" t="s">
        <v>877</v>
      </c>
      <c r="ZC20" s="868" t="s">
        <v>877</v>
      </c>
      <c r="ZD20" s="868" t="s">
        <v>877</v>
      </c>
      <c r="ZE20" s="868" t="s">
        <v>877</v>
      </c>
      <c r="ZF20" s="868" t="s">
        <v>877</v>
      </c>
      <c r="ZG20" s="868" t="s">
        <v>877</v>
      </c>
      <c r="ZH20" s="868" t="s">
        <v>877</v>
      </c>
      <c r="ZI20" s="868" t="s">
        <v>877</v>
      </c>
      <c r="ZJ20" s="868" t="s">
        <v>877</v>
      </c>
      <c r="ZK20" s="868" t="s">
        <v>877</v>
      </c>
      <c r="ZL20" s="868" t="s">
        <v>877</v>
      </c>
      <c r="ZM20" s="868" t="s">
        <v>877</v>
      </c>
      <c r="ZN20" s="868" t="s">
        <v>877</v>
      </c>
      <c r="ZO20" s="868" t="s">
        <v>877</v>
      </c>
      <c r="ZP20" s="868" t="s">
        <v>877</v>
      </c>
      <c r="ZQ20" s="868" t="s">
        <v>877</v>
      </c>
      <c r="ZR20" s="868" t="s">
        <v>877</v>
      </c>
      <c r="ZS20" s="868" t="s">
        <v>877</v>
      </c>
      <c r="ZT20" s="868" t="s">
        <v>877</v>
      </c>
      <c r="ZU20" s="868" t="s">
        <v>877</v>
      </c>
      <c r="ZV20" s="868" t="s">
        <v>877</v>
      </c>
      <c r="ZW20" s="868" t="s">
        <v>877</v>
      </c>
      <c r="ZX20" s="868" t="s">
        <v>877</v>
      </c>
      <c r="ZY20" s="868" t="s">
        <v>877</v>
      </c>
      <c r="ZZ20" s="868" t="s">
        <v>877</v>
      </c>
      <c r="AAA20" s="868" t="s">
        <v>877</v>
      </c>
      <c r="AAB20" s="868" t="s">
        <v>877</v>
      </c>
      <c r="AAC20" s="868" t="s">
        <v>877</v>
      </c>
      <c r="AAD20" s="868" t="s">
        <v>877</v>
      </c>
      <c r="AAE20" s="868" t="s">
        <v>877</v>
      </c>
      <c r="AAF20" s="868" t="s">
        <v>877</v>
      </c>
      <c r="AAG20" s="868" t="s">
        <v>877</v>
      </c>
      <c r="AAH20" s="868" t="s">
        <v>877</v>
      </c>
      <c r="AAI20" s="868" t="s">
        <v>877</v>
      </c>
      <c r="AAJ20" s="868" t="s">
        <v>877</v>
      </c>
      <c r="AAK20" s="868" t="s">
        <v>877</v>
      </c>
      <c r="AAL20" s="868" t="s">
        <v>877</v>
      </c>
      <c r="AAM20" s="868" t="s">
        <v>877</v>
      </c>
      <c r="AAN20" s="868" t="s">
        <v>877</v>
      </c>
      <c r="AAO20" s="868" t="s">
        <v>877</v>
      </c>
      <c r="AAP20" s="868" t="s">
        <v>877</v>
      </c>
      <c r="AAQ20" s="868" t="s">
        <v>877</v>
      </c>
      <c r="AAR20" s="868" t="s">
        <v>877</v>
      </c>
      <c r="AAS20" s="868" t="s">
        <v>877</v>
      </c>
      <c r="AAT20" s="868" t="s">
        <v>877</v>
      </c>
      <c r="AAU20" s="868" t="s">
        <v>877</v>
      </c>
      <c r="AAV20" s="868" t="s">
        <v>877</v>
      </c>
      <c r="AAW20" s="868" t="s">
        <v>877</v>
      </c>
      <c r="AAX20" s="868" t="s">
        <v>877</v>
      </c>
      <c r="AAY20" s="868" t="s">
        <v>877</v>
      </c>
      <c r="AAZ20" s="868" t="s">
        <v>877</v>
      </c>
      <c r="ABA20" s="868" t="s">
        <v>877</v>
      </c>
      <c r="ABB20" s="868" t="s">
        <v>877</v>
      </c>
      <c r="ABC20" s="868" t="s">
        <v>877</v>
      </c>
      <c r="ABD20" s="868" t="s">
        <v>877</v>
      </c>
      <c r="ABE20" s="868" t="s">
        <v>877</v>
      </c>
      <c r="ABF20" s="868" t="s">
        <v>877</v>
      </c>
      <c r="ABG20" s="868" t="s">
        <v>877</v>
      </c>
      <c r="ABH20" s="868" t="s">
        <v>877</v>
      </c>
      <c r="ABI20" s="868" t="s">
        <v>877</v>
      </c>
      <c r="ABJ20" s="868" t="s">
        <v>877</v>
      </c>
      <c r="ABK20" s="868" t="s">
        <v>877</v>
      </c>
      <c r="ABL20" s="868" t="s">
        <v>877</v>
      </c>
      <c r="ABM20" s="868" t="s">
        <v>877</v>
      </c>
      <c r="ABN20" s="868" t="s">
        <v>877</v>
      </c>
      <c r="ABO20" s="868" t="s">
        <v>877</v>
      </c>
      <c r="ABP20" s="868" t="s">
        <v>877</v>
      </c>
      <c r="ABQ20" s="868" t="s">
        <v>877</v>
      </c>
      <c r="ABR20" s="868" t="s">
        <v>877</v>
      </c>
      <c r="ABS20" s="868" t="s">
        <v>877</v>
      </c>
      <c r="ABT20" s="868" t="s">
        <v>877</v>
      </c>
      <c r="ABU20" s="868" t="s">
        <v>877</v>
      </c>
      <c r="ABV20" s="868" t="s">
        <v>877</v>
      </c>
      <c r="ABW20" s="868" t="s">
        <v>877</v>
      </c>
      <c r="ABX20" s="868" t="s">
        <v>877</v>
      </c>
      <c r="ABY20" s="868" t="s">
        <v>877</v>
      </c>
      <c r="ABZ20" s="868" t="s">
        <v>877</v>
      </c>
      <c r="ACA20" s="868" t="s">
        <v>877</v>
      </c>
      <c r="ACB20" s="868" t="s">
        <v>877</v>
      </c>
      <c r="ACC20" s="868" t="s">
        <v>877</v>
      </c>
      <c r="ACD20" s="868" t="s">
        <v>877</v>
      </c>
      <c r="ACE20" s="868" t="s">
        <v>877</v>
      </c>
      <c r="ACF20" s="868" t="s">
        <v>877</v>
      </c>
      <c r="ACG20" s="868" t="s">
        <v>877</v>
      </c>
      <c r="ACH20" s="868" t="s">
        <v>877</v>
      </c>
      <c r="ACI20" s="868" t="s">
        <v>877</v>
      </c>
      <c r="ACJ20" s="868" t="s">
        <v>877</v>
      </c>
      <c r="ACK20" s="868" t="s">
        <v>877</v>
      </c>
      <c r="ACL20" s="868" t="s">
        <v>877</v>
      </c>
      <c r="ACM20" s="868" t="s">
        <v>877</v>
      </c>
      <c r="ACN20" s="868" t="s">
        <v>877</v>
      </c>
      <c r="ACO20" s="868" t="s">
        <v>877</v>
      </c>
      <c r="ACP20" s="868" t="s">
        <v>877</v>
      </c>
      <c r="ACQ20" s="868" t="s">
        <v>877</v>
      </c>
      <c r="ACR20" s="868" t="s">
        <v>877</v>
      </c>
      <c r="ACS20" s="868" t="s">
        <v>877</v>
      </c>
      <c r="ACT20" s="868" t="s">
        <v>877</v>
      </c>
      <c r="ACU20" s="868" t="s">
        <v>877</v>
      </c>
      <c r="ACV20" s="868" t="s">
        <v>877</v>
      </c>
      <c r="ACW20" s="868" t="s">
        <v>877</v>
      </c>
      <c r="ACX20" s="868" t="s">
        <v>877</v>
      </c>
      <c r="ACY20" s="868" t="s">
        <v>877</v>
      </c>
      <c r="ACZ20" s="868" t="s">
        <v>877</v>
      </c>
      <c r="ADA20" s="868" t="s">
        <v>877</v>
      </c>
      <c r="ADB20" s="868" t="s">
        <v>877</v>
      </c>
      <c r="ADC20" s="868" t="s">
        <v>877</v>
      </c>
      <c r="ADD20" s="868" t="s">
        <v>877</v>
      </c>
      <c r="ADE20" s="868" t="s">
        <v>877</v>
      </c>
      <c r="ADF20" s="868" t="s">
        <v>877</v>
      </c>
      <c r="ADG20" s="868" t="s">
        <v>877</v>
      </c>
      <c r="ADH20" s="868" t="s">
        <v>877</v>
      </c>
      <c r="ADI20" s="868" t="s">
        <v>877</v>
      </c>
      <c r="ADJ20" s="868" t="s">
        <v>877</v>
      </c>
      <c r="ADK20" s="868" t="s">
        <v>877</v>
      </c>
      <c r="ADL20" s="868" t="s">
        <v>877</v>
      </c>
      <c r="ADM20" s="868" t="s">
        <v>877</v>
      </c>
      <c r="ADN20" s="868" t="s">
        <v>877</v>
      </c>
      <c r="ADO20" s="868" t="s">
        <v>877</v>
      </c>
      <c r="ADP20" s="868" t="s">
        <v>877</v>
      </c>
      <c r="ADQ20" s="868" t="s">
        <v>877</v>
      </c>
      <c r="ADR20" s="868" t="s">
        <v>877</v>
      </c>
      <c r="ADS20" s="868" t="s">
        <v>877</v>
      </c>
      <c r="ADT20" s="868" t="s">
        <v>877</v>
      </c>
      <c r="ADU20" s="868" t="s">
        <v>877</v>
      </c>
      <c r="ADV20" s="868" t="s">
        <v>877</v>
      </c>
      <c r="ADW20" s="868" t="s">
        <v>877</v>
      </c>
      <c r="ADX20" s="868" t="s">
        <v>877</v>
      </c>
      <c r="ADY20" s="868" t="s">
        <v>877</v>
      </c>
      <c r="ADZ20" s="868" t="s">
        <v>877</v>
      </c>
      <c r="AEA20" s="868" t="s">
        <v>877</v>
      </c>
      <c r="AEB20" s="868" t="s">
        <v>877</v>
      </c>
      <c r="AEC20" s="868" t="s">
        <v>877</v>
      </c>
      <c r="AED20" s="868" t="s">
        <v>877</v>
      </c>
      <c r="AEE20" s="868" t="s">
        <v>877</v>
      </c>
      <c r="AEF20" s="868" t="s">
        <v>877</v>
      </c>
      <c r="AEG20" s="868" t="s">
        <v>877</v>
      </c>
      <c r="AEH20" s="868" t="s">
        <v>877</v>
      </c>
      <c r="AEI20" s="868" t="s">
        <v>877</v>
      </c>
      <c r="AEJ20" s="868" t="s">
        <v>877</v>
      </c>
      <c r="AEK20" s="868" t="s">
        <v>877</v>
      </c>
      <c r="AEL20" s="868" t="s">
        <v>877</v>
      </c>
      <c r="AEM20" s="868" t="s">
        <v>877</v>
      </c>
      <c r="AEN20" s="868" t="s">
        <v>877</v>
      </c>
      <c r="AEO20" s="868" t="s">
        <v>877</v>
      </c>
      <c r="AEP20" s="868" t="s">
        <v>877</v>
      </c>
      <c r="AEQ20" s="868" t="s">
        <v>877</v>
      </c>
      <c r="AER20" s="868" t="s">
        <v>877</v>
      </c>
      <c r="AES20" s="868" t="s">
        <v>877</v>
      </c>
      <c r="AET20" s="868" t="s">
        <v>877</v>
      </c>
      <c r="AEU20" s="868" t="s">
        <v>877</v>
      </c>
      <c r="AEV20" s="868" t="s">
        <v>877</v>
      </c>
      <c r="AEW20" s="868" t="s">
        <v>877</v>
      </c>
      <c r="AEX20" s="868" t="s">
        <v>877</v>
      </c>
      <c r="AEY20" s="868" t="s">
        <v>877</v>
      </c>
      <c r="AEZ20" s="868" t="s">
        <v>877</v>
      </c>
      <c r="AFA20" s="868" t="s">
        <v>877</v>
      </c>
      <c r="AFB20" s="868" t="s">
        <v>877</v>
      </c>
      <c r="AFC20" s="868" t="s">
        <v>877</v>
      </c>
      <c r="AFD20" s="868" t="s">
        <v>877</v>
      </c>
      <c r="AFE20" s="868" t="s">
        <v>877</v>
      </c>
      <c r="AFF20" s="868" t="s">
        <v>877</v>
      </c>
      <c r="AFG20" s="868" t="s">
        <v>877</v>
      </c>
      <c r="AFH20" s="868" t="s">
        <v>877</v>
      </c>
      <c r="AFI20" s="868" t="s">
        <v>877</v>
      </c>
      <c r="AFJ20" s="868" t="s">
        <v>877</v>
      </c>
      <c r="AFK20" s="868" t="s">
        <v>877</v>
      </c>
      <c r="AFL20" s="868" t="s">
        <v>877</v>
      </c>
      <c r="AFM20" s="868" t="s">
        <v>877</v>
      </c>
      <c r="AFN20" s="868" t="s">
        <v>877</v>
      </c>
      <c r="AFO20" s="868" t="s">
        <v>877</v>
      </c>
      <c r="AFP20" s="868" t="s">
        <v>877</v>
      </c>
      <c r="AFQ20" s="868" t="s">
        <v>877</v>
      </c>
      <c r="AFR20" s="868" t="s">
        <v>877</v>
      </c>
      <c r="AFS20" s="868" t="s">
        <v>877</v>
      </c>
      <c r="AFT20" s="868" t="s">
        <v>877</v>
      </c>
      <c r="AFU20" s="868" t="s">
        <v>877</v>
      </c>
      <c r="AFV20" s="868" t="s">
        <v>877</v>
      </c>
      <c r="AFW20" s="868" t="s">
        <v>877</v>
      </c>
      <c r="AFX20" s="868" t="s">
        <v>877</v>
      </c>
      <c r="AFY20" s="868" t="s">
        <v>877</v>
      </c>
      <c r="AFZ20" s="868" t="s">
        <v>877</v>
      </c>
      <c r="AGA20" s="868" t="s">
        <v>877</v>
      </c>
      <c r="AGB20" s="868" t="s">
        <v>877</v>
      </c>
      <c r="AGC20" s="868" t="s">
        <v>877</v>
      </c>
      <c r="AGD20" s="868" t="s">
        <v>877</v>
      </c>
      <c r="AGE20" s="868" t="s">
        <v>877</v>
      </c>
      <c r="AGF20" s="868" t="s">
        <v>877</v>
      </c>
      <c r="AGG20" s="868" t="s">
        <v>877</v>
      </c>
      <c r="AGH20" s="868" t="s">
        <v>877</v>
      </c>
      <c r="AGI20" s="868" t="s">
        <v>877</v>
      </c>
      <c r="AGJ20" s="868" t="s">
        <v>877</v>
      </c>
      <c r="AGK20" s="868" t="s">
        <v>877</v>
      </c>
      <c r="AGL20" s="868" t="s">
        <v>877</v>
      </c>
      <c r="AGM20" s="868" t="s">
        <v>877</v>
      </c>
      <c r="AGN20" s="868" t="s">
        <v>877</v>
      </c>
      <c r="AGO20" s="868" t="s">
        <v>877</v>
      </c>
      <c r="AGP20" s="868" t="s">
        <v>877</v>
      </c>
      <c r="AGQ20" s="868" t="s">
        <v>877</v>
      </c>
      <c r="AGR20" s="868" t="s">
        <v>877</v>
      </c>
      <c r="AGS20" s="868" t="s">
        <v>877</v>
      </c>
      <c r="AGT20" s="868" t="s">
        <v>877</v>
      </c>
      <c r="AGU20" s="868" t="s">
        <v>877</v>
      </c>
      <c r="AGV20" s="868" t="s">
        <v>877</v>
      </c>
      <c r="AGW20" s="868" t="s">
        <v>877</v>
      </c>
      <c r="AGX20" s="868" t="s">
        <v>877</v>
      </c>
      <c r="AGY20" s="868" t="s">
        <v>877</v>
      </c>
      <c r="AGZ20" s="868" t="s">
        <v>877</v>
      </c>
      <c r="AHA20" s="868" t="s">
        <v>877</v>
      </c>
      <c r="AHB20" s="868" t="s">
        <v>877</v>
      </c>
      <c r="AHC20" s="868" t="s">
        <v>877</v>
      </c>
      <c r="AHD20" s="868" t="s">
        <v>877</v>
      </c>
      <c r="AHE20" s="868" t="s">
        <v>877</v>
      </c>
      <c r="AHF20" s="868" t="s">
        <v>877</v>
      </c>
      <c r="AHG20" s="868" t="s">
        <v>877</v>
      </c>
      <c r="AHH20" s="868" t="s">
        <v>877</v>
      </c>
      <c r="AHI20" s="868" t="s">
        <v>877</v>
      </c>
      <c r="AHJ20" s="868" t="s">
        <v>877</v>
      </c>
      <c r="AHK20" s="868" t="s">
        <v>877</v>
      </c>
      <c r="AHL20" s="868" t="s">
        <v>877</v>
      </c>
      <c r="AHM20" s="868" t="s">
        <v>877</v>
      </c>
      <c r="AHN20" s="868" t="s">
        <v>877</v>
      </c>
      <c r="AHO20" s="868" t="s">
        <v>877</v>
      </c>
      <c r="AHP20" s="868" t="s">
        <v>877</v>
      </c>
      <c r="AHQ20" s="868" t="s">
        <v>877</v>
      </c>
      <c r="AHR20" s="868" t="s">
        <v>877</v>
      </c>
      <c r="AHS20" s="868" t="s">
        <v>877</v>
      </c>
      <c r="AHT20" s="868" t="s">
        <v>877</v>
      </c>
      <c r="AHU20" s="868" t="s">
        <v>877</v>
      </c>
      <c r="AHV20" s="868" t="s">
        <v>877</v>
      </c>
      <c r="AHW20" s="868" t="s">
        <v>877</v>
      </c>
      <c r="AHX20" s="868" t="s">
        <v>877</v>
      </c>
      <c r="AHY20" s="868" t="s">
        <v>877</v>
      </c>
      <c r="AHZ20" s="868" t="s">
        <v>877</v>
      </c>
      <c r="AIA20" s="868" t="s">
        <v>877</v>
      </c>
      <c r="AIB20" s="868" t="s">
        <v>877</v>
      </c>
      <c r="AIC20" s="868" t="s">
        <v>877</v>
      </c>
      <c r="AID20" s="868" t="s">
        <v>877</v>
      </c>
      <c r="AIE20" s="868" t="s">
        <v>877</v>
      </c>
      <c r="AIF20" s="868" t="s">
        <v>877</v>
      </c>
      <c r="AIG20" s="868" t="s">
        <v>877</v>
      </c>
      <c r="AIH20" s="868" t="s">
        <v>877</v>
      </c>
      <c r="AII20" s="868" t="s">
        <v>877</v>
      </c>
      <c r="AIJ20" s="868" t="s">
        <v>877</v>
      </c>
      <c r="AIK20" s="868" t="s">
        <v>877</v>
      </c>
      <c r="AIL20" s="868" t="s">
        <v>877</v>
      </c>
      <c r="AIM20" s="868" t="s">
        <v>877</v>
      </c>
      <c r="AIN20" s="868" t="s">
        <v>877</v>
      </c>
      <c r="AIO20" s="868" t="s">
        <v>877</v>
      </c>
      <c r="AIP20" s="868" t="s">
        <v>877</v>
      </c>
      <c r="AIQ20" s="868" t="s">
        <v>877</v>
      </c>
      <c r="AIR20" s="868" t="s">
        <v>877</v>
      </c>
      <c r="AIS20" s="868" t="s">
        <v>877</v>
      </c>
      <c r="AIT20" s="868" t="s">
        <v>877</v>
      </c>
      <c r="AIU20" s="868" t="s">
        <v>877</v>
      </c>
      <c r="AIV20" s="868" t="s">
        <v>877</v>
      </c>
      <c r="AIW20" s="868" t="s">
        <v>877</v>
      </c>
      <c r="AIX20" s="868" t="s">
        <v>877</v>
      </c>
      <c r="AIY20" s="868" t="s">
        <v>877</v>
      </c>
      <c r="AIZ20" s="868" t="s">
        <v>877</v>
      </c>
      <c r="AJA20" s="868" t="s">
        <v>877</v>
      </c>
      <c r="AJB20" s="868" t="s">
        <v>877</v>
      </c>
      <c r="AJC20" s="868" t="s">
        <v>877</v>
      </c>
      <c r="AJD20" s="868" t="s">
        <v>877</v>
      </c>
      <c r="AJE20" s="868" t="s">
        <v>877</v>
      </c>
      <c r="AJF20" s="868" t="s">
        <v>877</v>
      </c>
      <c r="AJG20" s="868" t="s">
        <v>877</v>
      </c>
      <c r="AJH20" s="868" t="s">
        <v>877</v>
      </c>
      <c r="AJI20" s="868" t="s">
        <v>877</v>
      </c>
      <c r="AJJ20" s="868" t="s">
        <v>877</v>
      </c>
      <c r="AJK20" s="868" t="s">
        <v>877</v>
      </c>
      <c r="AJL20" s="868" t="s">
        <v>877</v>
      </c>
      <c r="AJM20" s="868" t="s">
        <v>877</v>
      </c>
      <c r="AJN20" s="868" t="s">
        <v>877</v>
      </c>
      <c r="AJO20" s="868" t="s">
        <v>877</v>
      </c>
      <c r="AJP20" s="868" t="s">
        <v>877</v>
      </c>
      <c r="AJQ20" s="868" t="s">
        <v>877</v>
      </c>
      <c r="AJR20" s="868" t="s">
        <v>877</v>
      </c>
      <c r="AJS20" s="868" t="s">
        <v>877</v>
      </c>
      <c r="AJT20" s="868" t="s">
        <v>877</v>
      </c>
      <c r="AJU20" s="868" t="s">
        <v>877</v>
      </c>
      <c r="AJV20" s="868" t="s">
        <v>877</v>
      </c>
      <c r="AJW20" s="868" t="s">
        <v>877</v>
      </c>
      <c r="AJX20" s="868" t="s">
        <v>877</v>
      </c>
      <c r="AJY20" s="868" t="s">
        <v>877</v>
      </c>
      <c r="AJZ20" s="868" t="s">
        <v>877</v>
      </c>
      <c r="AKA20" s="868" t="s">
        <v>877</v>
      </c>
      <c r="AKB20" s="868" t="s">
        <v>877</v>
      </c>
      <c r="AKC20" s="868" t="s">
        <v>877</v>
      </c>
      <c r="AKD20" s="868" t="s">
        <v>877</v>
      </c>
      <c r="AKE20" s="868" t="s">
        <v>877</v>
      </c>
      <c r="AKF20" s="868" t="s">
        <v>877</v>
      </c>
      <c r="AKG20" s="868" t="s">
        <v>877</v>
      </c>
      <c r="AKH20" s="868" t="s">
        <v>877</v>
      </c>
      <c r="AKI20" s="868" t="s">
        <v>877</v>
      </c>
      <c r="AKJ20" s="868" t="s">
        <v>877</v>
      </c>
      <c r="AKK20" s="868" t="s">
        <v>877</v>
      </c>
      <c r="AKL20" s="868" t="s">
        <v>877</v>
      </c>
      <c r="AKM20" s="868" t="s">
        <v>877</v>
      </c>
      <c r="AKN20" s="868" t="s">
        <v>877</v>
      </c>
      <c r="AKO20" s="868" t="s">
        <v>877</v>
      </c>
      <c r="AKP20" s="868" t="s">
        <v>877</v>
      </c>
      <c r="AKQ20" s="868" t="s">
        <v>877</v>
      </c>
      <c r="AKR20" s="868" t="s">
        <v>877</v>
      </c>
      <c r="AKS20" s="868" t="s">
        <v>877</v>
      </c>
      <c r="AKT20" s="868" t="s">
        <v>877</v>
      </c>
      <c r="AKU20" s="868" t="s">
        <v>877</v>
      </c>
      <c r="AKV20" s="868" t="s">
        <v>877</v>
      </c>
      <c r="AKW20" s="868" t="s">
        <v>877</v>
      </c>
      <c r="AKX20" s="868" t="s">
        <v>877</v>
      </c>
      <c r="AKY20" s="868" t="s">
        <v>877</v>
      </c>
      <c r="AKZ20" s="868" t="s">
        <v>877</v>
      </c>
      <c r="ALA20" s="868" t="s">
        <v>877</v>
      </c>
      <c r="ALB20" s="868" t="s">
        <v>877</v>
      </c>
      <c r="ALC20" s="868" t="s">
        <v>877</v>
      </c>
      <c r="ALD20" s="868" t="s">
        <v>877</v>
      </c>
      <c r="ALE20" s="868" t="s">
        <v>877</v>
      </c>
      <c r="ALF20" s="868" t="s">
        <v>877</v>
      </c>
      <c r="ALG20" s="868" t="s">
        <v>877</v>
      </c>
      <c r="ALH20" s="868" t="s">
        <v>877</v>
      </c>
      <c r="ALI20" s="868" t="s">
        <v>877</v>
      </c>
      <c r="ALJ20" s="868" t="s">
        <v>877</v>
      </c>
      <c r="ALK20" s="868" t="s">
        <v>877</v>
      </c>
      <c r="ALL20" s="868" t="s">
        <v>877</v>
      </c>
      <c r="ALM20" s="868" t="s">
        <v>877</v>
      </c>
      <c r="ALN20" s="868" t="s">
        <v>877</v>
      </c>
      <c r="ALO20" s="868" t="s">
        <v>877</v>
      </c>
      <c r="ALP20" s="868" t="s">
        <v>877</v>
      </c>
      <c r="ALQ20" s="868" t="s">
        <v>877</v>
      </c>
      <c r="ALR20" s="868" t="s">
        <v>877</v>
      </c>
      <c r="ALS20" s="868" t="s">
        <v>877</v>
      </c>
      <c r="ALT20" s="868" t="s">
        <v>877</v>
      </c>
      <c r="ALU20" s="868" t="s">
        <v>877</v>
      </c>
      <c r="ALV20" s="868" t="s">
        <v>877</v>
      </c>
      <c r="ALW20" s="868" t="s">
        <v>877</v>
      </c>
      <c r="ALX20" s="868" t="s">
        <v>877</v>
      </c>
      <c r="ALY20" s="868" t="s">
        <v>877</v>
      </c>
      <c r="ALZ20" s="868" t="s">
        <v>877</v>
      </c>
      <c r="AMA20" s="868" t="s">
        <v>877</v>
      </c>
      <c r="AMB20" s="868" t="s">
        <v>877</v>
      </c>
      <c r="AMC20" s="868" t="s">
        <v>877</v>
      </c>
      <c r="AMD20" s="868" t="s">
        <v>877</v>
      </c>
      <c r="AME20" s="868" t="s">
        <v>877</v>
      </c>
      <c r="AMF20" s="868" t="s">
        <v>877</v>
      </c>
      <c r="AMG20" s="868" t="s">
        <v>877</v>
      </c>
      <c r="AMH20" s="868" t="s">
        <v>877</v>
      </c>
      <c r="AMI20" s="868" t="s">
        <v>877</v>
      </c>
      <c r="AMJ20" s="868" t="s">
        <v>877</v>
      </c>
      <c r="AMK20" s="868" t="s">
        <v>877</v>
      </c>
      <c r="AML20" s="868" t="s">
        <v>877</v>
      </c>
      <c r="AMM20" s="868" t="s">
        <v>877</v>
      </c>
      <c r="AMN20" s="868" t="s">
        <v>877</v>
      </c>
      <c r="AMO20" s="868" t="s">
        <v>877</v>
      </c>
      <c r="AMP20" s="868" t="s">
        <v>877</v>
      </c>
      <c r="AMQ20" s="868" t="s">
        <v>877</v>
      </c>
      <c r="AMR20" s="868" t="s">
        <v>877</v>
      </c>
      <c r="AMS20" s="868" t="s">
        <v>877</v>
      </c>
      <c r="AMT20" s="868" t="s">
        <v>877</v>
      </c>
      <c r="AMU20" s="868" t="s">
        <v>877</v>
      </c>
      <c r="AMV20" s="868" t="s">
        <v>877</v>
      </c>
      <c r="AMW20" s="868" t="s">
        <v>877</v>
      </c>
      <c r="AMX20" s="868" t="s">
        <v>877</v>
      </c>
      <c r="AMY20" s="868" t="s">
        <v>877</v>
      </c>
      <c r="AMZ20" s="868" t="s">
        <v>877</v>
      </c>
      <c r="ANA20" s="868" t="s">
        <v>877</v>
      </c>
      <c r="ANB20" s="868" t="s">
        <v>877</v>
      </c>
      <c r="ANC20" s="868" t="s">
        <v>877</v>
      </c>
      <c r="AND20" s="868" t="s">
        <v>877</v>
      </c>
      <c r="ANE20" s="868" t="s">
        <v>877</v>
      </c>
      <c r="ANF20" s="868" t="s">
        <v>877</v>
      </c>
      <c r="ANG20" s="868" t="s">
        <v>877</v>
      </c>
      <c r="ANH20" s="868" t="s">
        <v>877</v>
      </c>
      <c r="ANI20" s="868" t="s">
        <v>877</v>
      </c>
      <c r="ANJ20" s="868" t="s">
        <v>877</v>
      </c>
      <c r="ANK20" s="868" t="s">
        <v>877</v>
      </c>
      <c r="ANL20" s="868" t="s">
        <v>877</v>
      </c>
      <c r="ANM20" s="868" t="s">
        <v>877</v>
      </c>
      <c r="ANN20" s="868" t="s">
        <v>877</v>
      </c>
      <c r="ANO20" s="868" t="s">
        <v>877</v>
      </c>
      <c r="ANP20" s="868" t="s">
        <v>877</v>
      </c>
      <c r="ANQ20" s="868" t="s">
        <v>877</v>
      </c>
      <c r="ANR20" s="868" t="s">
        <v>877</v>
      </c>
      <c r="ANS20" s="868" t="s">
        <v>877</v>
      </c>
      <c r="ANT20" s="868" t="s">
        <v>877</v>
      </c>
      <c r="ANU20" s="868" t="s">
        <v>877</v>
      </c>
      <c r="ANV20" s="868" t="s">
        <v>877</v>
      </c>
      <c r="ANW20" s="868" t="s">
        <v>877</v>
      </c>
      <c r="ANX20" s="868" t="s">
        <v>877</v>
      </c>
      <c r="ANY20" s="868" t="s">
        <v>877</v>
      </c>
      <c r="ANZ20" s="868" t="s">
        <v>877</v>
      </c>
      <c r="AOA20" s="868" t="s">
        <v>877</v>
      </c>
      <c r="AOB20" s="868" t="s">
        <v>877</v>
      </c>
      <c r="AOC20" s="868" t="s">
        <v>877</v>
      </c>
      <c r="AOD20" s="868" t="s">
        <v>877</v>
      </c>
      <c r="AOE20" s="868" t="s">
        <v>877</v>
      </c>
      <c r="AOF20" s="868" t="s">
        <v>877</v>
      </c>
      <c r="AOG20" s="868" t="s">
        <v>877</v>
      </c>
      <c r="AOH20" s="868" t="s">
        <v>877</v>
      </c>
      <c r="AOI20" s="868" t="s">
        <v>877</v>
      </c>
      <c r="AOJ20" s="868" t="s">
        <v>877</v>
      </c>
      <c r="AOK20" s="868" t="s">
        <v>877</v>
      </c>
      <c r="AOL20" s="868" t="s">
        <v>877</v>
      </c>
      <c r="AOM20" s="868" t="s">
        <v>877</v>
      </c>
      <c r="AON20" s="868" t="s">
        <v>877</v>
      </c>
      <c r="AOO20" s="868" t="s">
        <v>877</v>
      </c>
      <c r="AOP20" s="868" t="s">
        <v>877</v>
      </c>
      <c r="AOQ20" s="868" t="s">
        <v>877</v>
      </c>
      <c r="AOR20" s="868" t="s">
        <v>877</v>
      </c>
      <c r="AOS20" s="868" t="s">
        <v>877</v>
      </c>
      <c r="AOT20" s="868" t="s">
        <v>877</v>
      </c>
      <c r="AOU20" s="868" t="s">
        <v>877</v>
      </c>
      <c r="AOV20" s="868" t="s">
        <v>877</v>
      </c>
      <c r="AOW20" s="868" t="s">
        <v>877</v>
      </c>
      <c r="AOX20" s="868" t="s">
        <v>877</v>
      </c>
      <c r="AOY20" s="868" t="s">
        <v>877</v>
      </c>
      <c r="AOZ20" s="868" t="s">
        <v>877</v>
      </c>
      <c r="APA20" s="868" t="s">
        <v>877</v>
      </c>
      <c r="APB20" s="868" t="s">
        <v>877</v>
      </c>
      <c r="APC20" s="868" t="s">
        <v>877</v>
      </c>
      <c r="APD20" s="868" t="s">
        <v>877</v>
      </c>
      <c r="APE20" s="868" t="s">
        <v>877</v>
      </c>
      <c r="APF20" s="868" t="s">
        <v>877</v>
      </c>
      <c r="APG20" s="868" t="s">
        <v>877</v>
      </c>
      <c r="APH20" s="868" t="s">
        <v>877</v>
      </c>
      <c r="API20" s="868" t="s">
        <v>877</v>
      </c>
      <c r="APJ20" s="868" t="s">
        <v>877</v>
      </c>
      <c r="APK20" s="868" t="s">
        <v>877</v>
      </c>
      <c r="APL20" s="868" t="s">
        <v>877</v>
      </c>
      <c r="APM20" s="868" t="s">
        <v>877</v>
      </c>
      <c r="APN20" s="868" t="s">
        <v>877</v>
      </c>
      <c r="APO20" s="868" t="s">
        <v>877</v>
      </c>
      <c r="APP20" s="868" t="s">
        <v>877</v>
      </c>
      <c r="APQ20" s="868" t="s">
        <v>877</v>
      </c>
      <c r="APR20" s="868" t="s">
        <v>877</v>
      </c>
      <c r="APS20" s="868" t="s">
        <v>877</v>
      </c>
      <c r="APT20" s="868" t="s">
        <v>877</v>
      </c>
      <c r="APU20" s="868" t="s">
        <v>877</v>
      </c>
      <c r="APV20" s="868" t="s">
        <v>877</v>
      </c>
      <c r="APW20" s="868" t="s">
        <v>877</v>
      </c>
      <c r="APX20" s="868" t="s">
        <v>877</v>
      </c>
      <c r="APY20" s="868" t="s">
        <v>877</v>
      </c>
      <c r="APZ20" s="868" t="s">
        <v>877</v>
      </c>
      <c r="AQA20" s="868" t="s">
        <v>877</v>
      </c>
      <c r="AQB20" s="868" t="s">
        <v>877</v>
      </c>
      <c r="AQC20" s="868" t="s">
        <v>877</v>
      </c>
      <c r="AQD20" s="868" t="s">
        <v>877</v>
      </c>
      <c r="AQE20" s="868" t="s">
        <v>877</v>
      </c>
      <c r="AQF20" s="868" t="s">
        <v>877</v>
      </c>
      <c r="AQG20" s="868" t="s">
        <v>877</v>
      </c>
      <c r="AQH20" s="868" t="s">
        <v>877</v>
      </c>
      <c r="AQI20" s="868" t="s">
        <v>877</v>
      </c>
      <c r="AQJ20" s="868" t="s">
        <v>877</v>
      </c>
      <c r="AQK20" s="868" t="s">
        <v>877</v>
      </c>
      <c r="AQL20" s="868" t="s">
        <v>877</v>
      </c>
      <c r="AQM20" s="868" t="s">
        <v>877</v>
      </c>
      <c r="AQN20" s="868" t="s">
        <v>877</v>
      </c>
      <c r="AQO20" s="868" t="s">
        <v>877</v>
      </c>
      <c r="AQP20" s="868" t="s">
        <v>877</v>
      </c>
      <c r="AQQ20" s="868" t="s">
        <v>877</v>
      </c>
      <c r="AQR20" s="868" t="s">
        <v>877</v>
      </c>
      <c r="AQS20" s="868" t="s">
        <v>877</v>
      </c>
      <c r="AQT20" s="868" t="s">
        <v>877</v>
      </c>
      <c r="AQU20" s="868" t="s">
        <v>877</v>
      </c>
      <c r="AQV20" s="868" t="s">
        <v>877</v>
      </c>
      <c r="AQW20" s="868" t="s">
        <v>877</v>
      </c>
      <c r="AQX20" s="868" t="s">
        <v>877</v>
      </c>
      <c r="AQY20" s="868" t="s">
        <v>877</v>
      </c>
      <c r="AQZ20" s="868" t="s">
        <v>877</v>
      </c>
      <c r="ARA20" s="868" t="s">
        <v>877</v>
      </c>
      <c r="ARB20" s="868" t="s">
        <v>877</v>
      </c>
      <c r="ARC20" s="868" t="s">
        <v>877</v>
      </c>
      <c r="ARD20" s="868" t="s">
        <v>877</v>
      </c>
      <c r="ARE20" s="868" t="s">
        <v>877</v>
      </c>
      <c r="ARF20" s="868" t="s">
        <v>877</v>
      </c>
      <c r="ARG20" s="868" t="s">
        <v>877</v>
      </c>
      <c r="ARH20" s="868" t="s">
        <v>877</v>
      </c>
      <c r="ARI20" s="868" t="s">
        <v>877</v>
      </c>
      <c r="ARJ20" s="868" t="s">
        <v>877</v>
      </c>
      <c r="ARK20" s="868" t="s">
        <v>877</v>
      </c>
      <c r="ARL20" s="868" t="s">
        <v>877</v>
      </c>
      <c r="ARM20" s="868" t="s">
        <v>877</v>
      </c>
      <c r="ARN20" s="868" t="s">
        <v>877</v>
      </c>
      <c r="ARO20" s="868" t="s">
        <v>877</v>
      </c>
      <c r="ARP20" s="868" t="s">
        <v>877</v>
      </c>
      <c r="ARQ20" s="868" t="s">
        <v>877</v>
      </c>
      <c r="ARR20" s="868" t="s">
        <v>877</v>
      </c>
      <c r="ARS20" s="868" t="s">
        <v>877</v>
      </c>
      <c r="ART20" s="868" t="s">
        <v>877</v>
      </c>
      <c r="ARU20" s="868" t="s">
        <v>877</v>
      </c>
      <c r="ARV20" s="868" t="s">
        <v>877</v>
      </c>
      <c r="ARW20" s="868" t="s">
        <v>877</v>
      </c>
      <c r="ARX20" s="868" t="s">
        <v>877</v>
      </c>
      <c r="ARY20" s="868" t="s">
        <v>877</v>
      </c>
      <c r="ARZ20" s="868" t="s">
        <v>877</v>
      </c>
      <c r="ASA20" s="868" t="s">
        <v>877</v>
      </c>
      <c r="ASB20" s="868" t="s">
        <v>877</v>
      </c>
      <c r="ASC20" s="868" t="s">
        <v>877</v>
      </c>
      <c r="ASD20" s="868" t="s">
        <v>877</v>
      </c>
      <c r="ASE20" s="868" t="s">
        <v>877</v>
      </c>
      <c r="ASF20" s="868" t="s">
        <v>877</v>
      </c>
      <c r="ASG20" s="868" t="s">
        <v>877</v>
      </c>
      <c r="ASH20" s="868" t="s">
        <v>877</v>
      </c>
      <c r="ASI20" s="868" t="s">
        <v>877</v>
      </c>
      <c r="ASJ20" s="868" t="s">
        <v>877</v>
      </c>
      <c r="ASK20" s="868" t="s">
        <v>877</v>
      </c>
      <c r="ASL20" s="868" t="s">
        <v>877</v>
      </c>
      <c r="ASM20" s="868" t="s">
        <v>877</v>
      </c>
      <c r="ASN20" s="868" t="s">
        <v>877</v>
      </c>
      <c r="ASO20" s="868" t="s">
        <v>877</v>
      </c>
      <c r="ASP20" s="868" t="s">
        <v>877</v>
      </c>
      <c r="ASQ20" s="868" t="s">
        <v>877</v>
      </c>
      <c r="ASR20" s="868" t="s">
        <v>877</v>
      </c>
      <c r="ASS20" s="868" t="s">
        <v>877</v>
      </c>
      <c r="AST20" s="868" t="s">
        <v>877</v>
      </c>
      <c r="ASU20" s="868" t="s">
        <v>877</v>
      </c>
      <c r="ASV20" s="868" t="s">
        <v>877</v>
      </c>
      <c r="ASW20" s="868" t="s">
        <v>877</v>
      </c>
      <c r="ASX20" s="868" t="s">
        <v>877</v>
      </c>
      <c r="ASY20" s="868" t="s">
        <v>877</v>
      </c>
      <c r="ASZ20" s="868" t="s">
        <v>877</v>
      </c>
      <c r="ATA20" s="868" t="s">
        <v>877</v>
      </c>
      <c r="ATB20" s="868" t="s">
        <v>877</v>
      </c>
      <c r="ATC20" s="868" t="s">
        <v>877</v>
      </c>
      <c r="ATD20" s="868" t="s">
        <v>877</v>
      </c>
      <c r="ATE20" s="868" t="s">
        <v>877</v>
      </c>
      <c r="ATF20" s="868" t="s">
        <v>877</v>
      </c>
      <c r="ATG20" s="868" t="s">
        <v>877</v>
      </c>
      <c r="ATH20" s="868" t="s">
        <v>877</v>
      </c>
      <c r="ATI20" s="868" t="s">
        <v>877</v>
      </c>
      <c r="ATJ20" s="868" t="s">
        <v>877</v>
      </c>
      <c r="ATK20" s="868" t="s">
        <v>877</v>
      </c>
      <c r="ATL20" s="868" t="s">
        <v>877</v>
      </c>
      <c r="ATM20" s="868" t="s">
        <v>877</v>
      </c>
      <c r="ATN20" s="868" t="s">
        <v>877</v>
      </c>
      <c r="ATO20" s="868" t="s">
        <v>877</v>
      </c>
      <c r="ATP20" s="868" t="s">
        <v>877</v>
      </c>
      <c r="ATQ20" s="868" t="s">
        <v>877</v>
      </c>
      <c r="ATR20" s="868" t="s">
        <v>877</v>
      </c>
      <c r="ATS20" s="868" t="s">
        <v>877</v>
      </c>
      <c r="ATT20" s="868" t="s">
        <v>877</v>
      </c>
      <c r="ATU20" s="868" t="s">
        <v>877</v>
      </c>
      <c r="ATV20" s="868" t="s">
        <v>877</v>
      </c>
      <c r="ATW20" s="868" t="s">
        <v>877</v>
      </c>
      <c r="ATX20" s="868" t="s">
        <v>877</v>
      </c>
      <c r="ATY20" s="868" t="s">
        <v>877</v>
      </c>
      <c r="ATZ20" s="868" t="s">
        <v>877</v>
      </c>
      <c r="AUA20" s="868" t="s">
        <v>877</v>
      </c>
      <c r="AUB20" s="868" t="s">
        <v>877</v>
      </c>
      <c r="AUC20" s="868" t="s">
        <v>877</v>
      </c>
      <c r="AUD20" s="868" t="s">
        <v>877</v>
      </c>
      <c r="AUE20" s="868" t="s">
        <v>877</v>
      </c>
      <c r="AUF20" s="868" t="s">
        <v>877</v>
      </c>
      <c r="AUG20" s="868" t="s">
        <v>877</v>
      </c>
      <c r="AUH20" s="868" t="s">
        <v>877</v>
      </c>
      <c r="AUI20" s="868" t="s">
        <v>877</v>
      </c>
      <c r="AUJ20" s="868" t="s">
        <v>877</v>
      </c>
      <c r="AUK20" s="868" t="s">
        <v>877</v>
      </c>
      <c r="AUL20" s="868" t="s">
        <v>877</v>
      </c>
      <c r="AUM20" s="868" t="s">
        <v>877</v>
      </c>
      <c r="AUN20" s="868" t="s">
        <v>877</v>
      </c>
      <c r="AUO20" s="868" t="s">
        <v>877</v>
      </c>
      <c r="AUP20" s="868" t="s">
        <v>877</v>
      </c>
      <c r="AUQ20" s="868" t="s">
        <v>877</v>
      </c>
      <c r="AUR20" s="868" t="s">
        <v>877</v>
      </c>
      <c r="AUS20" s="868" t="s">
        <v>877</v>
      </c>
      <c r="AUT20" s="868" t="s">
        <v>877</v>
      </c>
      <c r="AUU20" s="868" t="s">
        <v>877</v>
      </c>
      <c r="AUV20" s="868" t="s">
        <v>877</v>
      </c>
      <c r="AUW20" s="868" t="s">
        <v>877</v>
      </c>
      <c r="AUX20" s="868" t="s">
        <v>877</v>
      </c>
      <c r="AUY20" s="868" t="s">
        <v>877</v>
      </c>
      <c r="AUZ20" s="868" t="s">
        <v>877</v>
      </c>
      <c r="AVA20" s="868" t="s">
        <v>877</v>
      </c>
      <c r="AVB20" s="868" t="s">
        <v>877</v>
      </c>
      <c r="AVC20" s="868" t="s">
        <v>877</v>
      </c>
      <c r="AVD20" s="868" t="s">
        <v>877</v>
      </c>
      <c r="AVE20" s="868" t="s">
        <v>877</v>
      </c>
      <c r="AVF20" s="868" t="s">
        <v>877</v>
      </c>
      <c r="AVG20" s="868" t="s">
        <v>877</v>
      </c>
      <c r="AVH20" s="868" t="s">
        <v>877</v>
      </c>
      <c r="AVI20" s="868" t="s">
        <v>877</v>
      </c>
      <c r="AVJ20" s="868" t="s">
        <v>877</v>
      </c>
      <c r="AVK20" s="868" t="s">
        <v>877</v>
      </c>
      <c r="AVL20" s="868" t="s">
        <v>877</v>
      </c>
      <c r="AVM20" s="868" t="s">
        <v>877</v>
      </c>
      <c r="AVN20" s="868" t="s">
        <v>877</v>
      </c>
      <c r="AVO20" s="868" t="s">
        <v>877</v>
      </c>
      <c r="AVP20" s="868" t="s">
        <v>877</v>
      </c>
      <c r="AVQ20" s="868" t="s">
        <v>877</v>
      </c>
      <c r="AVR20" s="868" t="s">
        <v>877</v>
      </c>
      <c r="AVS20" s="868" t="s">
        <v>877</v>
      </c>
      <c r="AVT20" s="868" t="s">
        <v>877</v>
      </c>
      <c r="AVU20" s="868" t="s">
        <v>877</v>
      </c>
      <c r="AVV20" s="868" t="s">
        <v>877</v>
      </c>
      <c r="AVW20" s="868" t="s">
        <v>877</v>
      </c>
      <c r="AVX20" s="868" t="s">
        <v>877</v>
      </c>
      <c r="AVY20" s="868" t="s">
        <v>877</v>
      </c>
      <c r="AVZ20" s="868" t="s">
        <v>877</v>
      </c>
      <c r="AWA20" s="868" t="s">
        <v>877</v>
      </c>
      <c r="AWB20" s="868" t="s">
        <v>877</v>
      </c>
      <c r="AWC20" s="868" t="s">
        <v>877</v>
      </c>
      <c r="AWD20" s="868" t="s">
        <v>877</v>
      </c>
      <c r="AWE20" s="868" t="s">
        <v>877</v>
      </c>
      <c r="AWF20" s="868" t="s">
        <v>877</v>
      </c>
      <c r="AWG20" s="868" t="s">
        <v>877</v>
      </c>
      <c r="AWH20" s="868" t="s">
        <v>877</v>
      </c>
      <c r="AWI20" s="868" t="s">
        <v>877</v>
      </c>
      <c r="AWJ20" s="868" t="s">
        <v>877</v>
      </c>
      <c r="AWK20" s="868" t="s">
        <v>877</v>
      </c>
      <c r="AWL20" s="868" t="s">
        <v>877</v>
      </c>
      <c r="AWM20" s="868" t="s">
        <v>877</v>
      </c>
      <c r="AWN20" s="868" t="s">
        <v>877</v>
      </c>
      <c r="AWO20" s="868" t="s">
        <v>877</v>
      </c>
      <c r="AWP20" s="868" t="s">
        <v>877</v>
      </c>
      <c r="AWQ20" s="868" t="s">
        <v>877</v>
      </c>
      <c r="AWR20" s="868" t="s">
        <v>877</v>
      </c>
      <c r="AWS20" s="868" t="s">
        <v>877</v>
      </c>
      <c r="AWT20" s="868" t="s">
        <v>877</v>
      </c>
      <c r="AWU20" s="868" t="s">
        <v>877</v>
      </c>
      <c r="AWV20" s="868" t="s">
        <v>877</v>
      </c>
      <c r="AWW20" s="868" t="s">
        <v>877</v>
      </c>
      <c r="AWX20" s="868" t="s">
        <v>877</v>
      </c>
      <c r="AWY20" s="868" t="s">
        <v>877</v>
      </c>
      <c r="AWZ20" s="868" t="s">
        <v>877</v>
      </c>
      <c r="AXA20" s="868" t="s">
        <v>877</v>
      </c>
      <c r="AXB20" s="868" t="s">
        <v>877</v>
      </c>
      <c r="AXC20" s="868" t="s">
        <v>877</v>
      </c>
      <c r="AXD20" s="868" t="s">
        <v>877</v>
      </c>
      <c r="AXE20" s="868" t="s">
        <v>877</v>
      </c>
      <c r="AXF20" s="868" t="s">
        <v>877</v>
      </c>
      <c r="AXG20" s="868" t="s">
        <v>877</v>
      </c>
      <c r="AXH20" s="868" t="s">
        <v>877</v>
      </c>
      <c r="AXI20" s="868" t="s">
        <v>877</v>
      </c>
      <c r="AXJ20" s="868" t="s">
        <v>877</v>
      </c>
      <c r="AXK20" s="868" t="s">
        <v>877</v>
      </c>
      <c r="AXL20" s="868" t="s">
        <v>877</v>
      </c>
      <c r="AXM20" s="868" t="s">
        <v>877</v>
      </c>
      <c r="AXN20" s="868" t="s">
        <v>877</v>
      </c>
      <c r="AXO20" s="868" t="s">
        <v>877</v>
      </c>
      <c r="AXP20" s="868" t="s">
        <v>877</v>
      </c>
      <c r="AXQ20" s="868" t="s">
        <v>877</v>
      </c>
      <c r="AXR20" s="868" t="s">
        <v>877</v>
      </c>
      <c r="AXS20" s="868" t="s">
        <v>877</v>
      </c>
      <c r="AXT20" s="868" t="s">
        <v>877</v>
      </c>
      <c r="AXU20" s="868" t="s">
        <v>877</v>
      </c>
      <c r="AXV20" s="868" t="s">
        <v>877</v>
      </c>
      <c r="AXW20" s="868" t="s">
        <v>877</v>
      </c>
      <c r="AXX20" s="868" t="s">
        <v>877</v>
      </c>
      <c r="AXY20" s="868" t="s">
        <v>877</v>
      </c>
      <c r="AXZ20" s="868" t="s">
        <v>877</v>
      </c>
      <c r="AYA20" s="868" t="s">
        <v>877</v>
      </c>
      <c r="AYB20" s="868" t="s">
        <v>877</v>
      </c>
      <c r="AYC20" s="868" t="s">
        <v>877</v>
      </c>
      <c r="AYD20" s="868" t="s">
        <v>877</v>
      </c>
      <c r="AYE20" s="868" t="s">
        <v>877</v>
      </c>
      <c r="AYF20" s="868" t="s">
        <v>877</v>
      </c>
      <c r="AYG20" s="868" t="s">
        <v>877</v>
      </c>
      <c r="AYH20" s="868" t="s">
        <v>877</v>
      </c>
      <c r="AYI20" s="868" t="s">
        <v>877</v>
      </c>
      <c r="AYJ20" s="868" t="s">
        <v>877</v>
      </c>
      <c r="AYK20" s="868" t="s">
        <v>877</v>
      </c>
      <c r="AYL20" s="868" t="s">
        <v>877</v>
      </c>
      <c r="AYM20" s="868" t="s">
        <v>877</v>
      </c>
      <c r="AYN20" s="868" t="s">
        <v>877</v>
      </c>
      <c r="AYO20" s="868" t="s">
        <v>877</v>
      </c>
      <c r="AYP20" s="868" t="s">
        <v>877</v>
      </c>
      <c r="AYQ20" s="868" t="s">
        <v>877</v>
      </c>
      <c r="AYR20" s="868" t="s">
        <v>877</v>
      </c>
      <c r="AYS20" s="868" t="s">
        <v>877</v>
      </c>
      <c r="AYT20" s="868" t="s">
        <v>877</v>
      </c>
      <c r="AYU20" s="868" t="s">
        <v>877</v>
      </c>
      <c r="AYV20" s="868" t="s">
        <v>877</v>
      </c>
      <c r="AYW20" s="868" t="s">
        <v>877</v>
      </c>
      <c r="AYX20" s="868" t="s">
        <v>877</v>
      </c>
      <c r="AYY20" s="868" t="s">
        <v>877</v>
      </c>
      <c r="AYZ20" s="868" t="s">
        <v>877</v>
      </c>
      <c r="AZA20" s="868" t="s">
        <v>877</v>
      </c>
      <c r="AZB20" s="868" t="s">
        <v>877</v>
      </c>
      <c r="AZC20" s="868" t="s">
        <v>877</v>
      </c>
      <c r="AZD20" s="868" t="s">
        <v>877</v>
      </c>
      <c r="AZE20" s="868" t="s">
        <v>877</v>
      </c>
      <c r="AZF20" s="868" t="s">
        <v>877</v>
      </c>
      <c r="AZG20" s="868" t="s">
        <v>877</v>
      </c>
      <c r="AZH20" s="868" t="s">
        <v>877</v>
      </c>
      <c r="AZI20" s="868" t="s">
        <v>877</v>
      </c>
      <c r="AZJ20" s="868" t="s">
        <v>877</v>
      </c>
      <c r="AZK20" s="868" t="s">
        <v>877</v>
      </c>
      <c r="AZL20" s="868" t="s">
        <v>877</v>
      </c>
      <c r="AZM20" s="868" t="s">
        <v>877</v>
      </c>
      <c r="AZN20" s="868" t="s">
        <v>877</v>
      </c>
      <c r="AZO20" s="868" t="s">
        <v>877</v>
      </c>
      <c r="AZP20" s="868" t="s">
        <v>877</v>
      </c>
      <c r="AZQ20" s="868" t="s">
        <v>877</v>
      </c>
      <c r="AZR20" s="868" t="s">
        <v>877</v>
      </c>
      <c r="AZS20" s="868" t="s">
        <v>877</v>
      </c>
      <c r="AZT20" s="868" t="s">
        <v>877</v>
      </c>
      <c r="AZU20" s="868" t="s">
        <v>877</v>
      </c>
      <c r="AZV20" s="868" t="s">
        <v>877</v>
      </c>
      <c r="AZW20" s="868" t="s">
        <v>877</v>
      </c>
      <c r="AZX20" s="868" t="s">
        <v>877</v>
      </c>
      <c r="AZY20" s="868" t="s">
        <v>877</v>
      </c>
      <c r="AZZ20" s="868" t="s">
        <v>877</v>
      </c>
      <c r="BAA20" s="868" t="s">
        <v>877</v>
      </c>
      <c r="BAB20" s="868" t="s">
        <v>877</v>
      </c>
      <c r="BAC20" s="868" t="s">
        <v>877</v>
      </c>
      <c r="BAD20" s="868" t="s">
        <v>877</v>
      </c>
      <c r="BAE20" s="868" t="s">
        <v>877</v>
      </c>
      <c r="BAF20" s="868" t="s">
        <v>877</v>
      </c>
      <c r="BAG20" s="868" t="s">
        <v>877</v>
      </c>
      <c r="BAH20" s="868" t="s">
        <v>877</v>
      </c>
      <c r="BAI20" s="868" t="s">
        <v>877</v>
      </c>
      <c r="BAJ20" s="868" t="s">
        <v>877</v>
      </c>
      <c r="BAK20" s="868" t="s">
        <v>877</v>
      </c>
      <c r="BAL20" s="868" t="s">
        <v>877</v>
      </c>
      <c r="BAM20" s="868" t="s">
        <v>877</v>
      </c>
      <c r="BAN20" s="868" t="s">
        <v>877</v>
      </c>
      <c r="BAO20" s="868" t="s">
        <v>877</v>
      </c>
      <c r="BAP20" s="868" t="s">
        <v>877</v>
      </c>
      <c r="BAQ20" s="868" t="s">
        <v>877</v>
      </c>
      <c r="BAR20" s="868" t="s">
        <v>877</v>
      </c>
      <c r="BAS20" s="868" t="s">
        <v>877</v>
      </c>
      <c r="BAT20" s="868" t="s">
        <v>877</v>
      </c>
      <c r="BAU20" s="868" t="s">
        <v>877</v>
      </c>
      <c r="BAV20" s="868" t="s">
        <v>877</v>
      </c>
      <c r="BAW20" s="868" t="s">
        <v>877</v>
      </c>
      <c r="BAX20" s="868" t="s">
        <v>877</v>
      </c>
      <c r="BAY20" s="868" t="s">
        <v>877</v>
      </c>
      <c r="BAZ20" s="868" t="s">
        <v>877</v>
      </c>
      <c r="BBA20" s="868" t="s">
        <v>877</v>
      </c>
      <c r="BBB20" s="868" t="s">
        <v>877</v>
      </c>
      <c r="BBC20" s="868" t="s">
        <v>877</v>
      </c>
      <c r="BBD20" s="868" t="s">
        <v>877</v>
      </c>
      <c r="BBE20" s="868" t="s">
        <v>877</v>
      </c>
      <c r="BBF20" s="868" t="s">
        <v>877</v>
      </c>
      <c r="BBG20" s="868" t="s">
        <v>877</v>
      </c>
      <c r="BBH20" s="868" t="s">
        <v>877</v>
      </c>
      <c r="BBI20" s="868" t="s">
        <v>877</v>
      </c>
      <c r="BBJ20" s="868" t="s">
        <v>877</v>
      </c>
      <c r="BBK20" s="868" t="s">
        <v>877</v>
      </c>
      <c r="BBL20" s="868" t="s">
        <v>877</v>
      </c>
      <c r="BBM20" s="868" t="s">
        <v>877</v>
      </c>
      <c r="BBN20" s="868" t="s">
        <v>877</v>
      </c>
      <c r="BBO20" s="868" t="s">
        <v>877</v>
      </c>
      <c r="BBP20" s="868" t="s">
        <v>877</v>
      </c>
      <c r="BBQ20" s="868" t="s">
        <v>877</v>
      </c>
      <c r="BBR20" s="868" t="s">
        <v>877</v>
      </c>
      <c r="BBS20" s="868" t="s">
        <v>877</v>
      </c>
      <c r="BBT20" s="868" t="s">
        <v>877</v>
      </c>
      <c r="BBU20" s="868" t="s">
        <v>877</v>
      </c>
      <c r="BBV20" s="868" t="s">
        <v>877</v>
      </c>
      <c r="BBW20" s="868" t="s">
        <v>877</v>
      </c>
      <c r="BBX20" s="868" t="s">
        <v>877</v>
      </c>
      <c r="BBY20" s="868" t="s">
        <v>877</v>
      </c>
      <c r="BBZ20" s="868" t="s">
        <v>877</v>
      </c>
      <c r="BCA20" s="868" t="s">
        <v>877</v>
      </c>
      <c r="BCB20" s="868" t="s">
        <v>877</v>
      </c>
      <c r="BCC20" s="868" t="s">
        <v>877</v>
      </c>
      <c r="BCD20" s="868" t="s">
        <v>877</v>
      </c>
      <c r="BCE20" s="868" t="s">
        <v>877</v>
      </c>
      <c r="BCF20" s="868" t="s">
        <v>877</v>
      </c>
      <c r="BCG20" s="868" t="s">
        <v>877</v>
      </c>
      <c r="BCH20" s="868" t="s">
        <v>877</v>
      </c>
      <c r="BCI20" s="868" t="s">
        <v>877</v>
      </c>
      <c r="BCJ20" s="868" t="s">
        <v>877</v>
      </c>
      <c r="BCK20" s="868" t="s">
        <v>877</v>
      </c>
      <c r="BCL20" s="868" t="s">
        <v>877</v>
      </c>
      <c r="BCM20" s="868" t="s">
        <v>877</v>
      </c>
      <c r="BCN20" s="868" t="s">
        <v>877</v>
      </c>
      <c r="BCO20" s="868" t="s">
        <v>877</v>
      </c>
      <c r="BCP20" s="868" t="s">
        <v>877</v>
      </c>
      <c r="BCQ20" s="868" t="s">
        <v>877</v>
      </c>
      <c r="BCR20" s="868" t="s">
        <v>877</v>
      </c>
      <c r="BCS20" s="868" t="s">
        <v>877</v>
      </c>
      <c r="BCT20" s="868" t="s">
        <v>877</v>
      </c>
      <c r="BCU20" s="868" t="s">
        <v>877</v>
      </c>
      <c r="BCV20" s="868" t="s">
        <v>877</v>
      </c>
      <c r="BCW20" s="868" t="s">
        <v>877</v>
      </c>
      <c r="BCX20" s="868" t="s">
        <v>877</v>
      </c>
      <c r="BCY20" s="868" t="s">
        <v>877</v>
      </c>
      <c r="BCZ20" s="868" t="s">
        <v>877</v>
      </c>
      <c r="BDA20" s="868" t="s">
        <v>877</v>
      </c>
      <c r="BDB20" s="868" t="s">
        <v>877</v>
      </c>
      <c r="BDC20" s="868" t="s">
        <v>877</v>
      </c>
      <c r="BDD20" s="868" t="s">
        <v>877</v>
      </c>
      <c r="BDE20" s="868" t="s">
        <v>877</v>
      </c>
      <c r="BDF20" s="868" t="s">
        <v>877</v>
      </c>
      <c r="BDG20" s="868" t="s">
        <v>877</v>
      </c>
      <c r="BDH20" s="868" t="s">
        <v>877</v>
      </c>
      <c r="BDI20" s="868" t="s">
        <v>877</v>
      </c>
      <c r="BDJ20" s="868" t="s">
        <v>877</v>
      </c>
      <c r="BDK20" s="868" t="s">
        <v>877</v>
      </c>
      <c r="BDL20" s="868" t="s">
        <v>877</v>
      </c>
      <c r="BDM20" s="868" t="s">
        <v>877</v>
      </c>
      <c r="BDN20" s="868" t="s">
        <v>877</v>
      </c>
      <c r="BDO20" s="868" t="s">
        <v>877</v>
      </c>
      <c r="BDP20" s="868" t="s">
        <v>877</v>
      </c>
      <c r="BDQ20" s="868" t="s">
        <v>877</v>
      </c>
      <c r="BDR20" s="868" t="s">
        <v>877</v>
      </c>
      <c r="BDS20" s="868" t="s">
        <v>877</v>
      </c>
      <c r="BDT20" s="868" t="s">
        <v>877</v>
      </c>
      <c r="BDU20" s="868" t="s">
        <v>877</v>
      </c>
      <c r="BDV20" s="868" t="s">
        <v>877</v>
      </c>
      <c r="BDW20" s="868" t="s">
        <v>877</v>
      </c>
      <c r="BDX20" s="868" t="s">
        <v>877</v>
      </c>
      <c r="BDY20" s="868" t="s">
        <v>877</v>
      </c>
      <c r="BDZ20" s="868" t="s">
        <v>877</v>
      </c>
      <c r="BEA20" s="868" t="s">
        <v>877</v>
      </c>
      <c r="BEB20" s="868" t="s">
        <v>877</v>
      </c>
      <c r="BEC20" s="868" t="s">
        <v>877</v>
      </c>
      <c r="BED20" s="868" t="s">
        <v>877</v>
      </c>
      <c r="BEE20" s="868" t="s">
        <v>877</v>
      </c>
      <c r="BEF20" s="868" t="s">
        <v>877</v>
      </c>
      <c r="BEG20" s="868" t="s">
        <v>877</v>
      </c>
      <c r="BEH20" s="868" t="s">
        <v>877</v>
      </c>
      <c r="BEI20" s="868" t="s">
        <v>877</v>
      </c>
      <c r="BEJ20" s="868" t="s">
        <v>877</v>
      </c>
      <c r="BEK20" s="868" t="s">
        <v>877</v>
      </c>
      <c r="BEL20" s="868" t="s">
        <v>877</v>
      </c>
      <c r="BEM20" s="868" t="s">
        <v>877</v>
      </c>
      <c r="BEN20" s="868" t="s">
        <v>877</v>
      </c>
      <c r="BEO20" s="868" t="s">
        <v>877</v>
      </c>
      <c r="BEP20" s="868" t="s">
        <v>877</v>
      </c>
      <c r="BEQ20" s="868" t="s">
        <v>877</v>
      </c>
      <c r="BER20" s="868" t="s">
        <v>877</v>
      </c>
      <c r="BES20" s="868" t="s">
        <v>877</v>
      </c>
      <c r="BET20" s="868" t="s">
        <v>877</v>
      </c>
      <c r="BEU20" s="868" t="s">
        <v>877</v>
      </c>
      <c r="BEV20" s="868" t="s">
        <v>877</v>
      </c>
      <c r="BEW20" s="868" t="s">
        <v>877</v>
      </c>
      <c r="BEX20" s="868" t="s">
        <v>877</v>
      </c>
      <c r="BEY20" s="868" t="s">
        <v>877</v>
      </c>
      <c r="BEZ20" s="868" t="s">
        <v>877</v>
      </c>
      <c r="BFA20" s="868" t="s">
        <v>877</v>
      </c>
      <c r="BFB20" s="868" t="s">
        <v>877</v>
      </c>
      <c r="BFC20" s="868" t="s">
        <v>877</v>
      </c>
      <c r="BFD20" s="868" t="s">
        <v>877</v>
      </c>
      <c r="BFE20" s="868" t="s">
        <v>877</v>
      </c>
      <c r="BFF20" s="868" t="s">
        <v>877</v>
      </c>
      <c r="BFG20" s="868" t="s">
        <v>877</v>
      </c>
      <c r="BFH20" s="868" t="s">
        <v>877</v>
      </c>
      <c r="BFI20" s="868" t="s">
        <v>877</v>
      </c>
      <c r="BFJ20" s="868" t="s">
        <v>877</v>
      </c>
      <c r="BFK20" s="868" t="s">
        <v>877</v>
      </c>
      <c r="BFL20" s="868" t="s">
        <v>877</v>
      </c>
      <c r="BFM20" s="868" t="s">
        <v>877</v>
      </c>
      <c r="BFN20" s="868" t="s">
        <v>877</v>
      </c>
      <c r="BFO20" s="868" t="s">
        <v>877</v>
      </c>
      <c r="BFP20" s="868" t="s">
        <v>877</v>
      </c>
      <c r="BFQ20" s="868" t="s">
        <v>877</v>
      </c>
      <c r="BFR20" s="868" t="s">
        <v>877</v>
      </c>
      <c r="BFS20" s="868" t="s">
        <v>877</v>
      </c>
      <c r="BFT20" s="868" t="s">
        <v>877</v>
      </c>
      <c r="BFU20" s="868" t="s">
        <v>877</v>
      </c>
      <c r="BFV20" s="868" t="s">
        <v>877</v>
      </c>
      <c r="BFW20" s="868" t="s">
        <v>877</v>
      </c>
      <c r="BFX20" s="868" t="s">
        <v>877</v>
      </c>
      <c r="BFY20" s="868" t="s">
        <v>877</v>
      </c>
      <c r="BFZ20" s="868" t="s">
        <v>877</v>
      </c>
      <c r="BGA20" s="868" t="s">
        <v>877</v>
      </c>
      <c r="BGB20" s="868" t="s">
        <v>877</v>
      </c>
      <c r="BGC20" s="868" t="s">
        <v>877</v>
      </c>
      <c r="BGD20" s="868" t="s">
        <v>877</v>
      </c>
      <c r="BGE20" s="868" t="s">
        <v>877</v>
      </c>
      <c r="BGF20" s="868" t="s">
        <v>877</v>
      </c>
      <c r="BGG20" s="868" t="s">
        <v>877</v>
      </c>
      <c r="BGH20" s="868" t="s">
        <v>877</v>
      </c>
      <c r="BGI20" s="868" t="s">
        <v>877</v>
      </c>
      <c r="BGJ20" s="868" t="s">
        <v>877</v>
      </c>
      <c r="BGK20" s="868" t="s">
        <v>877</v>
      </c>
      <c r="BGL20" s="868" t="s">
        <v>877</v>
      </c>
      <c r="BGM20" s="868" t="s">
        <v>877</v>
      </c>
      <c r="BGN20" s="868" t="s">
        <v>877</v>
      </c>
      <c r="BGO20" s="868" t="s">
        <v>877</v>
      </c>
      <c r="BGP20" s="868" t="s">
        <v>877</v>
      </c>
      <c r="BGQ20" s="868" t="s">
        <v>877</v>
      </c>
      <c r="BGR20" s="868" t="s">
        <v>877</v>
      </c>
      <c r="BGS20" s="868" t="s">
        <v>877</v>
      </c>
      <c r="BGT20" s="868" t="s">
        <v>877</v>
      </c>
      <c r="BGU20" s="868" t="s">
        <v>877</v>
      </c>
      <c r="BGV20" s="868" t="s">
        <v>877</v>
      </c>
      <c r="BGW20" s="868" t="s">
        <v>877</v>
      </c>
      <c r="BGX20" s="868" t="s">
        <v>877</v>
      </c>
      <c r="BGY20" s="868" t="s">
        <v>877</v>
      </c>
      <c r="BGZ20" s="868" t="s">
        <v>877</v>
      </c>
      <c r="BHA20" s="868" t="s">
        <v>877</v>
      </c>
      <c r="BHB20" s="868" t="s">
        <v>877</v>
      </c>
      <c r="BHC20" s="868" t="s">
        <v>877</v>
      </c>
      <c r="BHD20" s="868" t="s">
        <v>877</v>
      </c>
      <c r="BHE20" s="868" t="s">
        <v>877</v>
      </c>
      <c r="BHF20" s="868" t="s">
        <v>877</v>
      </c>
      <c r="BHG20" s="868" t="s">
        <v>877</v>
      </c>
      <c r="BHH20" s="868" t="s">
        <v>877</v>
      </c>
      <c r="BHI20" s="868" t="s">
        <v>877</v>
      </c>
      <c r="BHJ20" s="868" t="s">
        <v>877</v>
      </c>
      <c r="BHK20" s="868" t="s">
        <v>877</v>
      </c>
      <c r="BHL20" s="868" t="s">
        <v>877</v>
      </c>
      <c r="BHM20" s="868" t="s">
        <v>877</v>
      </c>
      <c r="BHN20" s="868" t="s">
        <v>877</v>
      </c>
      <c r="BHO20" s="868" t="s">
        <v>877</v>
      </c>
      <c r="BHP20" s="868" t="s">
        <v>877</v>
      </c>
      <c r="BHQ20" s="868" t="s">
        <v>877</v>
      </c>
      <c r="BHR20" s="868" t="s">
        <v>877</v>
      </c>
      <c r="BHS20" s="868" t="s">
        <v>877</v>
      </c>
      <c r="BHT20" s="868" t="s">
        <v>877</v>
      </c>
      <c r="BHU20" s="868" t="s">
        <v>877</v>
      </c>
      <c r="BHV20" s="868" t="s">
        <v>877</v>
      </c>
      <c r="BHW20" s="868" t="s">
        <v>877</v>
      </c>
      <c r="BHX20" s="868" t="s">
        <v>877</v>
      </c>
      <c r="BHY20" s="868" t="s">
        <v>877</v>
      </c>
      <c r="BHZ20" s="868" t="s">
        <v>877</v>
      </c>
      <c r="BIA20" s="868" t="s">
        <v>877</v>
      </c>
      <c r="BIB20" s="868" t="s">
        <v>877</v>
      </c>
      <c r="BIC20" s="868" t="s">
        <v>877</v>
      </c>
      <c r="BID20" s="868" t="s">
        <v>877</v>
      </c>
      <c r="BIE20" s="868" t="s">
        <v>877</v>
      </c>
      <c r="BIF20" s="868" t="s">
        <v>877</v>
      </c>
      <c r="BIG20" s="868" t="s">
        <v>877</v>
      </c>
      <c r="BIH20" s="868" t="s">
        <v>877</v>
      </c>
      <c r="BII20" s="868" t="s">
        <v>877</v>
      </c>
      <c r="BIJ20" s="868" t="s">
        <v>877</v>
      </c>
      <c r="BIK20" s="868" t="s">
        <v>877</v>
      </c>
      <c r="BIL20" s="868" t="s">
        <v>877</v>
      </c>
      <c r="BIM20" s="868" t="s">
        <v>877</v>
      </c>
      <c r="BIN20" s="868" t="s">
        <v>877</v>
      </c>
      <c r="BIO20" s="868" t="s">
        <v>877</v>
      </c>
      <c r="BIP20" s="868" t="s">
        <v>877</v>
      </c>
      <c r="BIQ20" s="868" t="s">
        <v>877</v>
      </c>
      <c r="BIR20" s="868" t="s">
        <v>877</v>
      </c>
      <c r="BIS20" s="868" t="s">
        <v>877</v>
      </c>
      <c r="BIT20" s="868" t="s">
        <v>877</v>
      </c>
      <c r="BIU20" s="868" t="s">
        <v>877</v>
      </c>
      <c r="BIV20" s="868" t="s">
        <v>877</v>
      </c>
      <c r="BIW20" s="868" t="s">
        <v>877</v>
      </c>
      <c r="BIX20" s="868" t="s">
        <v>877</v>
      </c>
      <c r="BIY20" s="868" t="s">
        <v>877</v>
      </c>
      <c r="BIZ20" s="868" t="s">
        <v>877</v>
      </c>
      <c r="BJA20" s="868" t="s">
        <v>877</v>
      </c>
      <c r="BJB20" s="868" t="s">
        <v>877</v>
      </c>
      <c r="BJC20" s="868" t="s">
        <v>877</v>
      </c>
      <c r="BJD20" s="868" t="s">
        <v>877</v>
      </c>
      <c r="BJE20" s="868" t="s">
        <v>877</v>
      </c>
      <c r="BJF20" s="868" t="s">
        <v>877</v>
      </c>
      <c r="BJG20" s="868" t="s">
        <v>877</v>
      </c>
      <c r="BJH20" s="868" t="s">
        <v>877</v>
      </c>
      <c r="BJI20" s="868" t="s">
        <v>877</v>
      </c>
      <c r="BJJ20" s="868" t="s">
        <v>877</v>
      </c>
      <c r="BJK20" s="868" t="s">
        <v>877</v>
      </c>
      <c r="BJL20" s="868" t="s">
        <v>877</v>
      </c>
      <c r="BJM20" s="868" t="s">
        <v>877</v>
      </c>
      <c r="BJN20" s="868" t="s">
        <v>877</v>
      </c>
      <c r="BJO20" s="868" t="s">
        <v>877</v>
      </c>
      <c r="BJP20" s="868" t="s">
        <v>877</v>
      </c>
      <c r="BJQ20" s="868" t="s">
        <v>877</v>
      </c>
      <c r="BJR20" s="868" t="s">
        <v>877</v>
      </c>
      <c r="BJS20" s="868" t="s">
        <v>877</v>
      </c>
      <c r="BJT20" s="868" t="s">
        <v>877</v>
      </c>
      <c r="BJU20" s="868" t="s">
        <v>877</v>
      </c>
      <c r="BJV20" s="868" t="s">
        <v>877</v>
      </c>
      <c r="BJW20" s="868" t="s">
        <v>877</v>
      </c>
      <c r="BJX20" s="868" t="s">
        <v>877</v>
      </c>
      <c r="BJY20" s="868" t="s">
        <v>877</v>
      </c>
      <c r="BJZ20" s="868" t="s">
        <v>877</v>
      </c>
      <c r="BKA20" s="868" t="s">
        <v>877</v>
      </c>
      <c r="BKB20" s="868" t="s">
        <v>877</v>
      </c>
      <c r="BKC20" s="868" t="s">
        <v>877</v>
      </c>
      <c r="BKD20" s="868" t="s">
        <v>877</v>
      </c>
      <c r="BKE20" s="868" t="s">
        <v>877</v>
      </c>
      <c r="BKF20" s="868" t="s">
        <v>877</v>
      </c>
      <c r="BKG20" s="868" t="s">
        <v>877</v>
      </c>
      <c r="BKH20" s="868" t="s">
        <v>877</v>
      </c>
      <c r="BKI20" s="868" t="s">
        <v>877</v>
      </c>
      <c r="BKJ20" s="868" t="s">
        <v>877</v>
      </c>
      <c r="BKK20" s="868" t="s">
        <v>877</v>
      </c>
      <c r="BKL20" s="868" t="s">
        <v>877</v>
      </c>
      <c r="BKM20" s="868" t="s">
        <v>877</v>
      </c>
      <c r="BKN20" s="868" t="s">
        <v>877</v>
      </c>
      <c r="BKO20" s="868" t="s">
        <v>877</v>
      </c>
      <c r="BKP20" s="868" t="s">
        <v>877</v>
      </c>
      <c r="BKQ20" s="868" t="s">
        <v>877</v>
      </c>
      <c r="BKR20" s="868" t="s">
        <v>877</v>
      </c>
      <c r="BKS20" s="868" t="s">
        <v>877</v>
      </c>
      <c r="BKT20" s="868" t="s">
        <v>877</v>
      </c>
      <c r="BKU20" s="868" t="s">
        <v>877</v>
      </c>
      <c r="BKV20" s="868" t="s">
        <v>877</v>
      </c>
      <c r="BKW20" s="868" t="s">
        <v>877</v>
      </c>
      <c r="BKX20" s="868" t="s">
        <v>877</v>
      </c>
      <c r="BKY20" s="868" t="s">
        <v>877</v>
      </c>
      <c r="BKZ20" s="868" t="s">
        <v>877</v>
      </c>
      <c r="BLA20" s="868" t="s">
        <v>877</v>
      </c>
      <c r="BLB20" s="868" t="s">
        <v>877</v>
      </c>
      <c r="BLC20" s="868" t="s">
        <v>877</v>
      </c>
      <c r="BLD20" s="868" t="s">
        <v>877</v>
      </c>
      <c r="BLE20" s="868" t="s">
        <v>877</v>
      </c>
      <c r="BLF20" s="868" t="s">
        <v>877</v>
      </c>
      <c r="BLG20" s="868" t="s">
        <v>877</v>
      </c>
      <c r="BLH20" s="868" t="s">
        <v>877</v>
      </c>
      <c r="BLI20" s="868" t="s">
        <v>877</v>
      </c>
      <c r="BLJ20" s="868" t="s">
        <v>877</v>
      </c>
      <c r="BLK20" s="868" t="s">
        <v>877</v>
      </c>
      <c r="BLL20" s="868" t="s">
        <v>877</v>
      </c>
      <c r="BLM20" s="868" t="s">
        <v>877</v>
      </c>
      <c r="BLN20" s="868" t="s">
        <v>877</v>
      </c>
      <c r="BLO20" s="868" t="s">
        <v>877</v>
      </c>
      <c r="BLP20" s="868" t="s">
        <v>877</v>
      </c>
      <c r="BLQ20" s="868" t="s">
        <v>877</v>
      </c>
      <c r="BLR20" s="868" t="s">
        <v>877</v>
      </c>
      <c r="BLS20" s="868" t="s">
        <v>877</v>
      </c>
      <c r="BLT20" s="868" t="s">
        <v>877</v>
      </c>
      <c r="BLU20" s="868" t="s">
        <v>877</v>
      </c>
      <c r="BLV20" s="868" t="s">
        <v>877</v>
      </c>
      <c r="BLW20" s="868" t="s">
        <v>877</v>
      </c>
      <c r="BLX20" s="868" t="s">
        <v>877</v>
      </c>
      <c r="BLY20" s="868" t="s">
        <v>877</v>
      </c>
      <c r="BLZ20" s="868" t="s">
        <v>877</v>
      </c>
      <c r="BMA20" s="868" t="s">
        <v>877</v>
      </c>
      <c r="BMB20" s="868" t="s">
        <v>877</v>
      </c>
      <c r="BMC20" s="868" t="s">
        <v>877</v>
      </c>
      <c r="BMD20" s="868" t="s">
        <v>877</v>
      </c>
      <c r="BME20" s="868" t="s">
        <v>877</v>
      </c>
      <c r="BMF20" s="868" t="s">
        <v>877</v>
      </c>
      <c r="BMG20" s="868" t="s">
        <v>877</v>
      </c>
      <c r="BMH20" s="868" t="s">
        <v>877</v>
      </c>
      <c r="BMI20" s="868" t="s">
        <v>877</v>
      </c>
      <c r="BMJ20" s="868" t="s">
        <v>877</v>
      </c>
      <c r="BMK20" s="868" t="s">
        <v>877</v>
      </c>
      <c r="BML20" s="868" t="s">
        <v>877</v>
      </c>
      <c r="BMM20" s="868" t="s">
        <v>877</v>
      </c>
      <c r="BMN20" s="868" t="s">
        <v>877</v>
      </c>
      <c r="BMO20" s="868" t="s">
        <v>877</v>
      </c>
      <c r="BMP20" s="868" t="s">
        <v>877</v>
      </c>
      <c r="BMQ20" s="868" t="s">
        <v>877</v>
      </c>
      <c r="BMR20" s="868" t="s">
        <v>877</v>
      </c>
      <c r="BMS20" s="868" t="s">
        <v>877</v>
      </c>
      <c r="BMT20" s="868" t="s">
        <v>877</v>
      </c>
      <c r="BMU20" s="868" t="s">
        <v>877</v>
      </c>
      <c r="BMV20" s="868" t="s">
        <v>877</v>
      </c>
      <c r="BMW20" s="868" t="s">
        <v>877</v>
      </c>
      <c r="BMX20" s="868" t="s">
        <v>877</v>
      </c>
      <c r="BMY20" s="868" t="s">
        <v>877</v>
      </c>
      <c r="BMZ20" s="868" t="s">
        <v>877</v>
      </c>
      <c r="BNA20" s="868" t="s">
        <v>877</v>
      </c>
      <c r="BNB20" s="868" t="s">
        <v>877</v>
      </c>
      <c r="BNC20" s="868" t="s">
        <v>877</v>
      </c>
      <c r="BND20" s="868" t="s">
        <v>877</v>
      </c>
      <c r="BNE20" s="868" t="s">
        <v>877</v>
      </c>
      <c r="BNF20" s="868" t="s">
        <v>877</v>
      </c>
      <c r="BNG20" s="868" t="s">
        <v>877</v>
      </c>
      <c r="BNH20" s="868" t="s">
        <v>877</v>
      </c>
      <c r="BNI20" s="868" t="s">
        <v>877</v>
      </c>
      <c r="BNJ20" s="868" t="s">
        <v>877</v>
      </c>
      <c r="BNK20" s="868" t="s">
        <v>877</v>
      </c>
      <c r="BNL20" s="868" t="s">
        <v>877</v>
      </c>
      <c r="BNM20" s="868" t="s">
        <v>877</v>
      </c>
      <c r="BNN20" s="868" t="s">
        <v>877</v>
      </c>
      <c r="BNO20" s="868" t="s">
        <v>877</v>
      </c>
      <c r="BNP20" s="868" t="s">
        <v>877</v>
      </c>
      <c r="BNQ20" s="868" t="s">
        <v>877</v>
      </c>
      <c r="BNR20" s="868" t="s">
        <v>877</v>
      </c>
      <c r="BNS20" s="868" t="s">
        <v>877</v>
      </c>
      <c r="BNT20" s="868" t="s">
        <v>877</v>
      </c>
      <c r="BNU20" s="868" t="s">
        <v>877</v>
      </c>
      <c r="BNV20" s="868" t="s">
        <v>877</v>
      </c>
      <c r="BNW20" s="868" t="s">
        <v>877</v>
      </c>
      <c r="BNX20" s="868" t="s">
        <v>877</v>
      </c>
      <c r="BNY20" s="868" t="s">
        <v>877</v>
      </c>
      <c r="BNZ20" s="868" t="s">
        <v>877</v>
      </c>
      <c r="BOA20" s="868" t="s">
        <v>877</v>
      </c>
      <c r="BOB20" s="868" t="s">
        <v>877</v>
      </c>
      <c r="BOC20" s="868" t="s">
        <v>877</v>
      </c>
      <c r="BOD20" s="868" t="s">
        <v>877</v>
      </c>
      <c r="BOE20" s="868" t="s">
        <v>877</v>
      </c>
      <c r="BOF20" s="868" t="s">
        <v>877</v>
      </c>
      <c r="BOG20" s="868" t="s">
        <v>877</v>
      </c>
      <c r="BOH20" s="868" t="s">
        <v>877</v>
      </c>
      <c r="BOI20" s="868" t="s">
        <v>877</v>
      </c>
      <c r="BOJ20" s="868" t="s">
        <v>877</v>
      </c>
      <c r="BOK20" s="868" t="s">
        <v>877</v>
      </c>
      <c r="BOL20" s="868" t="s">
        <v>877</v>
      </c>
      <c r="BOM20" s="868" t="s">
        <v>877</v>
      </c>
      <c r="BON20" s="868" t="s">
        <v>877</v>
      </c>
      <c r="BOO20" s="868" t="s">
        <v>877</v>
      </c>
      <c r="BOP20" s="868" t="s">
        <v>877</v>
      </c>
      <c r="BOQ20" s="868" t="s">
        <v>877</v>
      </c>
      <c r="BOR20" s="868" t="s">
        <v>877</v>
      </c>
      <c r="BOS20" s="868" t="s">
        <v>877</v>
      </c>
      <c r="BOT20" s="868" t="s">
        <v>877</v>
      </c>
      <c r="BOU20" s="868" t="s">
        <v>877</v>
      </c>
      <c r="BOV20" s="868" t="s">
        <v>877</v>
      </c>
      <c r="BOW20" s="868" t="s">
        <v>877</v>
      </c>
      <c r="BOX20" s="868" t="s">
        <v>877</v>
      </c>
      <c r="BOY20" s="868" t="s">
        <v>877</v>
      </c>
      <c r="BOZ20" s="868" t="s">
        <v>877</v>
      </c>
      <c r="BPA20" s="868" t="s">
        <v>877</v>
      </c>
      <c r="BPB20" s="868" t="s">
        <v>877</v>
      </c>
      <c r="BPC20" s="868" t="s">
        <v>877</v>
      </c>
      <c r="BPD20" s="868" t="s">
        <v>877</v>
      </c>
      <c r="BPE20" s="868" t="s">
        <v>877</v>
      </c>
      <c r="BPF20" s="868" t="s">
        <v>877</v>
      </c>
      <c r="BPG20" s="868" t="s">
        <v>877</v>
      </c>
      <c r="BPH20" s="868" t="s">
        <v>877</v>
      </c>
      <c r="BPI20" s="868" t="s">
        <v>877</v>
      </c>
      <c r="BPJ20" s="868" t="s">
        <v>877</v>
      </c>
      <c r="BPK20" s="868" t="s">
        <v>877</v>
      </c>
      <c r="BPL20" s="868" t="s">
        <v>877</v>
      </c>
      <c r="BPM20" s="868" t="s">
        <v>877</v>
      </c>
      <c r="BPN20" s="868" t="s">
        <v>877</v>
      </c>
      <c r="BPO20" s="868" t="s">
        <v>877</v>
      </c>
      <c r="BPP20" s="868" t="s">
        <v>877</v>
      </c>
      <c r="BPQ20" s="868" t="s">
        <v>877</v>
      </c>
      <c r="BPR20" s="868" t="s">
        <v>877</v>
      </c>
      <c r="BPS20" s="868" t="s">
        <v>877</v>
      </c>
      <c r="BPT20" s="868" t="s">
        <v>877</v>
      </c>
      <c r="BPU20" s="868" t="s">
        <v>877</v>
      </c>
      <c r="BPV20" s="868" t="s">
        <v>877</v>
      </c>
      <c r="BPW20" s="868" t="s">
        <v>877</v>
      </c>
      <c r="BPX20" s="868" t="s">
        <v>877</v>
      </c>
      <c r="BPY20" s="868" t="s">
        <v>877</v>
      </c>
      <c r="BPZ20" s="868" t="s">
        <v>877</v>
      </c>
      <c r="BQA20" s="868" t="s">
        <v>877</v>
      </c>
      <c r="BQB20" s="868" t="s">
        <v>877</v>
      </c>
      <c r="BQC20" s="868" t="s">
        <v>877</v>
      </c>
      <c r="BQD20" s="868" t="s">
        <v>877</v>
      </c>
      <c r="BQE20" s="868" t="s">
        <v>877</v>
      </c>
      <c r="BQF20" s="868" t="s">
        <v>877</v>
      </c>
      <c r="BQG20" s="868" t="s">
        <v>877</v>
      </c>
      <c r="BQH20" s="868" t="s">
        <v>877</v>
      </c>
      <c r="BQI20" s="868" t="s">
        <v>877</v>
      </c>
      <c r="BQJ20" s="868" t="s">
        <v>877</v>
      </c>
      <c r="BQK20" s="868" t="s">
        <v>877</v>
      </c>
      <c r="BQL20" s="868" t="s">
        <v>877</v>
      </c>
      <c r="BQM20" s="868" t="s">
        <v>877</v>
      </c>
      <c r="BQN20" s="868" t="s">
        <v>877</v>
      </c>
      <c r="BQO20" s="868" t="s">
        <v>877</v>
      </c>
      <c r="BQP20" s="868" t="s">
        <v>877</v>
      </c>
      <c r="BQQ20" s="868" t="s">
        <v>877</v>
      </c>
      <c r="BQR20" s="868" t="s">
        <v>877</v>
      </c>
      <c r="BQS20" s="868" t="s">
        <v>877</v>
      </c>
      <c r="BQT20" s="868" t="s">
        <v>877</v>
      </c>
      <c r="BQU20" s="868" t="s">
        <v>877</v>
      </c>
      <c r="BQV20" s="868" t="s">
        <v>877</v>
      </c>
      <c r="BQW20" s="868" t="s">
        <v>877</v>
      </c>
      <c r="BQX20" s="868" t="s">
        <v>877</v>
      </c>
      <c r="BQY20" s="868" t="s">
        <v>877</v>
      </c>
      <c r="BQZ20" s="868" t="s">
        <v>877</v>
      </c>
      <c r="BRA20" s="868" t="s">
        <v>877</v>
      </c>
      <c r="BRB20" s="868" t="s">
        <v>877</v>
      </c>
      <c r="BRC20" s="868" t="s">
        <v>877</v>
      </c>
      <c r="BRD20" s="868" t="s">
        <v>877</v>
      </c>
      <c r="BRE20" s="868" t="s">
        <v>877</v>
      </c>
      <c r="BRF20" s="868" t="s">
        <v>877</v>
      </c>
      <c r="BRG20" s="868" t="s">
        <v>877</v>
      </c>
      <c r="BRH20" s="868" t="s">
        <v>877</v>
      </c>
      <c r="BRI20" s="868" t="s">
        <v>877</v>
      </c>
      <c r="BRJ20" s="868" t="s">
        <v>877</v>
      </c>
      <c r="BRK20" s="868" t="s">
        <v>877</v>
      </c>
      <c r="BRL20" s="868" t="s">
        <v>877</v>
      </c>
      <c r="BRM20" s="868" t="s">
        <v>877</v>
      </c>
      <c r="BRN20" s="868" t="s">
        <v>877</v>
      </c>
      <c r="BRO20" s="868" t="s">
        <v>877</v>
      </c>
      <c r="BRP20" s="868" t="s">
        <v>877</v>
      </c>
      <c r="BRQ20" s="868" t="s">
        <v>877</v>
      </c>
      <c r="BRR20" s="868" t="s">
        <v>877</v>
      </c>
      <c r="BRS20" s="868" t="s">
        <v>877</v>
      </c>
      <c r="BRT20" s="868" t="s">
        <v>877</v>
      </c>
      <c r="BRU20" s="868" t="s">
        <v>877</v>
      </c>
      <c r="BRV20" s="868" t="s">
        <v>877</v>
      </c>
      <c r="BRW20" s="868" t="s">
        <v>877</v>
      </c>
      <c r="BRX20" s="868" t="s">
        <v>877</v>
      </c>
      <c r="BRY20" s="868" t="s">
        <v>877</v>
      </c>
      <c r="BRZ20" s="868" t="s">
        <v>877</v>
      </c>
      <c r="BSA20" s="868" t="s">
        <v>877</v>
      </c>
      <c r="BSB20" s="868" t="s">
        <v>877</v>
      </c>
      <c r="BSC20" s="868" t="s">
        <v>877</v>
      </c>
      <c r="BSD20" s="868" t="s">
        <v>877</v>
      </c>
      <c r="BSE20" s="868" t="s">
        <v>877</v>
      </c>
      <c r="BSF20" s="868" t="s">
        <v>877</v>
      </c>
      <c r="BSG20" s="868" t="s">
        <v>877</v>
      </c>
      <c r="BSH20" s="868" t="s">
        <v>877</v>
      </c>
      <c r="BSI20" s="868" t="s">
        <v>877</v>
      </c>
      <c r="BSJ20" s="868" t="s">
        <v>877</v>
      </c>
      <c r="BSK20" s="868" t="s">
        <v>877</v>
      </c>
      <c r="BSL20" s="868" t="s">
        <v>877</v>
      </c>
      <c r="BSM20" s="868" t="s">
        <v>877</v>
      </c>
      <c r="BSN20" s="868" t="s">
        <v>877</v>
      </c>
      <c r="BSO20" s="868" t="s">
        <v>877</v>
      </c>
      <c r="BSP20" s="868" t="s">
        <v>877</v>
      </c>
      <c r="BSQ20" s="868" t="s">
        <v>877</v>
      </c>
      <c r="BSR20" s="868" t="s">
        <v>877</v>
      </c>
      <c r="BSS20" s="868" t="s">
        <v>877</v>
      </c>
      <c r="BST20" s="868" t="s">
        <v>877</v>
      </c>
      <c r="BSU20" s="868" t="s">
        <v>877</v>
      </c>
      <c r="BSV20" s="868" t="s">
        <v>877</v>
      </c>
      <c r="BSW20" s="868" t="s">
        <v>877</v>
      </c>
      <c r="BSX20" s="868" t="s">
        <v>877</v>
      </c>
      <c r="BSY20" s="868" t="s">
        <v>877</v>
      </c>
      <c r="BSZ20" s="868" t="s">
        <v>877</v>
      </c>
      <c r="BTA20" s="868" t="s">
        <v>877</v>
      </c>
      <c r="BTB20" s="868" t="s">
        <v>877</v>
      </c>
      <c r="BTC20" s="868" t="s">
        <v>877</v>
      </c>
      <c r="BTD20" s="868" t="s">
        <v>877</v>
      </c>
      <c r="BTE20" s="868" t="s">
        <v>877</v>
      </c>
      <c r="BTF20" s="868" t="s">
        <v>877</v>
      </c>
      <c r="BTG20" s="868" t="s">
        <v>877</v>
      </c>
      <c r="BTH20" s="868" t="s">
        <v>877</v>
      </c>
      <c r="BTI20" s="868" t="s">
        <v>877</v>
      </c>
      <c r="BTJ20" s="868" t="s">
        <v>877</v>
      </c>
      <c r="BTK20" s="868" t="s">
        <v>877</v>
      </c>
      <c r="BTL20" s="868" t="s">
        <v>877</v>
      </c>
      <c r="BTM20" s="868" t="s">
        <v>877</v>
      </c>
      <c r="BTN20" s="868" t="s">
        <v>877</v>
      </c>
      <c r="BTO20" s="868" t="s">
        <v>877</v>
      </c>
      <c r="BTP20" s="868" t="s">
        <v>877</v>
      </c>
      <c r="BTQ20" s="868" t="s">
        <v>877</v>
      </c>
      <c r="BTR20" s="868" t="s">
        <v>877</v>
      </c>
      <c r="BTS20" s="868" t="s">
        <v>877</v>
      </c>
      <c r="BTT20" s="868" t="s">
        <v>877</v>
      </c>
      <c r="BTU20" s="868" t="s">
        <v>877</v>
      </c>
      <c r="BTV20" s="868" t="s">
        <v>877</v>
      </c>
      <c r="BTW20" s="868" t="s">
        <v>877</v>
      </c>
      <c r="BTX20" s="868" t="s">
        <v>877</v>
      </c>
      <c r="BTY20" s="868" t="s">
        <v>877</v>
      </c>
      <c r="BTZ20" s="868" t="s">
        <v>877</v>
      </c>
      <c r="BUA20" s="868" t="s">
        <v>877</v>
      </c>
      <c r="BUB20" s="868" t="s">
        <v>877</v>
      </c>
      <c r="BUC20" s="868" t="s">
        <v>877</v>
      </c>
      <c r="BUD20" s="868" t="s">
        <v>877</v>
      </c>
      <c r="BUE20" s="868" t="s">
        <v>877</v>
      </c>
      <c r="BUF20" s="868" t="s">
        <v>877</v>
      </c>
      <c r="BUG20" s="868" t="s">
        <v>877</v>
      </c>
      <c r="BUH20" s="868" t="s">
        <v>877</v>
      </c>
      <c r="BUI20" s="868" t="s">
        <v>877</v>
      </c>
      <c r="BUJ20" s="868" t="s">
        <v>877</v>
      </c>
      <c r="BUK20" s="868" t="s">
        <v>877</v>
      </c>
      <c r="BUL20" s="868" t="s">
        <v>877</v>
      </c>
      <c r="BUM20" s="868" t="s">
        <v>877</v>
      </c>
      <c r="BUN20" s="868" t="s">
        <v>877</v>
      </c>
      <c r="BUO20" s="868" t="s">
        <v>877</v>
      </c>
      <c r="BUP20" s="868" t="s">
        <v>877</v>
      </c>
      <c r="BUQ20" s="868" t="s">
        <v>877</v>
      </c>
      <c r="BUR20" s="868" t="s">
        <v>877</v>
      </c>
      <c r="BUS20" s="868" t="s">
        <v>877</v>
      </c>
      <c r="BUT20" s="868" t="s">
        <v>877</v>
      </c>
      <c r="BUU20" s="868" t="s">
        <v>877</v>
      </c>
      <c r="BUV20" s="868" t="s">
        <v>877</v>
      </c>
      <c r="BUW20" s="868" t="s">
        <v>877</v>
      </c>
      <c r="BUX20" s="868" t="s">
        <v>877</v>
      </c>
      <c r="BUY20" s="868" t="s">
        <v>877</v>
      </c>
      <c r="BUZ20" s="868" t="s">
        <v>877</v>
      </c>
      <c r="BVA20" s="868" t="s">
        <v>877</v>
      </c>
      <c r="BVB20" s="868" t="s">
        <v>877</v>
      </c>
      <c r="BVC20" s="868" t="s">
        <v>877</v>
      </c>
      <c r="BVD20" s="868" t="s">
        <v>877</v>
      </c>
      <c r="BVE20" s="868" t="s">
        <v>877</v>
      </c>
      <c r="BVF20" s="868" t="s">
        <v>877</v>
      </c>
      <c r="BVG20" s="868" t="s">
        <v>877</v>
      </c>
      <c r="BVH20" s="868" t="s">
        <v>877</v>
      </c>
      <c r="BVI20" s="868" t="s">
        <v>877</v>
      </c>
      <c r="BVJ20" s="868" t="s">
        <v>877</v>
      </c>
      <c r="BVK20" s="868" t="s">
        <v>877</v>
      </c>
      <c r="BVL20" s="868" t="s">
        <v>877</v>
      </c>
      <c r="BVM20" s="868" t="s">
        <v>877</v>
      </c>
      <c r="BVN20" s="868" t="s">
        <v>877</v>
      </c>
      <c r="BVO20" s="868" t="s">
        <v>877</v>
      </c>
      <c r="BVP20" s="868" t="s">
        <v>877</v>
      </c>
      <c r="BVQ20" s="868" t="s">
        <v>877</v>
      </c>
      <c r="BVR20" s="868" t="s">
        <v>877</v>
      </c>
      <c r="BVS20" s="868" t="s">
        <v>877</v>
      </c>
      <c r="BVT20" s="868" t="s">
        <v>877</v>
      </c>
      <c r="BVU20" s="868" t="s">
        <v>877</v>
      </c>
      <c r="BVV20" s="868" t="s">
        <v>877</v>
      </c>
      <c r="BVW20" s="868" t="s">
        <v>877</v>
      </c>
      <c r="BVX20" s="868" t="s">
        <v>877</v>
      </c>
      <c r="BVY20" s="868" t="s">
        <v>877</v>
      </c>
      <c r="BVZ20" s="868" t="s">
        <v>877</v>
      </c>
      <c r="BWA20" s="868" t="s">
        <v>877</v>
      </c>
      <c r="BWB20" s="868" t="s">
        <v>877</v>
      </c>
      <c r="BWC20" s="868" t="s">
        <v>877</v>
      </c>
      <c r="BWD20" s="868" t="s">
        <v>877</v>
      </c>
      <c r="BWE20" s="868" t="s">
        <v>877</v>
      </c>
      <c r="BWF20" s="868" t="s">
        <v>877</v>
      </c>
      <c r="BWG20" s="868" t="s">
        <v>877</v>
      </c>
      <c r="BWH20" s="868" t="s">
        <v>877</v>
      </c>
      <c r="BWI20" s="868" t="s">
        <v>877</v>
      </c>
      <c r="BWJ20" s="868" t="s">
        <v>877</v>
      </c>
      <c r="BWK20" s="868" t="s">
        <v>877</v>
      </c>
      <c r="BWL20" s="868" t="s">
        <v>877</v>
      </c>
      <c r="BWM20" s="868" t="s">
        <v>877</v>
      </c>
      <c r="BWN20" s="868" t="s">
        <v>877</v>
      </c>
      <c r="BWO20" s="868" t="s">
        <v>877</v>
      </c>
      <c r="BWP20" s="868" t="s">
        <v>877</v>
      </c>
      <c r="BWQ20" s="868" t="s">
        <v>877</v>
      </c>
      <c r="BWR20" s="868" t="s">
        <v>877</v>
      </c>
      <c r="BWS20" s="868" t="s">
        <v>877</v>
      </c>
      <c r="BWT20" s="868" t="s">
        <v>877</v>
      </c>
      <c r="BWU20" s="868" t="s">
        <v>877</v>
      </c>
      <c r="BWV20" s="868" t="s">
        <v>877</v>
      </c>
      <c r="BWW20" s="868" t="s">
        <v>877</v>
      </c>
      <c r="BWX20" s="868" t="s">
        <v>877</v>
      </c>
      <c r="BWY20" s="868" t="s">
        <v>877</v>
      </c>
      <c r="BWZ20" s="868" t="s">
        <v>877</v>
      </c>
      <c r="BXA20" s="868" t="s">
        <v>877</v>
      </c>
      <c r="BXB20" s="868" t="s">
        <v>877</v>
      </c>
      <c r="BXC20" s="868" t="s">
        <v>877</v>
      </c>
      <c r="BXD20" s="868" t="s">
        <v>877</v>
      </c>
      <c r="BXE20" s="868" t="s">
        <v>877</v>
      </c>
      <c r="BXF20" s="868" t="s">
        <v>877</v>
      </c>
      <c r="BXG20" s="868" t="s">
        <v>877</v>
      </c>
      <c r="BXH20" s="868" t="s">
        <v>877</v>
      </c>
      <c r="BXI20" s="868" t="s">
        <v>877</v>
      </c>
      <c r="BXJ20" s="868" t="s">
        <v>877</v>
      </c>
      <c r="BXK20" s="868" t="s">
        <v>877</v>
      </c>
      <c r="BXL20" s="868" t="s">
        <v>877</v>
      </c>
      <c r="BXM20" s="868" t="s">
        <v>877</v>
      </c>
      <c r="BXN20" s="868" t="s">
        <v>877</v>
      </c>
      <c r="BXO20" s="868" t="s">
        <v>877</v>
      </c>
      <c r="BXP20" s="868" t="s">
        <v>877</v>
      </c>
      <c r="BXQ20" s="868" t="s">
        <v>877</v>
      </c>
      <c r="BXR20" s="868" t="s">
        <v>877</v>
      </c>
      <c r="BXS20" s="868" t="s">
        <v>877</v>
      </c>
      <c r="BXT20" s="868" t="s">
        <v>877</v>
      </c>
      <c r="BXU20" s="868" t="s">
        <v>877</v>
      </c>
      <c r="BXV20" s="868" t="s">
        <v>877</v>
      </c>
      <c r="BXW20" s="868" t="s">
        <v>877</v>
      </c>
      <c r="BXX20" s="868" t="s">
        <v>877</v>
      </c>
      <c r="BXY20" s="868" t="s">
        <v>877</v>
      </c>
      <c r="BXZ20" s="868" t="s">
        <v>877</v>
      </c>
      <c r="BYA20" s="868" t="s">
        <v>877</v>
      </c>
      <c r="BYB20" s="868" t="s">
        <v>877</v>
      </c>
      <c r="BYC20" s="868" t="s">
        <v>877</v>
      </c>
      <c r="BYD20" s="868" t="s">
        <v>877</v>
      </c>
      <c r="BYE20" s="868" t="s">
        <v>877</v>
      </c>
      <c r="BYF20" s="868" t="s">
        <v>877</v>
      </c>
      <c r="BYG20" s="868" t="s">
        <v>877</v>
      </c>
      <c r="BYH20" s="868" t="s">
        <v>877</v>
      </c>
      <c r="BYI20" s="868" t="s">
        <v>877</v>
      </c>
      <c r="BYJ20" s="868" t="s">
        <v>877</v>
      </c>
      <c r="BYK20" s="868" t="s">
        <v>877</v>
      </c>
      <c r="BYL20" s="868" t="s">
        <v>877</v>
      </c>
      <c r="BYM20" s="868" t="s">
        <v>877</v>
      </c>
      <c r="BYN20" s="868" t="s">
        <v>877</v>
      </c>
      <c r="BYO20" s="868" t="s">
        <v>877</v>
      </c>
      <c r="BYP20" s="868" t="s">
        <v>877</v>
      </c>
      <c r="BYQ20" s="868" t="s">
        <v>877</v>
      </c>
      <c r="BYR20" s="868" t="s">
        <v>877</v>
      </c>
      <c r="BYS20" s="868" t="s">
        <v>877</v>
      </c>
      <c r="BYT20" s="868" t="s">
        <v>877</v>
      </c>
      <c r="BYU20" s="868" t="s">
        <v>877</v>
      </c>
      <c r="BYV20" s="868" t="s">
        <v>877</v>
      </c>
      <c r="BYW20" s="868" t="s">
        <v>877</v>
      </c>
      <c r="BYX20" s="868" t="s">
        <v>877</v>
      </c>
      <c r="BYY20" s="868" t="s">
        <v>877</v>
      </c>
      <c r="BYZ20" s="868" t="s">
        <v>877</v>
      </c>
      <c r="BZA20" s="868" t="s">
        <v>877</v>
      </c>
      <c r="BZB20" s="868" t="s">
        <v>877</v>
      </c>
      <c r="BZC20" s="868" t="s">
        <v>877</v>
      </c>
      <c r="BZD20" s="868" t="s">
        <v>877</v>
      </c>
      <c r="BZE20" s="868" t="s">
        <v>877</v>
      </c>
      <c r="BZF20" s="868" t="s">
        <v>877</v>
      </c>
      <c r="BZG20" s="868" t="s">
        <v>877</v>
      </c>
      <c r="BZH20" s="868" t="s">
        <v>877</v>
      </c>
      <c r="BZI20" s="868" t="s">
        <v>877</v>
      </c>
      <c r="BZJ20" s="868" t="s">
        <v>877</v>
      </c>
      <c r="BZK20" s="868" t="s">
        <v>877</v>
      </c>
      <c r="BZL20" s="868" t="s">
        <v>877</v>
      </c>
      <c r="BZM20" s="868" t="s">
        <v>877</v>
      </c>
      <c r="BZN20" s="868" t="s">
        <v>877</v>
      </c>
      <c r="BZO20" s="868" t="s">
        <v>877</v>
      </c>
      <c r="BZP20" s="868" t="s">
        <v>877</v>
      </c>
      <c r="BZQ20" s="868" t="s">
        <v>877</v>
      </c>
      <c r="BZR20" s="868" t="s">
        <v>877</v>
      </c>
      <c r="BZS20" s="868" t="s">
        <v>877</v>
      </c>
      <c r="BZT20" s="868" t="s">
        <v>877</v>
      </c>
      <c r="BZU20" s="868" t="s">
        <v>877</v>
      </c>
      <c r="BZV20" s="868" t="s">
        <v>877</v>
      </c>
      <c r="BZW20" s="868" t="s">
        <v>877</v>
      </c>
      <c r="BZX20" s="868" t="s">
        <v>877</v>
      </c>
      <c r="BZY20" s="868" t="s">
        <v>877</v>
      </c>
      <c r="BZZ20" s="868" t="s">
        <v>877</v>
      </c>
      <c r="CAA20" s="868" t="s">
        <v>877</v>
      </c>
      <c r="CAB20" s="868" t="s">
        <v>877</v>
      </c>
      <c r="CAC20" s="868" t="s">
        <v>877</v>
      </c>
      <c r="CAD20" s="868" t="s">
        <v>877</v>
      </c>
      <c r="CAE20" s="868" t="s">
        <v>877</v>
      </c>
      <c r="CAF20" s="868" t="s">
        <v>877</v>
      </c>
      <c r="CAG20" s="868" t="s">
        <v>877</v>
      </c>
      <c r="CAH20" s="868" t="s">
        <v>877</v>
      </c>
      <c r="CAI20" s="868" t="s">
        <v>877</v>
      </c>
      <c r="CAJ20" s="868" t="s">
        <v>877</v>
      </c>
      <c r="CAK20" s="868" t="s">
        <v>877</v>
      </c>
      <c r="CAL20" s="868" t="s">
        <v>877</v>
      </c>
      <c r="CAM20" s="868" t="s">
        <v>877</v>
      </c>
      <c r="CAN20" s="868" t="s">
        <v>877</v>
      </c>
      <c r="CAO20" s="868" t="s">
        <v>877</v>
      </c>
      <c r="CAP20" s="868" t="s">
        <v>877</v>
      </c>
      <c r="CAQ20" s="868" t="s">
        <v>877</v>
      </c>
      <c r="CAR20" s="868" t="s">
        <v>877</v>
      </c>
      <c r="CAS20" s="868" t="s">
        <v>877</v>
      </c>
      <c r="CAT20" s="868" t="s">
        <v>877</v>
      </c>
      <c r="CAU20" s="868" t="s">
        <v>877</v>
      </c>
      <c r="CAV20" s="868" t="s">
        <v>877</v>
      </c>
      <c r="CAW20" s="868" t="s">
        <v>877</v>
      </c>
      <c r="CAX20" s="868" t="s">
        <v>877</v>
      </c>
      <c r="CAY20" s="868" t="s">
        <v>877</v>
      </c>
      <c r="CAZ20" s="868" t="s">
        <v>877</v>
      </c>
      <c r="CBA20" s="868" t="s">
        <v>877</v>
      </c>
      <c r="CBB20" s="868" t="s">
        <v>877</v>
      </c>
      <c r="CBC20" s="868" t="s">
        <v>877</v>
      </c>
      <c r="CBD20" s="868" t="s">
        <v>877</v>
      </c>
      <c r="CBE20" s="868" t="s">
        <v>877</v>
      </c>
      <c r="CBF20" s="868" t="s">
        <v>877</v>
      </c>
      <c r="CBG20" s="868" t="s">
        <v>877</v>
      </c>
      <c r="CBH20" s="868" t="s">
        <v>877</v>
      </c>
      <c r="CBI20" s="868" t="s">
        <v>877</v>
      </c>
      <c r="CBJ20" s="868" t="s">
        <v>877</v>
      </c>
      <c r="CBK20" s="868" t="s">
        <v>877</v>
      </c>
      <c r="CBL20" s="868" t="s">
        <v>877</v>
      </c>
      <c r="CBM20" s="868" t="s">
        <v>877</v>
      </c>
      <c r="CBN20" s="868" t="s">
        <v>877</v>
      </c>
      <c r="CBO20" s="868" t="s">
        <v>877</v>
      </c>
      <c r="CBP20" s="868" t="s">
        <v>877</v>
      </c>
      <c r="CBQ20" s="868" t="s">
        <v>877</v>
      </c>
      <c r="CBR20" s="868" t="s">
        <v>877</v>
      </c>
      <c r="CBS20" s="868" t="s">
        <v>877</v>
      </c>
      <c r="CBT20" s="868" t="s">
        <v>877</v>
      </c>
      <c r="CBU20" s="868" t="s">
        <v>877</v>
      </c>
      <c r="CBV20" s="868" t="s">
        <v>877</v>
      </c>
      <c r="CBW20" s="868" t="s">
        <v>877</v>
      </c>
      <c r="CBX20" s="868" t="s">
        <v>877</v>
      </c>
      <c r="CBY20" s="868" t="s">
        <v>877</v>
      </c>
      <c r="CBZ20" s="868" t="s">
        <v>877</v>
      </c>
      <c r="CCA20" s="868" t="s">
        <v>877</v>
      </c>
      <c r="CCB20" s="868" t="s">
        <v>877</v>
      </c>
      <c r="CCC20" s="868" t="s">
        <v>877</v>
      </c>
      <c r="CCD20" s="868" t="s">
        <v>877</v>
      </c>
      <c r="CCE20" s="868" t="s">
        <v>877</v>
      </c>
      <c r="CCF20" s="868" t="s">
        <v>877</v>
      </c>
      <c r="CCG20" s="868" t="s">
        <v>877</v>
      </c>
      <c r="CCH20" s="868" t="s">
        <v>877</v>
      </c>
      <c r="CCI20" s="868" t="s">
        <v>877</v>
      </c>
      <c r="CCJ20" s="868" t="s">
        <v>877</v>
      </c>
      <c r="CCK20" s="868" t="s">
        <v>877</v>
      </c>
      <c r="CCL20" s="868" t="s">
        <v>877</v>
      </c>
      <c r="CCM20" s="868" t="s">
        <v>877</v>
      </c>
      <c r="CCN20" s="868" t="s">
        <v>877</v>
      </c>
      <c r="CCO20" s="868" t="s">
        <v>877</v>
      </c>
      <c r="CCP20" s="868" t="s">
        <v>877</v>
      </c>
      <c r="CCQ20" s="868" t="s">
        <v>877</v>
      </c>
      <c r="CCR20" s="868" t="s">
        <v>877</v>
      </c>
      <c r="CCS20" s="868" t="s">
        <v>877</v>
      </c>
      <c r="CCT20" s="868" t="s">
        <v>877</v>
      </c>
      <c r="CCU20" s="868" t="s">
        <v>877</v>
      </c>
      <c r="CCV20" s="868" t="s">
        <v>877</v>
      </c>
      <c r="CCW20" s="868" t="s">
        <v>877</v>
      </c>
      <c r="CCX20" s="868" t="s">
        <v>877</v>
      </c>
      <c r="CCY20" s="868" t="s">
        <v>877</v>
      </c>
      <c r="CCZ20" s="868" t="s">
        <v>877</v>
      </c>
      <c r="CDA20" s="868" t="s">
        <v>877</v>
      </c>
      <c r="CDB20" s="868" t="s">
        <v>877</v>
      </c>
      <c r="CDC20" s="868" t="s">
        <v>877</v>
      </c>
      <c r="CDD20" s="868" t="s">
        <v>877</v>
      </c>
      <c r="CDE20" s="868" t="s">
        <v>877</v>
      </c>
      <c r="CDF20" s="868" t="s">
        <v>877</v>
      </c>
      <c r="CDG20" s="868" t="s">
        <v>877</v>
      </c>
      <c r="CDH20" s="868" t="s">
        <v>877</v>
      </c>
      <c r="CDI20" s="868" t="s">
        <v>877</v>
      </c>
      <c r="CDJ20" s="868" t="s">
        <v>877</v>
      </c>
      <c r="CDK20" s="868" t="s">
        <v>877</v>
      </c>
      <c r="CDL20" s="868" t="s">
        <v>877</v>
      </c>
      <c r="CDM20" s="868" t="s">
        <v>877</v>
      </c>
      <c r="CDN20" s="868" t="s">
        <v>877</v>
      </c>
      <c r="CDO20" s="868" t="s">
        <v>877</v>
      </c>
      <c r="CDP20" s="868" t="s">
        <v>877</v>
      </c>
      <c r="CDQ20" s="868" t="s">
        <v>877</v>
      </c>
      <c r="CDR20" s="868" t="s">
        <v>877</v>
      </c>
      <c r="CDS20" s="868" t="s">
        <v>877</v>
      </c>
      <c r="CDT20" s="868" t="s">
        <v>877</v>
      </c>
      <c r="CDU20" s="868" t="s">
        <v>877</v>
      </c>
      <c r="CDV20" s="868" t="s">
        <v>877</v>
      </c>
      <c r="CDW20" s="868" t="s">
        <v>877</v>
      </c>
      <c r="CDX20" s="868" t="s">
        <v>877</v>
      </c>
      <c r="CDY20" s="868" t="s">
        <v>877</v>
      </c>
      <c r="CDZ20" s="868" t="s">
        <v>877</v>
      </c>
      <c r="CEA20" s="868" t="s">
        <v>877</v>
      </c>
      <c r="CEB20" s="868" t="s">
        <v>877</v>
      </c>
      <c r="CEC20" s="868" t="s">
        <v>877</v>
      </c>
      <c r="CED20" s="868" t="s">
        <v>877</v>
      </c>
      <c r="CEE20" s="868" t="s">
        <v>877</v>
      </c>
      <c r="CEF20" s="868" t="s">
        <v>877</v>
      </c>
      <c r="CEG20" s="868" t="s">
        <v>877</v>
      </c>
      <c r="CEH20" s="868" t="s">
        <v>877</v>
      </c>
      <c r="CEI20" s="868" t="s">
        <v>877</v>
      </c>
      <c r="CEJ20" s="868" t="s">
        <v>877</v>
      </c>
      <c r="CEK20" s="868" t="s">
        <v>877</v>
      </c>
      <c r="CEL20" s="868" t="s">
        <v>877</v>
      </c>
      <c r="CEM20" s="868" t="s">
        <v>877</v>
      </c>
      <c r="CEN20" s="868" t="s">
        <v>877</v>
      </c>
      <c r="CEO20" s="868" t="s">
        <v>877</v>
      </c>
      <c r="CEP20" s="868" t="s">
        <v>877</v>
      </c>
      <c r="CEQ20" s="868" t="s">
        <v>877</v>
      </c>
      <c r="CER20" s="868" t="s">
        <v>877</v>
      </c>
      <c r="CES20" s="868" t="s">
        <v>877</v>
      </c>
      <c r="CET20" s="868" t="s">
        <v>877</v>
      </c>
      <c r="CEU20" s="868" t="s">
        <v>877</v>
      </c>
      <c r="CEV20" s="868" t="s">
        <v>877</v>
      </c>
      <c r="CEW20" s="868" t="s">
        <v>877</v>
      </c>
      <c r="CEX20" s="868" t="s">
        <v>877</v>
      </c>
      <c r="CEY20" s="868" t="s">
        <v>877</v>
      </c>
      <c r="CEZ20" s="868" t="s">
        <v>877</v>
      </c>
      <c r="CFA20" s="868" t="s">
        <v>877</v>
      </c>
      <c r="CFB20" s="868" t="s">
        <v>877</v>
      </c>
      <c r="CFC20" s="868" t="s">
        <v>877</v>
      </c>
      <c r="CFD20" s="868" t="s">
        <v>877</v>
      </c>
      <c r="CFE20" s="868" t="s">
        <v>877</v>
      </c>
      <c r="CFF20" s="868" t="s">
        <v>877</v>
      </c>
      <c r="CFG20" s="868" t="s">
        <v>877</v>
      </c>
      <c r="CFH20" s="868" t="s">
        <v>877</v>
      </c>
      <c r="CFI20" s="868" t="s">
        <v>877</v>
      </c>
      <c r="CFJ20" s="868" t="s">
        <v>877</v>
      </c>
      <c r="CFK20" s="868" t="s">
        <v>877</v>
      </c>
      <c r="CFL20" s="868" t="s">
        <v>877</v>
      </c>
      <c r="CFM20" s="868" t="s">
        <v>877</v>
      </c>
      <c r="CFN20" s="868" t="s">
        <v>877</v>
      </c>
      <c r="CFO20" s="868" t="s">
        <v>877</v>
      </c>
      <c r="CFP20" s="868" t="s">
        <v>877</v>
      </c>
      <c r="CFQ20" s="868" t="s">
        <v>877</v>
      </c>
      <c r="CFR20" s="868" t="s">
        <v>877</v>
      </c>
      <c r="CFS20" s="868" t="s">
        <v>877</v>
      </c>
      <c r="CFT20" s="868" t="s">
        <v>877</v>
      </c>
      <c r="CFU20" s="868" t="s">
        <v>877</v>
      </c>
      <c r="CFV20" s="868" t="s">
        <v>877</v>
      </c>
      <c r="CFW20" s="868" t="s">
        <v>877</v>
      </c>
      <c r="CFX20" s="868" t="s">
        <v>877</v>
      </c>
      <c r="CFY20" s="868" t="s">
        <v>877</v>
      </c>
      <c r="CFZ20" s="868" t="s">
        <v>877</v>
      </c>
      <c r="CGA20" s="868" t="s">
        <v>877</v>
      </c>
      <c r="CGB20" s="868" t="s">
        <v>877</v>
      </c>
      <c r="CGC20" s="868" t="s">
        <v>877</v>
      </c>
      <c r="CGD20" s="868" t="s">
        <v>877</v>
      </c>
      <c r="CGE20" s="868" t="s">
        <v>877</v>
      </c>
      <c r="CGF20" s="868" t="s">
        <v>877</v>
      </c>
      <c r="CGG20" s="868" t="s">
        <v>877</v>
      </c>
      <c r="CGH20" s="868" t="s">
        <v>877</v>
      </c>
      <c r="CGI20" s="868" t="s">
        <v>877</v>
      </c>
      <c r="CGJ20" s="868" t="s">
        <v>877</v>
      </c>
      <c r="CGK20" s="868" t="s">
        <v>877</v>
      </c>
      <c r="CGL20" s="868" t="s">
        <v>877</v>
      </c>
      <c r="CGM20" s="868" t="s">
        <v>877</v>
      </c>
      <c r="CGN20" s="868" t="s">
        <v>877</v>
      </c>
      <c r="CGO20" s="868" t="s">
        <v>877</v>
      </c>
      <c r="CGP20" s="868" t="s">
        <v>877</v>
      </c>
      <c r="CGQ20" s="868" t="s">
        <v>877</v>
      </c>
      <c r="CGR20" s="868" t="s">
        <v>877</v>
      </c>
      <c r="CGS20" s="868" t="s">
        <v>877</v>
      </c>
      <c r="CGT20" s="868" t="s">
        <v>877</v>
      </c>
      <c r="CGU20" s="868" t="s">
        <v>877</v>
      </c>
      <c r="CGV20" s="868" t="s">
        <v>877</v>
      </c>
      <c r="CGW20" s="868" t="s">
        <v>877</v>
      </c>
      <c r="CGX20" s="868" t="s">
        <v>877</v>
      </c>
      <c r="CGY20" s="868" t="s">
        <v>877</v>
      </c>
      <c r="CGZ20" s="868" t="s">
        <v>877</v>
      </c>
      <c r="CHA20" s="868" t="s">
        <v>877</v>
      </c>
      <c r="CHB20" s="868" t="s">
        <v>877</v>
      </c>
      <c r="CHC20" s="868" t="s">
        <v>877</v>
      </c>
      <c r="CHD20" s="868" t="s">
        <v>877</v>
      </c>
      <c r="CHE20" s="868" t="s">
        <v>877</v>
      </c>
      <c r="CHF20" s="868" t="s">
        <v>877</v>
      </c>
      <c r="CHG20" s="868" t="s">
        <v>877</v>
      </c>
      <c r="CHH20" s="868" t="s">
        <v>877</v>
      </c>
      <c r="CHI20" s="868" t="s">
        <v>877</v>
      </c>
      <c r="CHJ20" s="868" t="s">
        <v>877</v>
      </c>
      <c r="CHK20" s="868" t="s">
        <v>877</v>
      </c>
      <c r="CHL20" s="868" t="s">
        <v>877</v>
      </c>
      <c r="CHM20" s="868" t="s">
        <v>877</v>
      </c>
      <c r="CHN20" s="868" t="s">
        <v>877</v>
      </c>
      <c r="CHO20" s="868" t="s">
        <v>877</v>
      </c>
      <c r="CHP20" s="868" t="s">
        <v>877</v>
      </c>
      <c r="CHQ20" s="868" t="s">
        <v>877</v>
      </c>
      <c r="CHR20" s="868" t="s">
        <v>877</v>
      </c>
      <c r="CHS20" s="868" t="s">
        <v>877</v>
      </c>
      <c r="CHT20" s="868" t="s">
        <v>877</v>
      </c>
      <c r="CHU20" s="868" t="s">
        <v>877</v>
      </c>
      <c r="CHV20" s="868" t="s">
        <v>877</v>
      </c>
      <c r="CHW20" s="868" t="s">
        <v>877</v>
      </c>
      <c r="CHX20" s="868" t="s">
        <v>877</v>
      </c>
      <c r="CHY20" s="868" t="s">
        <v>877</v>
      </c>
      <c r="CHZ20" s="868" t="s">
        <v>877</v>
      </c>
      <c r="CIA20" s="868" t="s">
        <v>877</v>
      </c>
      <c r="CIB20" s="868" t="s">
        <v>877</v>
      </c>
      <c r="CIC20" s="868" t="s">
        <v>877</v>
      </c>
      <c r="CID20" s="868" t="s">
        <v>877</v>
      </c>
      <c r="CIE20" s="868" t="s">
        <v>877</v>
      </c>
      <c r="CIF20" s="868" t="s">
        <v>877</v>
      </c>
      <c r="CIG20" s="868" t="s">
        <v>877</v>
      </c>
      <c r="CIH20" s="868" t="s">
        <v>877</v>
      </c>
      <c r="CII20" s="868" t="s">
        <v>877</v>
      </c>
      <c r="CIJ20" s="868" t="s">
        <v>877</v>
      </c>
      <c r="CIK20" s="868" t="s">
        <v>877</v>
      </c>
      <c r="CIL20" s="868" t="s">
        <v>877</v>
      </c>
      <c r="CIM20" s="868" t="s">
        <v>877</v>
      </c>
      <c r="CIN20" s="868" t="s">
        <v>877</v>
      </c>
      <c r="CIO20" s="868" t="s">
        <v>877</v>
      </c>
      <c r="CIP20" s="868" t="s">
        <v>877</v>
      </c>
      <c r="CIQ20" s="868" t="s">
        <v>877</v>
      </c>
      <c r="CIR20" s="868" t="s">
        <v>877</v>
      </c>
      <c r="CIS20" s="868" t="s">
        <v>877</v>
      </c>
      <c r="CIT20" s="868" t="s">
        <v>877</v>
      </c>
      <c r="CIU20" s="868" t="s">
        <v>877</v>
      </c>
      <c r="CIV20" s="868" t="s">
        <v>877</v>
      </c>
      <c r="CIW20" s="868" t="s">
        <v>877</v>
      </c>
      <c r="CIX20" s="868" t="s">
        <v>877</v>
      </c>
      <c r="CIY20" s="868" t="s">
        <v>877</v>
      </c>
      <c r="CIZ20" s="868" t="s">
        <v>877</v>
      </c>
      <c r="CJA20" s="868" t="s">
        <v>877</v>
      </c>
      <c r="CJB20" s="868" t="s">
        <v>877</v>
      </c>
      <c r="CJC20" s="868" t="s">
        <v>877</v>
      </c>
      <c r="CJD20" s="868" t="s">
        <v>877</v>
      </c>
      <c r="CJE20" s="868" t="s">
        <v>877</v>
      </c>
      <c r="CJF20" s="868" t="s">
        <v>877</v>
      </c>
      <c r="CJG20" s="868" t="s">
        <v>877</v>
      </c>
      <c r="CJH20" s="868" t="s">
        <v>877</v>
      </c>
      <c r="CJI20" s="868" t="s">
        <v>877</v>
      </c>
      <c r="CJJ20" s="868" t="s">
        <v>877</v>
      </c>
      <c r="CJK20" s="868" t="s">
        <v>877</v>
      </c>
      <c r="CJL20" s="868" t="s">
        <v>877</v>
      </c>
      <c r="CJM20" s="868" t="s">
        <v>877</v>
      </c>
      <c r="CJN20" s="868" t="s">
        <v>877</v>
      </c>
      <c r="CJO20" s="868" t="s">
        <v>877</v>
      </c>
      <c r="CJP20" s="868" t="s">
        <v>877</v>
      </c>
      <c r="CJQ20" s="868" t="s">
        <v>877</v>
      </c>
      <c r="CJR20" s="868" t="s">
        <v>877</v>
      </c>
      <c r="CJS20" s="868" t="s">
        <v>877</v>
      </c>
      <c r="CJT20" s="868" t="s">
        <v>877</v>
      </c>
      <c r="CJU20" s="868" t="s">
        <v>877</v>
      </c>
      <c r="CJV20" s="868" t="s">
        <v>877</v>
      </c>
      <c r="CJW20" s="868" t="s">
        <v>877</v>
      </c>
      <c r="CJX20" s="868" t="s">
        <v>877</v>
      </c>
      <c r="CJY20" s="868" t="s">
        <v>877</v>
      </c>
      <c r="CJZ20" s="868" t="s">
        <v>877</v>
      </c>
      <c r="CKA20" s="868" t="s">
        <v>877</v>
      </c>
      <c r="CKB20" s="868" t="s">
        <v>877</v>
      </c>
      <c r="CKC20" s="868" t="s">
        <v>877</v>
      </c>
      <c r="CKD20" s="868" t="s">
        <v>877</v>
      </c>
      <c r="CKE20" s="868" t="s">
        <v>877</v>
      </c>
      <c r="CKF20" s="868" t="s">
        <v>877</v>
      </c>
      <c r="CKG20" s="868" t="s">
        <v>877</v>
      </c>
      <c r="CKH20" s="868" t="s">
        <v>877</v>
      </c>
      <c r="CKI20" s="868" t="s">
        <v>877</v>
      </c>
      <c r="CKJ20" s="868" t="s">
        <v>877</v>
      </c>
      <c r="CKK20" s="868" t="s">
        <v>877</v>
      </c>
      <c r="CKL20" s="868" t="s">
        <v>877</v>
      </c>
      <c r="CKM20" s="868" t="s">
        <v>877</v>
      </c>
      <c r="CKN20" s="868" t="s">
        <v>877</v>
      </c>
      <c r="CKO20" s="868" t="s">
        <v>877</v>
      </c>
      <c r="CKP20" s="868" t="s">
        <v>877</v>
      </c>
      <c r="CKQ20" s="868" t="s">
        <v>877</v>
      </c>
      <c r="CKR20" s="868" t="s">
        <v>877</v>
      </c>
      <c r="CKS20" s="868" t="s">
        <v>877</v>
      </c>
      <c r="CKT20" s="868" t="s">
        <v>877</v>
      </c>
      <c r="CKU20" s="868" t="s">
        <v>877</v>
      </c>
      <c r="CKV20" s="868" t="s">
        <v>877</v>
      </c>
      <c r="CKW20" s="868" t="s">
        <v>877</v>
      </c>
      <c r="CKX20" s="868" t="s">
        <v>877</v>
      </c>
      <c r="CKY20" s="868" t="s">
        <v>877</v>
      </c>
      <c r="CKZ20" s="868" t="s">
        <v>877</v>
      </c>
      <c r="CLA20" s="868" t="s">
        <v>877</v>
      </c>
      <c r="CLB20" s="868" t="s">
        <v>877</v>
      </c>
      <c r="CLC20" s="868" t="s">
        <v>877</v>
      </c>
      <c r="CLD20" s="868" t="s">
        <v>877</v>
      </c>
      <c r="CLE20" s="868" t="s">
        <v>877</v>
      </c>
      <c r="CLF20" s="868" t="s">
        <v>877</v>
      </c>
      <c r="CLG20" s="868" t="s">
        <v>877</v>
      </c>
      <c r="CLH20" s="868" t="s">
        <v>877</v>
      </c>
      <c r="CLI20" s="868" t="s">
        <v>877</v>
      </c>
      <c r="CLJ20" s="868" t="s">
        <v>877</v>
      </c>
      <c r="CLK20" s="868" t="s">
        <v>877</v>
      </c>
      <c r="CLL20" s="868" t="s">
        <v>877</v>
      </c>
      <c r="CLM20" s="868" t="s">
        <v>877</v>
      </c>
      <c r="CLN20" s="868" t="s">
        <v>877</v>
      </c>
      <c r="CLO20" s="868" t="s">
        <v>877</v>
      </c>
      <c r="CLP20" s="868" t="s">
        <v>877</v>
      </c>
      <c r="CLQ20" s="868" t="s">
        <v>877</v>
      </c>
      <c r="CLR20" s="868" t="s">
        <v>877</v>
      </c>
      <c r="CLS20" s="868" t="s">
        <v>877</v>
      </c>
      <c r="CLT20" s="868" t="s">
        <v>877</v>
      </c>
      <c r="CLU20" s="868" t="s">
        <v>877</v>
      </c>
      <c r="CLV20" s="868" t="s">
        <v>877</v>
      </c>
      <c r="CLW20" s="868" t="s">
        <v>877</v>
      </c>
      <c r="CLX20" s="868" t="s">
        <v>877</v>
      </c>
      <c r="CLY20" s="868" t="s">
        <v>877</v>
      </c>
      <c r="CLZ20" s="868" t="s">
        <v>877</v>
      </c>
      <c r="CMA20" s="868" t="s">
        <v>877</v>
      </c>
      <c r="CMB20" s="868" t="s">
        <v>877</v>
      </c>
      <c r="CMC20" s="868" t="s">
        <v>877</v>
      </c>
      <c r="CMD20" s="868" t="s">
        <v>877</v>
      </c>
      <c r="CME20" s="868" t="s">
        <v>877</v>
      </c>
      <c r="CMF20" s="868" t="s">
        <v>877</v>
      </c>
      <c r="CMG20" s="868" t="s">
        <v>877</v>
      </c>
      <c r="CMH20" s="868" t="s">
        <v>877</v>
      </c>
      <c r="CMI20" s="868" t="s">
        <v>877</v>
      </c>
      <c r="CMJ20" s="868" t="s">
        <v>877</v>
      </c>
      <c r="CMK20" s="868" t="s">
        <v>877</v>
      </c>
      <c r="CML20" s="868" t="s">
        <v>877</v>
      </c>
      <c r="CMM20" s="868" t="s">
        <v>877</v>
      </c>
      <c r="CMN20" s="868" t="s">
        <v>877</v>
      </c>
      <c r="CMO20" s="868" t="s">
        <v>877</v>
      </c>
      <c r="CMP20" s="868" t="s">
        <v>877</v>
      </c>
      <c r="CMQ20" s="868" t="s">
        <v>877</v>
      </c>
      <c r="CMR20" s="868" t="s">
        <v>877</v>
      </c>
      <c r="CMS20" s="868" t="s">
        <v>877</v>
      </c>
      <c r="CMT20" s="868" t="s">
        <v>877</v>
      </c>
      <c r="CMU20" s="868" t="s">
        <v>877</v>
      </c>
      <c r="CMV20" s="868" t="s">
        <v>877</v>
      </c>
      <c r="CMW20" s="868" t="s">
        <v>877</v>
      </c>
      <c r="CMX20" s="868" t="s">
        <v>877</v>
      </c>
      <c r="CMY20" s="868" t="s">
        <v>877</v>
      </c>
      <c r="CMZ20" s="868" t="s">
        <v>877</v>
      </c>
      <c r="CNA20" s="868" t="s">
        <v>877</v>
      </c>
      <c r="CNB20" s="868" t="s">
        <v>877</v>
      </c>
      <c r="CNC20" s="868" t="s">
        <v>877</v>
      </c>
      <c r="CND20" s="868" t="s">
        <v>877</v>
      </c>
      <c r="CNE20" s="868" t="s">
        <v>877</v>
      </c>
      <c r="CNF20" s="868" t="s">
        <v>877</v>
      </c>
      <c r="CNG20" s="868" t="s">
        <v>877</v>
      </c>
      <c r="CNH20" s="868" t="s">
        <v>877</v>
      </c>
      <c r="CNI20" s="868" t="s">
        <v>877</v>
      </c>
      <c r="CNJ20" s="868" t="s">
        <v>877</v>
      </c>
      <c r="CNK20" s="868" t="s">
        <v>877</v>
      </c>
      <c r="CNL20" s="868" t="s">
        <v>877</v>
      </c>
      <c r="CNM20" s="868" t="s">
        <v>877</v>
      </c>
      <c r="CNN20" s="868" t="s">
        <v>877</v>
      </c>
      <c r="CNO20" s="868" t="s">
        <v>877</v>
      </c>
      <c r="CNP20" s="868" t="s">
        <v>877</v>
      </c>
      <c r="CNQ20" s="868" t="s">
        <v>877</v>
      </c>
      <c r="CNR20" s="868" t="s">
        <v>877</v>
      </c>
      <c r="CNS20" s="868" t="s">
        <v>877</v>
      </c>
      <c r="CNT20" s="868" t="s">
        <v>877</v>
      </c>
      <c r="CNU20" s="868" t="s">
        <v>877</v>
      </c>
      <c r="CNV20" s="868" t="s">
        <v>877</v>
      </c>
      <c r="CNW20" s="868" t="s">
        <v>877</v>
      </c>
      <c r="CNX20" s="868" t="s">
        <v>877</v>
      </c>
      <c r="CNY20" s="868" t="s">
        <v>877</v>
      </c>
      <c r="CNZ20" s="868" t="s">
        <v>877</v>
      </c>
      <c r="COA20" s="868" t="s">
        <v>877</v>
      </c>
      <c r="COB20" s="868" t="s">
        <v>877</v>
      </c>
      <c r="COC20" s="868" t="s">
        <v>877</v>
      </c>
      <c r="COD20" s="868" t="s">
        <v>877</v>
      </c>
      <c r="COE20" s="868" t="s">
        <v>877</v>
      </c>
      <c r="COF20" s="868" t="s">
        <v>877</v>
      </c>
      <c r="COG20" s="868" t="s">
        <v>877</v>
      </c>
      <c r="COH20" s="868" t="s">
        <v>877</v>
      </c>
      <c r="COI20" s="868" t="s">
        <v>877</v>
      </c>
      <c r="COJ20" s="868" t="s">
        <v>877</v>
      </c>
      <c r="COK20" s="868" t="s">
        <v>877</v>
      </c>
      <c r="COL20" s="868" t="s">
        <v>877</v>
      </c>
      <c r="COM20" s="868" t="s">
        <v>877</v>
      </c>
      <c r="CON20" s="868" t="s">
        <v>877</v>
      </c>
      <c r="COO20" s="868" t="s">
        <v>877</v>
      </c>
      <c r="COP20" s="868" t="s">
        <v>877</v>
      </c>
      <c r="COQ20" s="868" t="s">
        <v>877</v>
      </c>
      <c r="COR20" s="868" t="s">
        <v>877</v>
      </c>
      <c r="COS20" s="868" t="s">
        <v>877</v>
      </c>
      <c r="COT20" s="868" t="s">
        <v>877</v>
      </c>
      <c r="COU20" s="868" t="s">
        <v>877</v>
      </c>
      <c r="COV20" s="868" t="s">
        <v>877</v>
      </c>
      <c r="COW20" s="868" t="s">
        <v>877</v>
      </c>
      <c r="COX20" s="868" t="s">
        <v>877</v>
      </c>
      <c r="COY20" s="868" t="s">
        <v>877</v>
      </c>
      <c r="COZ20" s="868" t="s">
        <v>877</v>
      </c>
      <c r="CPA20" s="868" t="s">
        <v>877</v>
      </c>
      <c r="CPB20" s="868" t="s">
        <v>877</v>
      </c>
      <c r="CPC20" s="868" t="s">
        <v>877</v>
      </c>
      <c r="CPD20" s="868" t="s">
        <v>877</v>
      </c>
      <c r="CPE20" s="868" t="s">
        <v>877</v>
      </c>
      <c r="CPF20" s="868" t="s">
        <v>877</v>
      </c>
      <c r="CPG20" s="868" t="s">
        <v>877</v>
      </c>
      <c r="CPH20" s="868" t="s">
        <v>877</v>
      </c>
      <c r="CPI20" s="868" t="s">
        <v>877</v>
      </c>
      <c r="CPJ20" s="868" t="s">
        <v>877</v>
      </c>
      <c r="CPK20" s="868" t="s">
        <v>877</v>
      </c>
      <c r="CPL20" s="868" t="s">
        <v>877</v>
      </c>
      <c r="CPM20" s="868" t="s">
        <v>877</v>
      </c>
      <c r="CPN20" s="868" t="s">
        <v>877</v>
      </c>
      <c r="CPO20" s="868" t="s">
        <v>877</v>
      </c>
      <c r="CPP20" s="868" t="s">
        <v>877</v>
      </c>
      <c r="CPQ20" s="868" t="s">
        <v>877</v>
      </c>
      <c r="CPR20" s="868" t="s">
        <v>877</v>
      </c>
      <c r="CPS20" s="868" t="s">
        <v>877</v>
      </c>
      <c r="CPT20" s="868" t="s">
        <v>877</v>
      </c>
      <c r="CPU20" s="868" t="s">
        <v>877</v>
      </c>
      <c r="CPV20" s="868" t="s">
        <v>877</v>
      </c>
      <c r="CPW20" s="868" t="s">
        <v>877</v>
      </c>
      <c r="CPX20" s="868" t="s">
        <v>877</v>
      </c>
      <c r="CPY20" s="868" t="s">
        <v>877</v>
      </c>
      <c r="CPZ20" s="868" t="s">
        <v>877</v>
      </c>
      <c r="CQA20" s="868" t="s">
        <v>877</v>
      </c>
      <c r="CQB20" s="868" t="s">
        <v>877</v>
      </c>
      <c r="CQC20" s="868" t="s">
        <v>877</v>
      </c>
      <c r="CQD20" s="868" t="s">
        <v>877</v>
      </c>
      <c r="CQE20" s="868" t="s">
        <v>877</v>
      </c>
      <c r="CQF20" s="868" t="s">
        <v>877</v>
      </c>
      <c r="CQG20" s="868" t="s">
        <v>877</v>
      </c>
      <c r="CQH20" s="868" t="s">
        <v>877</v>
      </c>
      <c r="CQI20" s="868" t="s">
        <v>877</v>
      </c>
      <c r="CQJ20" s="868" t="s">
        <v>877</v>
      </c>
      <c r="CQK20" s="868" t="s">
        <v>877</v>
      </c>
      <c r="CQL20" s="868" t="s">
        <v>877</v>
      </c>
      <c r="CQM20" s="868" t="s">
        <v>877</v>
      </c>
      <c r="CQN20" s="868" t="s">
        <v>877</v>
      </c>
      <c r="CQO20" s="868" t="s">
        <v>877</v>
      </c>
      <c r="CQP20" s="868" t="s">
        <v>877</v>
      </c>
      <c r="CQQ20" s="868" t="s">
        <v>877</v>
      </c>
      <c r="CQR20" s="868" t="s">
        <v>877</v>
      </c>
      <c r="CQS20" s="868" t="s">
        <v>877</v>
      </c>
      <c r="CQT20" s="868" t="s">
        <v>877</v>
      </c>
      <c r="CQU20" s="868" t="s">
        <v>877</v>
      </c>
      <c r="CQV20" s="868" t="s">
        <v>877</v>
      </c>
      <c r="CQW20" s="868" t="s">
        <v>877</v>
      </c>
      <c r="CQX20" s="868" t="s">
        <v>877</v>
      </c>
      <c r="CQY20" s="868" t="s">
        <v>877</v>
      </c>
      <c r="CQZ20" s="868" t="s">
        <v>877</v>
      </c>
      <c r="CRA20" s="868" t="s">
        <v>877</v>
      </c>
      <c r="CRB20" s="868" t="s">
        <v>877</v>
      </c>
      <c r="CRC20" s="868" t="s">
        <v>877</v>
      </c>
      <c r="CRD20" s="868" t="s">
        <v>877</v>
      </c>
      <c r="CRE20" s="868" t="s">
        <v>877</v>
      </c>
      <c r="CRF20" s="868" t="s">
        <v>877</v>
      </c>
      <c r="CRG20" s="868" t="s">
        <v>877</v>
      </c>
      <c r="CRH20" s="868" t="s">
        <v>877</v>
      </c>
      <c r="CRI20" s="868" t="s">
        <v>877</v>
      </c>
      <c r="CRJ20" s="868" t="s">
        <v>877</v>
      </c>
      <c r="CRK20" s="868" t="s">
        <v>877</v>
      </c>
      <c r="CRL20" s="868" t="s">
        <v>877</v>
      </c>
      <c r="CRM20" s="868" t="s">
        <v>877</v>
      </c>
      <c r="CRN20" s="868" t="s">
        <v>877</v>
      </c>
      <c r="CRO20" s="868" t="s">
        <v>877</v>
      </c>
      <c r="CRP20" s="868" t="s">
        <v>877</v>
      </c>
      <c r="CRQ20" s="868" t="s">
        <v>877</v>
      </c>
      <c r="CRR20" s="868" t="s">
        <v>877</v>
      </c>
      <c r="CRS20" s="868" t="s">
        <v>877</v>
      </c>
      <c r="CRT20" s="868" t="s">
        <v>877</v>
      </c>
      <c r="CRU20" s="868" t="s">
        <v>877</v>
      </c>
      <c r="CRV20" s="868" t="s">
        <v>877</v>
      </c>
      <c r="CRW20" s="868" t="s">
        <v>877</v>
      </c>
      <c r="CRX20" s="868" t="s">
        <v>877</v>
      </c>
      <c r="CRY20" s="868" t="s">
        <v>877</v>
      </c>
      <c r="CRZ20" s="868" t="s">
        <v>877</v>
      </c>
      <c r="CSA20" s="868" t="s">
        <v>877</v>
      </c>
      <c r="CSB20" s="868" t="s">
        <v>877</v>
      </c>
      <c r="CSC20" s="868" t="s">
        <v>877</v>
      </c>
      <c r="CSD20" s="868" t="s">
        <v>877</v>
      </c>
      <c r="CSE20" s="868" t="s">
        <v>877</v>
      </c>
      <c r="CSF20" s="868" t="s">
        <v>877</v>
      </c>
      <c r="CSG20" s="868" t="s">
        <v>877</v>
      </c>
      <c r="CSH20" s="868" t="s">
        <v>877</v>
      </c>
      <c r="CSI20" s="868" t="s">
        <v>877</v>
      </c>
      <c r="CSJ20" s="868" t="s">
        <v>877</v>
      </c>
      <c r="CSK20" s="868" t="s">
        <v>877</v>
      </c>
      <c r="CSL20" s="868" t="s">
        <v>877</v>
      </c>
      <c r="CSM20" s="868" t="s">
        <v>877</v>
      </c>
      <c r="CSN20" s="868" t="s">
        <v>877</v>
      </c>
      <c r="CSO20" s="868" t="s">
        <v>877</v>
      </c>
      <c r="CSP20" s="868" t="s">
        <v>877</v>
      </c>
      <c r="CSQ20" s="868" t="s">
        <v>877</v>
      </c>
      <c r="CSR20" s="868" t="s">
        <v>877</v>
      </c>
      <c r="CSS20" s="868" t="s">
        <v>877</v>
      </c>
      <c r="CST20" s="868" t="s">
        <v>877</v>
      </c>
      <c r="CSU20" s="868" t="s">
        <v>877</v>
      </c>
      <c r="CSV20" s="868" t="s">
        <v>877</v>
      </c>
      <c r="CSW20" s="868" t="s">
        <v>877</v>
      </c>
      <c r="CSX20" s="868" t="s">
        <v>877</v>
      </c>
      <c r="CSY20" s="868" t="s">
        <v>877</v>
      </c>
      <c r="CSZ20" s="868" t="s">
        <v>877</v>
      </c>
      <c r="CTA20" s="868" t="s">
        <v>877</v>
      </c>
      <c r="CTB20" s="868" t="s">
        <v>877</v>
      </c>
      <c r="CTC20" s="868" t="s">
        <v>877</v>
      </c>
      <c r="CTD20" s="868" t="s">
        <v>877</v>
      </c>
      <c r="CTE20" s="868" t="s">
        <v>877</v>
      </c>
      <c r="CTF20" s="868" t="s">
        <v>877</v>
      </c>
      <c r="CTG20" s="868" t="s">
        <v>877</v>
      </c>
      <c r="CTH20" s="868" t="s">
        <v>877</v>
      </c>
      <c r="CTI20" s="868" t="s">
        <v>877</v>
      </c>
      <c r="CTJ20" s="868" t="s">
        <v>877</v>
      </c>
      <c r="CTK20" s="868" t="s">
        <v>877</v>
      </c>
      <c r="CTL20" s="868" t="s">
        <v>877</v>
      </c>
      <c r="CTM20" s="868" t="s">
        <v>877</v>
      </c>
      <c r="CTN20" s="868" t="s">
        <v>877</v>
      </c>
      <c r="CTO20" s="868" t="s">
        <v>877</v>
      </c>
      <c r="CTP20" s="868" t="s">
        <v>877</v>
      </c>
      <c r="CTQ20" s="868" t="s">
        <v>877</v>
      </c>
      <c r="CTR20" s="868" t="s">
        <v>877</v>
      </c>
      <c r="CTS20" s="868" t="s">
        <v>877</v>
      </c>
      <c r="CTT20" s="868" t="s">
        <v>877</v>
      </c>
      <c r="CTU20" s="868" t="s">
        <v>877</v>
      </c>
      <c r="CTV20" s="868" t="s">
        <v>877</v>
      </c>
      <c r="CTW20" s="868" t="s">
        <v>877</v>
      </c>
      <c r="CTX20" s="868" t="s">
        <v>877</v>
      </c>
      <c r="CTY20" s="868" t="s">
        <v>877</v>
      </c>
      <c r="CTZ20" s="868" t="s">
        <v>877</v>
      </c>
      <c r="CUA20" s="868" t="s">
        <v>877</v>
      </c>
      <c r="CUB20" s="868" t="s">
        <v>877</v>
      </c>
      <c r="CUC20" s="868" t="s">
        <v>877</v>
      </c>
      <c r="CUD20" s="868" t="s">
        <v>877</v>
      </c>
      <c r="CUE20" s="868" t="s">
        <v>877</v>
      </c>
      <c r="CUF20" s="868" t="s">
        <v>877</v>
      </c>
      <c r="CUG20" s="868" t="s">
        <v>877</v>
      </c>
      <c r="CUH20" s="868" t="s">
        <v>877</v>
      </c>
      <c r="CUI20" s="868" t="s">
        <v>877</v>
      </c>
      <c r="CUJ20" s="868" t="s">
        <v>877</v>
      </c>
      <c r="CUK20" s="868" t="s">
        <v>877</v>
      </c>
      <c r="CUL20" s="868" t="s">
        <v>877</v>
      </c>
      <c r="CUM20" s="868" t="s">
        <v>877</v>
      </c>
      <c r="CUN20" s="868" t="s">
        <v>877</v>
      </c>
      <c r="CUO20" s="868" t="s">
        <v>877</v>
      </c>
      <c r="CUP20" s="868" t="s">
        <v>877</v>
      </c>
      <c r="CUQ20" s="868" t="s">
        <v>877</v>
      </c>
      <c r="CUR20" s="868" t="s">
        <v>877</v>
      </c>
      <c r="CUS20" s="868" t="s">
        <v>877</v>
      </c>
      <c r="CUT20" s="868" t="s">
        <v>877</v>
      </c>
      <c r="CUU20" s="868" t="s">
        <v>877</v>
      </c>
      <c r="CUV20" s="868" t="s">
        <v>877</v>
      </c>
      <c r="CUW20" s="868" t="s">
        <v>877</v>
      </c>
      <c r="CUX20" s="868" t="s">
        <v>877</v>
      </c>
      <c r="CUY20" s="868" t="s">
        <v>877</v>
      </c>
      <c r="CUZ20" s="868" t="s">
        <v>877</v>
      </c>
      <c r="CVA20" s="868" t="s">
        <v>877</v>
      </c>
      <c r="CVB20" s="868" t="s">
        <v>877</v>
      </c>
      <c r="CVC20" s="868" t="s">
        <v>877</v>
      </c>
      <c r="CVD20" s="868" t="s">
        <v>877</v>
      </c>
      <c r="CVE20" s="868" t="s">
        <v>877</v>
      </c>
      <c r="CVF20" s="868" t="s">
        <v>877</v>
      </c>
      <c r="CVG20" s="868" t="s">
        <v>877</v>
      </c>
      <c r="CVH20" s="868" t="s">
        <v>877</v>
      </c>
      <c r="CVI20" s="868" t="s">
        <v>877</v>
      </c>
      <c r="CVJ20" s="868" t="s">
        <v>877</v>
      </c>
      <c r="CVK20" s="868" t="s">
        <v>877</v>
      </c>
      <c r="CVL20" s="868" t="s">
        <v>877</v>
      </c>
      <c r="CVM20" s="868" t="s">
        <v>877</v>
      </c>
      <c r="CVN20" s="868" t="s">
        <v>877</v>
      </c>
      <c r="CVO20" s="868" t="s">
        <v>877</v>
      </c>
      <c r="CVP20" s="868" t="s">
        <v>877</v>
      </c>
      <c r="CVQ20" s="868" t="s">
        <v>877</v>
      </c>
      <c r="CVR20" s="868" t="s">
        <v>877</v>
      </c>
      <c r="CVS20" s="868" t="s">
        <v>877</v>
      </c>
      <c r="CVT20" s="868" t="s">
        <v>877</v>
      </c>
      <c r="CVU20" s="868" t="s">
        <v>877</v>
      </c>
      <c r="CVV20" s="868" t="s">
        <v>877</v>
      </c>
      <c r="CVW20" s="868" t="s">
        <v>877</v>
      </c>
      <c r="CVX20" s="868" t="s">
        <v>877</v>
      </c>
      <c r="CVY20" s="868" t="s">
        <v>877</v>
      </c>
      <c r="CVZ20" s="868" t="s">
        <v>877</v>
      </c>
      <c r="CWA20" s="868" t="s">
        <v>877</v>
      </c>
      <c r="CWB20" s="868" t="s">
        <v>877</v>
      </c>
      <c r="CWC20" s="868" t="s">
        <v>877</v>
      </c>
      <c r="CWD20" s="868" t="s">
        <v>877</v>
      </c>
      <c r="CWE20" s="868" t="s">
        <v>877</v>
      </c>
      <c r="CWF20" s="868" t="s">
        <v>877</v>
      </c>
      <c r="CWG20" s="868" t="s">
        <v>877</v>
      </c>
      <c r="CWH20" s="868" t="s">
        <v>877</v>
      </c>
      <c r="CWI20" s="868" t="s">
        <v>877</v>
      </c>
      <c r="CWJ20" s="868" t="s">
        <v>877</v>
      </c>
      <c r="CWK20" s="868" t="s">
        <v>877</v>
      </c>
      <c r="CWL20" s="868" t="s">
        <v>877</v>
      </c>
      <c r="CWM20" s="868" t="s">
        <v>877</v>
      </c>
      <c r="CWN20" s="868" t="s">
        <v>877</v>
      </c>
      <c r="CWO20" s="868" t="s">
        <v>877</v>
      </c>
      <c r="CWP20" s="868" t="s">
        <v>877</v>
      </c>
      <c r="CWQ20" s="868" t="s">
        <v>877</v>
      </c>
      <c r="CWR20" s="868" t="s">
        <v>877</v>
      </c>
      <c r="CWS20" s="868" t="s">
        <v>877</v>
      </c>
      <c r="CWT20" s="868" t="s">
        <v>877</v>
      </c>
      <c r="CWU20" s="868" t="s">
        <v>877</v>
      </c>
      <c r="CWV20" s="868" t="s">
        <v>877</v>
      </c>
      <c r="CWW20" s="868" t="s">
        <v>877</v>
      </c>
      <c r="CWX20" s="868" t="s">
        <v>877</v>
      </c>
      <c r="CWY20" s="868" t="s">
        <v>877</v>
      </c>
      <c r="CWZ20" s="868" t="s">
        <v>877</v>
      </c>
      <c r="CXA20" s="868" t="s">
        <v>877</v>
      </c>
      <c r="CXB20" s="868" t="s">
        <v>877</v>
      </c>
      <c r="CXC20" s="868" t="s">
        <v>877</v>
      </c>
      <c r="CXD20" s="868" t="s">
        <v>877</v>
      </c>
      <c r="CXE20" s="868" t="s">
        <v>877</v>
      </c>
      <c r="CXF20" s="868" t="s">
        <v>877</v>
      </c>
      <c r="CXG20" s="868" t="s">
        <v>877</v>
      </c>
      <c r="CXH20" s="868" t="s">
        <v>877</v>
      </c>
      <c r="CXI20" s="868" t="s">
        <v>877</v>
      </c>
      <c r="CXJ20" s="868" t="s">
        <v>877</v>
      </c>
      <c r="CXK20" s="868" t="s">
        <v>877</v>
      </c>
      <c r="CXL20" s="868" t="s">
        <v>877</v>
      </c>
      <c r="CXM20" s="868" t="s">
        <v>877</v>
      </c>
      <c r="CXN20" s="868" t="s">
        <v>877</v>
      </c>
      <c r="CXO20" s="868" t="s">
        <v>877</v>
      </c>
      <c r="CXP20" s="868" t="s">
        <v>877</v>
      </c>
      <c r="CXQ20" s="868" t="s">
        <v>877</v>
      </c>
      <c r="CXR20" s="868" t="s">
        <v>877</v>
      </c>
      <c r="CXS20" s="868" t="s">
        <v>877</v>
      </c>
      <c r="CXT20" s="868" t="s">
        <v>877</v>
      </c>
      <c r="CXU20" s="868" t="s">
        <v>877</v>
      </c>
      <c r="CXV20" s="868" t="s">
        <v>877</v>
      </c>
      <c r="CXW20" s="868" t="s">
        <v>877</v>
      </c>
      <c r="CXX20" s="868" t="s">
        <v>877</v>
      </c>
      <c r="CXY20" s="868" t="s">
        <v>877</v>
      </c>
      <c r="CXZ20" s="868" t="s">
        <v>877</v>
      </c>
      <c r="CYA20" s="868" t="s">
        <v>877</v>
      </c>
      <c r="CYB20" s="868" t="s">
        <v>877</v>
      </c>
      <c r="CYC20" s="868" t="s">
        <v>877</v>
      </c>
      <c r="CYD20" s="868" t="s">
        <v>877</v>
      </c>
      <c r="CYE20" s="868" t="s">
        <v>877</v>
      </c>
      <c r="CYF20" s="868" t="s">
        <v>877</v>
      </c>
      <c r="CYG20" s="868" t="s">
        <v>877</v>
      </c>
      <c r="CYH20" s="868" t="s">
        <v>877</v>
      </c>
      <c r="CYI20" s="868" t="s">
        <v>877</v>
      </c>
      <c r="CYJ20" s="868" t="s">
        <v>877</v>
      </c>
      <c r="CYK20" s="868" t="s">
        <v>877</v>
      </c>
      <c r="CYL20" s="868" t="s">
        <v>877</v>
      </c>
      <c r="CYM20" s="868" t="s">
        <v>877</v>
      </c>
      <c r="CYN20" s="868" t="s">
        <v>877</v>
      </c>
      <c r="CYO20" s="868" t="s">
        <v>877</v>
      </c>
      <c r="CYP20" s="868" t="s">
        <v>877</v>
      </c>
      <c r="CYQ20" s="868" t="s">
        <v>877</v>
      </c>
      <c r="CYR20" s="868" t="s">
        <v>877</v>
      </c>
      <c r="CYS20" s="868" t="s">
        <v>877</v>
      </c>
      <c r="CYT20" s="868" t="s">
        <v>877</v>
      </c>
      <c r="CYU20" s="868" t="s">
        <v>877</v>
      </c>
      <c r="CYV20" s="868" t="s">
        <v>877</v>
      </c>
      <c r="CYW20" s="868" t="s">
        <v>877</v>
      </c>
      <c r="CYX20" s="868" t="s">
        <v>877</v>
      </c>
      <c r="CYY20" s="868" t="s">
        <v>877</v>
      </c>
      <c r="CYZ20" s="868" t="s">
        <v>877</v>
      </c>
      <c r="CZA20" s="868" t="s">
        <v>877</v>
      </c>
      <c r="CZB20" s="868" t="s">
        <v>877</v>
      </c>
      <c r="CZC20" s="868" t="s">
        <v>877</v>
      </c>
      <c r="CZD20" s="868" t="s">
        <v>877</v>
      </c>
      <c r="CZE20" s="868" t="s">
        <v>877</v>
      </c>
      <c r="CZF20" s="868" t="s">
        <v>877</v>
      </c>
      <c r="CZG20" s="868" t="s">
        <v>877</v>
      </c>
      <c r="CZH20" s="868" t="s">
        <v>877</v>
      </c>
      <c r="CZI20" s="868" t="s">
        <v>877</v>
      </c>
      <c r="CZJ20" s="868" t="s">
        <v>877</v>
      </c>
      <c r="CZK20" s="868" t="s">
        <v>877</v>
      </c>
      <c r="CZL20" s="868" t="s">
        <v>877</v>
      </c>
      <c r="CZM20" s="868" t="s">
        <v>877</v>
      </c>
      <c r="CZN20" s="868" t="s">
        <v>877</v>
      </c>
      <c r="CZO20" s="868" t="s">
        <v>877</v>
      </c>
      <c r="CZP20" s="868" t="s">
        <v>877</v>
      </c>
      <c r="CZQ20" s="868" t="s">
        <v>877</v>
      </c>
      <c r="CZR20" s="868" t="s">
        <v>877</v>
      </c>
      <c r="CZS20" s="868" t="s">
        <v>877</v>
      </c>
      <c r="CZT20" s="868" t="s">
        <v>877</v>
      </c>
      <c r="CZU20" s="868" t="s">
        <v>877</v>
      </c>
      <c r="CZV20" s="868" t="s">
        <v>877</v>
      </c>
      <c r="CZW20" s="868" t="s">
        <v>877</v>
      </c>
      <c r="CZX20" s="868" t="s">
        <v>877</v>
      </c>
      <c r="CZY20" s="868" t="s">
        <v>877</v>
      </c>
      <c r="CZZ20" s="868" t="s">
        <v>877</v>
      </c>
      <c r="DAA20" s="868" t="s">
        <v>877</v>
      </c>
      <c r="DAB20" s="868" t="s">
        <v>877</v>
      </c>
      <c r="DAC20" s="868" t="s">
        <v>877</v>
      </c>
      <c r="DAD20" s="868" t="s">
        <v>877</v>
      </c>
      <c r="DAE20" s="868" t="s">
        <v>877</v>
      </c>
      <c r="DAF20" s="868" t="s">
        <v>877</v>
      </c>
      <c r="DAG20" s="868" t="s">
        <v>877</v>
      </c>
      <c r="DAH20" s="868" t="s">
        <v>877</v>
      </c>
      <c r="DAI20" s="868" t="s">
        <v>877</v>
      </c>
      <c r="DAJ20" s="868" t="s">
        <v>877</v>
      </c>
      <c r="DAK20" s="868" t="s">
        <v>877</v>
      </c>
      <c r="DAL20" s="868" t="s">
        <v>877</v>
      </c>
      <c r="DAM20" s="868" t="s">
        <v>877</v>
      </c>
      <c r="DAN20" s="868" t="s">
        <v>877</v>
      </c>
      <c r="DAO20" s="868" t="s">
        <v>877</v>
      </c>
      <c r="DAP20" s="868" t="s">
        <v>877</v>
      </c>
      <c r="DAQ20" s="868" t="s">
        <v>877</v>
      </c>
      <c r="DAR20" s="868" t="s">
        <v>877</v>
      </c>
      <c r="DAS20" s="868" t="s">
        <v>877</v>
      </c>
      <c r="DAT20" s="868" t="s">
        <v>877</v>
      </c>
      <c r="DAU20" s="868" t="s">
        <v>877</v>
      </c>
      <c r="DAV20" s="868" t="s">
        <v>877</v>
      </c>
      <c r="DAW20" s="868" t="s">
        <v>877</v>
      </c>
      <c r="DAX20" s="868" t="s">
        <v>877</v>
      </c>
      <c r="DAY20" s="868" t="s">
        <v>877</v>
      </c>
      <c r="DAZ20" s="868" t="s">
        <v>877</v>
      </c>
      <c r="DBA20" s="868" t="s">
        <v>877</v>
      </c>
      <c r="DBB20" s="868" t="s">
        <v>877</v>
      </c>
      <c r="DBC20" s="868" t="s">
        <v>877</v>
      </c>
      <c r="DBD20" s="868" t="s">
        <v>877</v>
      </c>
      <c r="DBE20" s="868" t="s">
        <v>877</v>
      </c>
      <c r="DBF20" s="868" t="s">
        <v>877</v>
      </c>
      <c r="DBG20" s="868" t="s">
        <v>877</v>
      </c>
      <c r="DBH20" s="868" t="s">
        <v>877</v>
      </c>
      <c r="DBI20" s="868" t="s">
        <v>877</v>
      </c>
      <c r="DBJ20" s="868" t="s">
        <v>877</v>
      </c>
      <c r="DBK20" s="868" t="s">
        <v>877</v>
      </c>
      <c r="DBL20" s="868" t="s">
        <v>877</v>
      </c>
      <c r="DBM20" s="868" t="s">
        <v>877</v>
      </c>
      <c r="DBN20" s="868" t="s">
        <v>877</v>
      </c>
      <c r="DBO20" s="868" t="s">
        <v>877</v>
      </c>
      <c r="DBP20" s="868" t="s">
        <v>877</v>
      </c>
      <c r="DBQ20" s="868" t="s">
        <v>877</v>
      </c>
      <c r="DBR20" s="868" t="s">
        <v>877</v>
      </c>
      <c r="DBS20" s="868" t="s">
        <v>877</v>
      </c>
      <c r="DBT20" s="868" t="s">
        <v>877</v>
      </c>
      <c r="DBU20" s="868" t="s">
        <v>877</v>
      </c>
      <c r="DBV20" s="868" t="s">
        <v>877</v>
      </c>
      <c r="DBW20" s="868" t="s">
        <v>877</v>
      </c>
      <c r="DBX20" s="868" t="s">
        <v>877</v>
      </c>
      <c r="DBY20" s="868" t="s">
        <v>877</v>
      </c>
      <c r="DBZ20" s="868" t="s">
        <v>877</v>
      </c>
      <c r="DCA20" s="868" t="s">
        <v>877</v>
      </c>
      <c r="DCB20" s="868" t="s">
        <v>877</v>
      </c>
      <c r="DCC20" s="868" t="s">
        <v>877</v>
      </c>
      <c r="DCD20" s="868" t="s">
        <v>877</v>
      </c>
      <c r="DCE20" s="868" t="s">
        <v>877</v>
      </c>
      <c r="DCF20" s="868" t="s">
        <v>877</v>
      </c>
      <c r="DCG20" s="868" t="s">
        <v>877</v>
      </c>
      <c r="DCH20" s="868" t="s">
        <v>877</v>
      </c>
      <c r="DCI20" s="868" t="s">
        <v>877</v>
      </c>
      <c r="DCJ20" s="868" t="s">
        <v>877</v>
      </c>
      <c r="DCK20" s="868" t="s">
        <v>877</v>
      </c>
      <c r="DCL20" s="868" t="s">
        <v>877</v>
      </c>
      <c r="DCM20" s="868" t="s">
        <v>877</v>
      </c>
      <c r="DCN20" s="868" t="s">
        <v>877</v>
      </c>
      <c r="DCO20" s="868" t="s">
        <v>877</v>
      </c>
      <c r="DCP20" s="868" t="s">
        <v>877</v>
      </c>
      <c r="DCQ20" s="868" t="s">
        <v>877</v>
      </c>
      <c r="DCR20" s="868" t="s">
        <v>877</v>
      </c>
      <c r="DCS20" s="868" t="s">
        <v>877</v>
      </c>
      <c r="DCT20" s="868" t="s">
        <v>877</v>
      </c>
      <c r="DCU20" s="868" t="s">
        <v>877</v>
      </c>
      <c r="DCV20" s="868" t="s">
        <v>877</v>
      </c>
      <c r="DCW20" s="868" t="s">
        <v>877</v>
      </c>
      <c r="DCX20" s="868" t="s">
        <v>877</v>
      </c>
      <c r="DCY20" s="868" t="s">
        <v>877</v>
      </c>
      <c r="DCZ20" s="868" t="s">
        <v>877</v>
      </c>
      <c r="DDA20" s="868" t="s">
        <v>877</v>
      </c>
      <c r="DDB20" s="868" t="s">
        <v>877</v>
      </c>
      <c r="DDC20" s="868" t="s">
        <v>877</v>
      </c>
      <c r="DDD20" s="868" t="s">
        <v>877</v>
      </c>
      <c r="DDE20" s="868" t="s">
        <v>877</v>
      </c>
      <c r="DDF20" s="868" t="s">
        <v>877</v>
      </c>
      <c r="DDG20" s="868" t="s">
        <v>877</v>
      </c>
      <c r="DDH20" s="868" t="s">
        <v>877</v>
      </c>
      <c r="DDI20" s="868" t="s">
        <v>877</v>
      </c>
      <c r="DDJ20" s="868" t="s">
        <v>877</v>
      </c>
      <c r="DDK20" s="868" t="s">
        <v>877</v>
      </c>
      <c r="DDL20" s="868" t="s">
        <v>877</v>
      </c>
      <c r="DDM20" s="868" t="s">
        <v>877</v>
      </c>
      <c r="DDN20" s="868" t="s">
        <v>877</v>
      </c>
      <c r="DDO20" s="868" t="s">
        <v>877</v>
      </c>
      <c r="DDP20" s="868" t="s">
        <v>877</v>
      </c>
      <c r="DDQ20" s="868" t="s">
        <v>877</v>
      </c>
      <c r="DDR20" s="868" t="s">
        <v>877</v>
      </c>
      <c r="DDS20" s="868" t="s">
        <v>877</v>
      </c>
      <c r="DDT20" s="868" t="s">
        <v>877</v>
      </c>
      <c r="DDU20" s="868" t="s">
        <v>877</v>
      </c>
      <c r="DDV20" s="868" t="s">
        <v>877</v>
      </c>
      <c r="DDW20" s="868" t="s">
        <v>877</v>
      </c>
      <c r="DDX20" s="868" t="s">
        <v>877</v>
      </c>
      <c r="DDY20" s="868" t="s">
        <v>877</v>
      </c>
      <c r="DDZ20" s="868" t="s">
        <v>877</v>
      </c>
      <c r="DEA20" s="868" t="s">
        <v>877</v>
      </c>
      <c r="DEB20" s="868" t="s">
        <v>877</v>
      </c>
      <c r="DEC20" s="868" t="s">
        <v>877</v>
      </c>
      <c r="DED20" s="868" t="s">
        <v>877</v>
      </c>
      <c r="DEE20" s="868" t="s">
        <v>877</v>
      </c>
      <c r="DEF20" s="868" t="s">
        <v>877</v>
      </c>
      <c r="DEG20" s="868" t="s">
        <v>877</v>
      </c>
      <c r="DEH20" s="868" t="s">
        <v>877</v>
      </c>
      <c r="DEI20" s="868" t="s">
        <v>877</v>
      </c>
      <c r="DEJ20" s="868" t="s">
        <v>877</v>
      </c>
      <c r="DEK20" s="868" t="s">
        <v>877</v>
      </c>
      <c r="DEL20" s="868" t="s">
        <v>877</v>
      </c>
      <c r="DEM20" s="868" t="s">
        <v>877</v>
      </c>
      <c r="DEN20" s="868" t="s">
        <v>877</v>
      </c>
      <c r="DEO20" s="868" t="s">
        <v>877</v>
      </c>
      <c r="DEP20" s="868" t="s">
        <v>877</v>
      </c>
      <c r="DEQ20" s="868" t="s">
        <v>877</v>
      </c>
      <c r="DER20" s="868" t="s">
        <v>877</v>
      </c>
      <c r="DES20" s="868" t="s">
        <v>877</v>
      </c>
      <c r="DET20" s="868" t="s">
        <v>877</v>
      </c>
      <c r="DEU20" s="868" t="s">
        <v>877</v>
      </c>
      <c r="DEV20" s="868" t="s">
        <v>877</v>
      </c>
      <c r="DEW20" s="868" t="s">
        <v>877</v>
      </c>
      <c r="DEX20" s="868" t="s">
        <v>877</v>
      </c>
      <c r="DEY20" s="868" t="s">
        <v>877</v>
      </c>
      <c r="DEZ20" s="868" t="s">
        <v>877</v>
      </c>
      <c r="DFA20" s="868" t="s">
        <v>877</v>
      </c>
      <c r="DFB20" s="868" t="s">
        <v>877</v>
      </c>
      <c r="DFC20" s="868" t="s">
        <v>877</v>
      </c>
      <c r="DFD20" s="868" t="s">
        <v>877</v>
      </c>
      <c r="DFE20" s="868" t="s">
        <v>877</v>
      </c>
      <c r="DFF20" s="868" t="s">
        <v>877</v>
      </c>
      <c r="DFG20" s="868" t="s">
        <v>877</v>
      </c>
      <c r="DFH20" s="868" t="s">
        <v>877</v>
      </c>
      <c r="DFI20" s="868" t="s">
        <v>877</v>
      </c>
      <c r="DFJ20" s="868" t="s">
        <v>877</v>
      </c>
      <c r="DFK20" s="868" t="s">
        <v>877</v>
      </c>
      <c r="DFL20" s="868" t="s">
        <v>877</v>
      </c>
      <c r="DFM20" s="868" t="s">
        <v>877</v>
      </c>
      <c r="DFN20" s="868" t="s">
        <v>877</v>
      </c>
      <c r="DFO20" s="868" t="s">
        <v>877</v>
      </c>
      <c r="DFP20" s="868" t="s">
        <v>877</v>
      </c>
      <c r="DFQ20" s="868" t="s">
        <v>877</v>
      </c>
      <c r="DFR20" s="868" t="s">
        <v>877</v>
      </c>
      <c r="DFS20" s="868" t="s">
        <v>877</v>
      </c>
      <c r="DFT20" s="868" t="s">
        <v>877</v>
      </c>
      <c r="DFU20" s="868" t="s">
        <v>877</v>
      </c>
      <c r="DFV20" s="868" t="s">
        <v>877</v>
      </c>
      <c r="DFW20" s="868" t="s">
        <v>877</v>
      </c>
      <c r="DFX20" s="868" t="s">
        <v>877</v>
      </c>
      <c r="DFY20" s="868" t="s">
        <v>877</v>
      </c>
      <c r="DFZ20" s="868" t="s">
        <v>877</v>
      </c>
      <c r="DGA20" s="868" t="s">
        <v>877</v>
      </c>
      <c r="DGB20" s="868" t="s">
        <v>877</v>
      </c>
      <c r="DGC20" s="868" t="s">
        <v>877</v>
      </c>
      <c r="DGD20" s="868" t="s">
        <v>877</v>
      </c>
      <c r="DGE20" s="868" t="s">
        <v>877</v>
      </c>
      <c r="DGF20" s="868" t="s">
        <v>877</v>
      </c>
      <c r="DGG20" s="868" t="s">
        <v>877</v>
      </c>
      <c r="DGH20" s="868" t="s">
        <v>877</v>
      </c>
      <c r="DGI20" s="868" t="s">
        <v>877</v>
      </c>
      <c r="DGJ20" s="868" t="s">
        <v>877</v>
      </c>
      <c r="DGK20" s="868" t="s">
        <v>877</v>
      </c>
      <c r="DGL20" s="868" t="s">
        <v>877</v>
      </c>
      <c r="DGM20" s="868" t="s">
        <v>877</v>
      </c>
      <c r="DGN20" s="868" t="s">
        <v>877</v>
      </c>
      <c r="DGO20" s="868" t="s">
        <v>877</v>
      </c>
      <c r="DGP20" s="868" t="s">
        <v>877</v>
      </c>
      <c r="DGQ20" s="868" t="s">
        <v>877</v>
      </c>
      <c r="DGR20" s="868" t="s">
        <v>877</v>
      </c>
      <c r="DGS20" s="868" t="s">
        <v>877</v>
      </c>
      <c r="DGT20" s="868" t="s">
        <v>877</v>
      </c>
      <c r="DGU20" s="868" t="s">
        <v>877</v>
      </c>
      <c r="DGV20" s="868" t="s">
        <v>877</v>
      </c>
      <c r="DGW20" s="868" t="s">
        <v>877</v>
      </c>
      <c r="DGX20" s="868" t="s">
        <v>877</v>
      </c>
      <c r="DGY20" s="868" t="s">
        <v>877</v>
      </c>
      <c r="DGZ20" s="868" t="s">
        <v>877</v>
      </c>
      <c r="DHA20" s="868" t="s">
        <v>877</v>
      </c>
      <c r="DHB20" s="868" t="s">
        <v>877</v>
      </c>
      <c r="DHC20" s="868" t="s">
        <v>877</v>
      </c>
      <c r="DHD20" s="868" t="s">
        <v>877</v>
      </c>
      <c r="DHE20" s="868" t="s">
        <v>877</v>
      </c>
      <c r="DHF20" s="868" t="s">
        <v>877</v>
      </c>
      <c r="DHG20" s="868" t="s">
        <v>877</v>
      </c>
      <c r="DHH20" s="868" t="s">
        <v>877</v>
      </c>
      <c r="DHI20" s="868" t="s">
        <v>877</v>
      </c>
      <c r="DHJ20" s="868" t="s">
        <v>877</v>
      </c>
      <c r="DHK20" s="868" t="s">
        <v>877</v>
      </c>
      <c r="DHL20" s="868" t="s">
        <v>877</v>
      </c>
      <c r="DHM20" s="868" t="s">
        <v>877</v>
      </c>
      <c r="DHN20" s="868" t="s">
        <v>877</v>
      </c>
      <c r="DHO20" s="868" t="s">
        <v>877</v>
      </c>
      <c r="DHP20" s="868" t="s">
        <v>877</v>
      </c>
      <c r="DHQ20" s="868" t="s">
        <v>877</v>
      </c>
      <c r="DHR20" s="868" t="s">
        <v>877</v>
      </c>
      <c r="DHS20" s="868" t="s">
        <v>877</v>
      </c>
      <c r="DHT20" s="868" t="s">
        <v>877</v>
      </c>
      <c r="DHU20" s="868" t="s">
        <v>877</v>
      </c>
      <c r="DHV20" s="868" t="s">
        <v>877</v>
      </c>
      <c r="DHW20" s="868" t="s">
        <v>877</v>
      </c>
      <c r="DHX20" s="868" t="s">
        <v>877</v>
      </c>
      <c r="DHY20" s="868" t="s">
        <v>877</v>
      </c>
      <c r="DHZ20" s="868" t="s">
        <v>877</v>
      </c>
      <c r="DIA20" s="868" t="s">
        <v>877</v>
      </c>
      <c r="DIB20" s="868" t="s">
        <v>877</v>
      </c>
      <c r="DIC20" s="868" t="s">
        <v>877</v>
      </c>
      <c r="DID20" s="868" t="s">
        <v>877</v>
      </c>
      <c r="DIE20" s="868" t="s">
        <v>877</v>
      </c>
      <c r="DIF20" s="868" t="s">
        <v>877</v>
      </c>
      <c r="DIG20" s="868" t="s">
        <v>877</v>
      </c>
      <c r="DIH20" s="868" t="s">
        <v>877</v>
      </c>
      <c r="DII20" s="868" t="s">
        <v>877</v>
      </c>
      <c r="DIJ20" s="868" t="s">
        <v>877</v>
      </c>
      <c r="DIK20" s="868" t="s">
        <v>877</v>
      </c>
      <c r="DIL20" s="868" t="s">
        <v>877</v>
      </c>
      <c r="DIM20" s="868" t="s">
        <v>877</v>
      </c>
      <c r="DIN20" s="868" t="s">
        <v>877</v>
      </c>
      <c r="DIO20" s="868" t="s">
        <v>877</v>
      </c>
      <c r="DIP20" s="868" t="s">
        <v>877</v>
      </c>
      <c r="DIQ20" s="868" t="s">
        <v>877</v>
      </c>
      <c r="DIR20" s="868" t="s">
        <v>877</v>
      </c>
      <c r="DIS20" s="868" t="s">
        <v>877</v>
      </c>
      <c r="DIT20" s="868" t="s">
        <v>877</v>
      </c>
      <c r="DIU20" s="868" t="s">
        <v>877</v>
      </c>
      <c r="DIV20" s="868" t="s">
        <v>877</v>
      </c>
      <c r="DIW20" s="868" t="s">
        <v>877</v>
      </c>
      <c r="DIX20" s="868" t="s">
        <v>877</v>
      </c>
      <c r="DIY20" s="868" t="s">
        <v>877</v>
      </c>
      <c r="DIZ20" s="868" t="s">
        <v>877</v>
      </c>
      <c r="DJA20" s="868" t="s">
        <v>877</v>
      </c>
      <c r="DJB20" s="868" t="s">
        <v>877</v>
      </c>
      <c r="DJC20" s="868" t="s">
        <v>877</v>
      </c>
      <c r="DJD20" s="868" t="s">
        <v>877</v>
      </c>
      <c r="DJE20" s="868" t="s">
        <v>877</v>
      </c>
      <c r="DJF20" s="868" t="s">
        <v>877</v>
      </c>
      <c r="DJG20" s="868" t="s">
        <v>877</v>
      </c>
      <c r="DJH20" s="868" t="s">
        <v>877</v>
      </c>
      <c r="DJI20" s="868" t="s">
        <v>877</v>
      </c>
      <c r="DJJ20" s="868" t="s">
        <v>877</v>
      </c>
      <c r="DJK20" s="868" t="s">
        <v>877</v>
      </c>
      <c r="DJL20" s="868" t="s">
        <v>877</v>
      </c>
      <c r="DJM20" s="868" t="s">
        <v>877</v>
      </c>
      <c r="DJN20" s="868" t="s">
        <v>877</v>
      </c>
      <c r="DJO20" s="868" t="s">
        <v>877</v>
      </c>
      <c r="DJP20" s="868" t="s">
        <v>877</v>
      </c>
      <c r="DJQ20" s="868" t="s">
        <v>877</v>
      </c>
      <c r="DJR20" s="868" t="s">
        <v>877</v>
      </c>
      <c r="DJS20" s="868" t="s">
        <v>877</v>
      </c>
      <c r="DJT20" s="868" t="s">
        <v>877</v>
      </c>
      <c r="DJU20" s="868" t="s">
        <v>877</v>
      </c>
      <c r="DJV20" s="868" t="s">
        <v>877</v>
      </c>
      <c r="DJW20" s="868" t="s">
        <v>877</v>
      </c>
      <c r="DJX20" s="868" t="s">
        <v>877</v>
      </c>
      <c r="DJY20" s="868" t="s">
        <v>877</v>
      </c>
      <c r="DJZ20" s="868" t="s">
        <v>877</v>
      </c>
      <c r="DKA20" s="868" t="s">
        <v>877</v>
      </c>
      <c r="DKB20" s="868" t="s">
        <v>877</v>
      </c>
      <c r="DKC20" s="868" t="s">
        <v>877</v>
      </c>
      <c r="DKD20" s="868" t="s">
        <v>877</v>
      </c>
      <c r="DKE20" s="868" t="s">
        <v>877</v>
      </c>
      <c r="DKF20" s="868" t="s">
        <v>877</v>
      </c>
      <c r="DKG20" s="868" t="s">
        <v>877</v>
      </c>
      <c r="DKH20" s="868" t="s">
        <v>877</v>
      </c>
      <c r="DKI20" s="868" t="s">
        <v>877</v>
      </c>
      <c r="DKJ20" s="868" t="s">
        <v>877</v>
      </c>
      <c r="DKK20" s="868" t="s">
        <v>877</v>
      </c>
      <c r="DKL20" s="868" t="s">
        <v>877</v>
      </c>
      <c r="DKM20" s="868" t="s">
        <v>877</v>
      </c>
      <c r="DKN20" s="868" t="s">
        <v>877</v>
      </c>
      <c r="DKO20" s="868" t="s">
        <v>877</v>
      </c>
      <c r="DKP20" s="868" t="s">
        <v>877</v>
      </c>
      <c r="DKQ20" s="868" t="s">
        <v>877</v>
      </c>
      <c r="DKR20" s="868" t="s">
        <v>877</v>
      </c>
      <c r="DKS20" s="868" t="s">
        <v>877</v>
      </c>
      <c r="DKT20" s="868" t="s">
        <v>877</v>
      </c>
      <c r="DKU20" s="868" t="s">
        <v>877</v>
      </c>
      <c r="DKV20" s="868" t="s">
        <v>877</v>
      </c>
      <c r="DKW20" s="868" t="s">
        <v>877</v>
      </c>
      <c r="DKX20" s="868" t="s">
        <v>877</v>
      </c>
      <c r="DKY20" s="868" t="s">
        <v>877</v>
      </c>
      <c r="DKZ20" s="868" t="s">
        <v>877</v>
      </c>
      <c r="DLA20" s="868" t="s">
        <v>877</v>
      </c>
      <c r="DLB20" s="868" t="s">
        <v>877</v>
      </c>
      <c r="DLC20" s="868" t="s">
        <v>877</v>
      </c>
      <c r="DLD20" s="868" t="s">
        <v>877</v>
      </c>
      <c r="DLE20" s="868" t="s">
        <v>877</v>
      </c>
      <c r="DLF20" s="868" t="s">
        <v>877</v>
      </c>
      <c r="DLG20" s="868" t="s">
        <v>877</v>
      </c>
      <c r="DLH20" s="868" t="s">
        <v>877</v>
      </c>
      <c r="DLI20" s="868" t="s">
        <v>877</v>
      </c>
      <c r="DLJ20" s="868" t="s">
        <v>877</v>
      </c>
      <c r="DLK20" s="868" t="s">
        <v>877</v>
      </c>
      <c r="DLL20" s="868" t="s">
        <v>877</v>
      </c>
      <c r="DLM20" s="868" t="s">
        <v>877</v>
      </c>
      <c r="DLN20" s="868" t="s">
        <v>877</v>
      </c>
      <c r="DLO20" s="868" t="s">
        <v>877</v>
      </c>
      <c r="DLP20" s="868" t="s">
        <v>877</v>
      </c>
      <c r="DLQ20" s="868" t="s">
        <v>877</v>
      </c>
      <c r="DLR20" s="868" t="s">
        <v>877</v>
      </c>
      <c r="DLS20" s="868" t="s">
        <v>877</v>
      </c>
      <c r="DLT20" s="868" t="s">
        <v>877</v>
      </c>
      <c r="DLU20" s="868" t="s">
        <v>877</v>
      </c>
      <c r="DLV20" s="868" t="s">
        <v>877</v>
      </c>
      <c r="DLW20" s="868" t="s">
        <v>877</v>
      </c>
      <c r="DLX20" s="868" t="s">
        <v>877</v>
      </c>
      <c r="DLY20" s="868" t="s">
        <v>877</v>
      </c>
      <c r="DLZ20" s="868" t="s">
        <v>877</v>
      </c>
      <c r="DMA20" s="868" t="s">
        <v>877</v>
      </c>
      <c r="DMB20" s="868" t="s">
        <v>877</v>
      </c>
      <c r="DMC20" s="868" t="s">
        <v>877</v>
      </c>
      <c r="DMD20" s="868" t="s">
        <v>877</v>
      </c>
      <c r="DME20" s="868" t="s">
        <v>877</v>
      </c>
      <c r="DMF20" s="868" t="s">
        <v>877</v>
      </c>
      <c r="DMG20" s="868" t="s">
        <v>877</v>
      </c>
      <c r="DMH20" s="868" t="s">
        <v>877</v>
      </c>
      <c r="DMI20" s="868" t="s">
        <v>877</v>
      </c>
      <c r="DMJ20" s="868" t="s">
        <v>877</v>
      </c>
      <c r="DMK20" s="868" t="s">
        <v>877</v>
      </c>
      <c r="DML20" s="868" t="s">
        <v>877</v>
      </c>
      <c r="DMM20" s="868" t="s">
        <v>877</v>
      </c>
      <c r="DMN20" s="868" t="s">
        <v>877</v>
      </c>
      <c r="DMO20" s="868" t="s">
        <v>877</v>
      </c>
      <c r="DMP20" s="868" t="s">
        <v>877</v>
      </c>
      <c r="DMQ20" s="868" t="s">
        <v>877</v>
      </c>
      <c r="DMR20" s="868" t="s">
        <v>877</v>
      </c>
      <c r="DMS20" s="868" t="s">
        <v>877</v>
      </c>
      <c r="DMT20" s="868" t="s">
        <v>877</v>
      </c>
      <c r="DMU20" s="868" t="s">
        <v>877</v>
      </c>
      <c r="DMV20" s="868" t="s">
        <v>877</v>
      </c>
      <c r="DMW20" s="868" t="s">
        <v>877</v>
      </c>
      <c r="DMX20" s="868" t="s">
        <v>877</v>
      </c>
      <c r="DMY20" s="868" t="s">
        <v>877</v>
      </c>
      <c r="DMZ20" s="868" t="s">
        <v>877</v>
      </c>
      <c r="DNA20" s="868" t="s">
        <v>877</v>
      </c>
      <c r="DNB20" s="868" t="s">
        <v>877</v>
      </c>
      <c r="DNC20" s="868" t="s">
        <v>877</v>
      </c>
      <c r="DND20" s="868" t="s">
        <v>877</v>
      </c>
      <c r="DNE20" s="868" t="s">
        <v>877</v>
      </c>
      <c r="DNF20" s="868" t="s">
        <v>877</v>
      </c>
      <c r="DNG20" s="868" t="s">
        <v>877</v>
      </c>
      <c r="DNH20" s="868" t="s">
        <v>877</v>
      </c>
      <c r="DNI20" s="868" t="s">
        <v>877</v>
      </c>
      <c r="DNJ20" s="868" t="s">
        <v>877</v>
      </c>
      <c r="DNK20" s="868" t="s">
        <v>877</v>
      </c>
      <c r="DNL20" s="868" t="s">
        <v>877</v>
      </c>
      <c r="DNM20" s="868" t="s">
        <v>877</v>
      </c>
      <c r="DNN20" s="868" t="s">
        <v>877</v>
      </c>
      <c r="DNO20" s="868" t="s">
        <v>877</v>
      </c>
      <c r="DNP20" s="868" t="s">
        <v>877</v>
      </c>
      <c r="DNQ20" s="868" t="s">
        <v>877</v>
      </c>
      <c r="DNR20" s="868" t="s">
        <v>877</v>
      </c>
      <c r="DNS20" s="868" t="s">
        <v>877</v>
      </c>
      <c r="DNT20" s="868" t="s">
        <v>877</v>
      </c>
      <c r="DNU20" s="868" t="s">
        <v>877</v>
      </c>
      <c r="DNV20" s="868" t="s">
        <v>877</v>
      </c>
      <c r="DNW20" s="868" t="s">
        <v>877</v>
      </c>
      <c r="DNX20" s="868" t="s">
        <v>877</v>
      </c>
      <c r="DNY20" s="868" t="s">
        <v>877</v>
      </c>
      <c r="DNZ20" s="868" t="s">
        <v>877</v>
      </c>
      <c r="DOA20" s="868" t="s">
        <v>877</v>
      </c>
      <c r="DOB20" s="868" t="s">
        <v>877</v>
      </c>
      <c r="DOC20" s="868" t="s">
        <v>877</v>
      </c>
      <c r="DOD20" s="868" t="s">
        <v>877</v>
      </c>
      <c r="DOE20" s="868" t="s">
        <v>877</v>
      </c>
      <c r="DOF20" s="868" t="s">
        <v>877</v>
      </c>
      <c r="DOG20" s="868" t="s">
        <v>877</v>
      </c>
      <c r="DOH20" s="868" t="s">
        <v>877</v>
      </c>
      <c r="DOI20" s="868" t="s">
        <v>877</v>
      </c>
      <c r="DOJ20" s="868" t="s">
        <v>877</v>
      </c>
      <c r="DOK20" s="868" t="s">
        <v>877</v>
      </c>
      <c r="DOL20" s="868" t="s">
        <v>877</v>
      </c>
      <c r="DOM20" s="868" t="s">
        <v>877</v>
      </c>
      <c r="DON20" s="868" t="s">
        <v>877</v>
      </c>
      <c r="DOO20" s="868" t="s">
        <v>877</v>
      </c>
      <c r="DOP20" s="868" t="s">
        <v>877</v>
      </c>
      <c r="DOQ20" s="868" t="s">
        <v>877</v>
      </c>
      <c r="DOR20" s="868" t="s">
        <v>877</v>
      </c>
      <c r="DOS20" s="868" t="s">
        <v>877</v>
      </c>
      <c r="DOT20" s="868" t="s">
        <v>877</v>
      </c>
      <c r="DOU20" s="868" t="s">
        <v>877</v>
      </c>
      <c r="DOV20" s="868" t="s">
        <v>877</v>
      </c>
      <c r="DOW20" s="868" t="s">
        <v>877</v>
      </c>
      <c r="DOX20" s="868" t="s">
        <v>877</v>
      </c>
      <c r="DOY20" s="868" t="s">
        <v>877</v>
      </c>
      <c r="DOZ20" s="868" t="s">
        <v>877</v>
      </c>
      <c r="DPA20" s="868" t="s">
        <v>877</v>
      </c>
      <c r="DPB20" s="868" t="s">
        <v>877</v>
      </c>
      <c r="DPC20" s="868" t="s">
        <v>877</v>
      </c>
      <c r="DPD20" s="868" t="s">
        <v>877</v>
      </c>
      <c r="DPE20" s="868" t="s">
        <v>877</v>
      </c>
      <c r="DPF20" s="868" t="s">
        <v>877</v>
      </c>
      <c r="DPG20" s="868" t="s">
        <v>877</v>
      </c>
      <c r="DPH20" s="868" t="s">
        <v>877</v>
      </c>
      <c r="DPI20" s="868" t="s">
        <v>877</v>
      </c>
      <c r="DPJ20" s="868" t="s">
        <v>877</v>
      </c>
      <c r="DPK20" s="868" t="s">
        <v>877</v>
      </c>
      <c r="DPL20" s="868" t="s">
        <v>877</v>
      </c>
      <c r="DPM20" s="868" t="s">
        <v>877</v>
      </c>
      <c r="DPN20" s="868" t="s">
        <v>877</v>
      </c>
      <c r="DPO20" s="868" t="s">
        <v>877</v>
      </c>
      <c r="DPP20" s="868" t="s">
        <v>877</v>
      </c>
      <c r="DPQ20" s="868" t="s">
        <v>877</v>
      </c>
      <c r="DPR20" s="868" t="s">
        <v>877</v>
      </c>
      <c r="DPS20" s="868" t="s">
        <v>877</v>
      </c>
      <c r="DPT20" s="868" t="s">
        <v>877</v>
      </c>
      <c r="DPU20" s="868" t="s">
        <v>877</v>
      </c>
      <c r="DPV20" s="868" t="s">
        <v>877</v>
      </c>
      <c r="DPW20" s="868" t="s">
        <v>877</v>
      </c>
      <c r="DPX20" s="868" t="s">
        <v>877</v>
      </c>
      <c r="DPY20" s="868" t="s">
        <v>877</v>
      </c>
      <c r="DPZ20" s="868" t="s">
        <v>877</v>
      </c>
      <c r="DQA20" s="868" t="s">
        <v>877</v>
      </c>
      <c r="DQB20" s="868" t="s">
        <v>877</v>
      </c>
      <c r="DQC20" s="868" t="s">
        <v>877</v>
      </c>
      <c r="DQD20" s="868" t="s">
        <v>877</v>
      </c>
      <c r="DQE20" s="868" t="s">
        <v>877</v>
      </c>
      <c r="DQF20" s="868" t="s">
        <v>877</v>
      </c>
      <c r="DQG20" s="868" t="s">
        <v>877</v>
      </c>
      <c r="DQH20" s="868" t="s">
        <v>877</v>
      </c>
      <c r="DQI20" s="868" t="s">
        <v>877</v>
      </c>
      <c r="DQJ20" s="868" t="s">
        <v>877</v>
      </c>
      <c r="DQK20" s="868" t="s">
        <v>877</v>
      </c>
      <c r="DQL20" s="868" t="s">
        <v>877</v>
      </c>
      <c r="DQM20" s="868" t="s">
        <v>877</v>
      </c>
      <c r="DQN20" s="868" t="s">
        <v>877</v>
      </c>
      <c r="DQO20" s="868" t="s">
        <v>877</v>
      </c>
      <c r="DQP20" s="868" t="s">
        <v>877</v>
      </c>
      <c r="DQQ20" s="868" t="s">
        <v>877</v>
      </c>
      <c r="DQR20" s="868" t="s">
        <v>877</v>
      </c>
      <c r="DQS20" s="868" t="s">
        <v>877</v>
      </c>
      <c r="DQT20" s="868" t="s">
        <v>877</v>
      </c>
      <c r="DQU20" s="868" t="s">
        <v>877</v>
      </c>
      <c r="DQV20" s="868" t="s">
        <v>877</v>
      </c>
      <c r="DQW20" s="868" t="s">
        <v>877</v>
      </c>
      <c r="DQX20" s="868" t="s">
        <v>877</v>
      </c>
      <c r="DQY20" s="868" t="s">
        <v>877</v>
      </c>
      <c r="DQZ20" s="868" t="s">
        <v>877</v>
      </c>
      <c r="DRA20" s="868" t="s">
        <v>877</v>
      </c>
      <c r="DRB20" s="868" t="s">
        <v>877</v>
      </c>
      <c r="DRC20" s="868" t="s">
        <v>877</v>
      </c>
      <c r="DRD20" s="868" t="s">
        <v>877</v>
      </c>
      <c r="DRE20" s="868" t="s">
        <v>877</v>
      </c>
      <c r="DRF20" s="868" t="s">
        <v>877</v>
      </c>
      <c r="DRG20" s="868" t="s">
        <v>877</v>
      </c>
      <c r="DRH20" s="868" t="s">
        <v>877</v>
      </c>
      <c r="DRI20" s="868" t="s">
        <v>877</v>
      </c>
      <c r="DRJ20" s="868" t="s">
        <v>877</v>
      </c>
      <c r="DRK20" s="868" t="s">
        <v>877</v>
      </c>
      <c r="DRL20" s="868" t="s">
        <v>877</v>
      </c>
      <c r="DRM20" s="868" t="s">
        <v>877</v>
      </c>
      <c r="DRN20" s="868" t="s">
        <v>877</v>
      </c>
      <c r="DRO20" s="868" t="s">
        <v>877</v>
      </c>
      <c r="DRP20" s="868" t="s">
        <v>877</v>
      </c>
      <c r="DRQ20" s="868" t="s">
        <v>877</v>
      </c>
      <c r="DRR20" s="868" t="s">
        <v>877</v>
      </c>
      <c r="DRS20" s="868" t="s">
        <v>877</v>
      </c>
      <c r="DRT20" s="868" t="s">
        <v>877</v>
      </c>
      <c r="DRU20" s="868" t="s">
        <v>877</v>
      </c>
      <c r="DRV20" s="868" t="s">
        <v>877</v>
      </c>
      <c r="DRW20" s="868" t="s">
        <v>877</v>
      </c>
      <c r="DRX20" s="868" t="s">
        <v>877</v>
      </c>
      <c r="DRY20" s="868" t="s">
        <v>877</v>
      </c>
      <c r="DRZ20" s="868" t="s">
        <v>877</v>
      </c>
      <c r="DSA20" s="868" t="s">
        <v>877</v>
      </c>
      <c r="DSB20" s="868" t="s">
        <v>877</v>
      </c>
      <c r="DSC20" s="868" t="s">
        <v>877</v>
      </c>
      <c r="DSD20" s="868" t="s">
        <v>877</v>
      </c>
      <c r="DSE20" s="868" t="s">
        <v>877</v>
      </c>
      <c r="DSF20" s="868" t="s">
        <v>877</v>
      </c>
      <c r="DSG20" s="868" t="s">
        <v>877</v>
      </c>
      <c r="DSH20" s="868" t="s">
        <v>877</v>
      </c>
      <c r="DSI20" s="868" t="s">
        <v>877</v>
      </c>
      <c r="DSJ20" s="868" t="s">
        <v>877</v>
      </c>
      <c r="DSK20" s="868" t="s">
        <v>877</v>
      </c>
      <c r="DSL20" s="868" t="s">
        <v>877</v>
      </c>
      <c r="DSM20" s="868" t="s">
        <v>877</v>
      </c>
      <c r="DSN20" s="868" t="s">
        <v>877</v>
      </c>
      <c r="DSO20" s="868" t="s">
        <v>877</v>
      </c>
      <c r="DSP20" s="868" t="s">
        <v>877</v>
      </c>
      <c r="DSQ20" s="868" t="s">
        <v>877</v>
      </c>
      <c r="DSR20" s="868" t="s">
        <v>877</v>
      </c>
      <c r="DSS20" s="868" t="s">
        <v>877</v>
      </c>
      <c r="DST20" s="868" t="s">
        <v>877</v>
      </c>
      <c r="DSU20" s="868" t="s">
        <v>877</v>
      </c>
      <c r="DSV20" s="868" t="s">
        <v>877</v>
      </c>
      <c r="DSW20" s="868" t="s">
        <v>877</v>
      </c>
      <c r="DSX20" s="868" t="s">
        <v>877</v>
      </c>
      <c r="DSY20" s="868" t="s">
        <v>877</v>
      </c>
      <c r="DSZ20" s="868" t="s">
        <v>877</v>
      </c>
      <c r="DTA20" s="868" t="s">
        <v>877</v>
      </c>
      <c r="DTB20" s="868" t="s">
        <v>877</v>
      </c>
      <c r="DTC20" s="868" t="s">
        <v>877</v>
      </c>
      <c r="DTD20" s="868" t="s">
        <v>877</v>
      </c>
      <c r="DTE20" s="868" t="s">
        <v>877</v>
      </c>
      <c r="DTF20" s="868" t="s">
        <v>877</v>
      </c>
      <c r="DTG20" s="868" t="s">
        <v>877</v>
      </c>
      <c r="DTH20" s="868" t="s">
        <v>877</v>
      </c>
      <c r="DTI20" s="868" t="s">
        <v>877</v>
      </c>
      <c r="DTJ20" s="868" t="s">
        <v>877</v>
      </c>
      <c r="DTK20" s="868" t="s">
        <v>877</v>
      </c>
      <c r="DTL20" s="868" t="s">
        <v>877</v>
      </c>
      <c r="DTM20" s="868" t="s">
        <v>877</v>
      </c>
      <c r="DTN20" s="868" t="s">
        <v>877</v>
      </c>
      <c r="DTO20" s="868" t="s">
        <v>877</v>
      </c>
      <c r="DTP20" s="868" t="s">
        <v>877</v>
      </c>
      <c r="DTQ20" s="868" t="s">
        <v>877</v>
      </c>
      <c r="DTR20" s="868" t="s">
        <v>877</v>
      </c>
      <c r="DTS20" s="868" t="s">
        <v>877</v>
      </c>
      <c r="DTT20" s="868" t="s">
        <v>877</v>
      </c>
      <c r="DTU20" s="868" t="s">
        <v>877</v>
      </c>
      <c r="DTV20" s="868" t="s">
        <v>877</v>
      </c>
      <c r="DTW20" s="868" t="s">
        <v>877</v>
      </c>
      <c r="DTX20" s="868" t="s">
        <v>877</v>
      </c>
      <c r="DTY20" s="868" t="s">
        <v>877</v>
      </c>
      <c r="DTZ20" s="868" t="s">
        <v>877</v>
      </c>
      <c r="DUA20" s="868" t="s">
        <v>877</v>
      </c>
      <c r="DUB20" s="868" t="s">
        <v>877</v>
      </c>
      <c r="DUC20" s="868" t="s">
        <v>877</v>
      </c>
      <c r="DUD20" s="868" t="s">
        <v>877</v>
      </c>
      <c r="DUE20" s="868" t="s">
        <v>877</v>
      </c>
      <c r="DUF20" s="868" t="s">
        <v>877</v>
      </c>
      <c r="DUG20" s="868" t="s">
        <v>877</v>
      </c>
      <c r="DUH20" s="868" t="s">
        <v>877</v>
      </c>
      <c r="DUI20" s="868" t="s">
        <v>877</v>
      </c>
      <c r="DUJ20" s="868" t="s">
        <v>877</v>
      </c>
      <c r="DUK20" s="868" t="s">
        <v>877</v>
      </c>
      <c r="DUL20" s="868" t="s">
        <v>877</v>
      </c>
      <c r="DUM20" s="868" t="s">
        <v>877</v>
      </c>
      <c r="DUN20" s="868" t="s">
        <v>877</v>
      </c>
      <c r="DUO20" s="868" t="s">
        <v>877</v>
      </c>
      <c r="DUP20" s="868" t="s">
        <v>877</v>
      </c>
      <c r="DUQ20" s="868" t="s">
        <v>877</v>
      </c>
      <c r="DUR20" s="868" t="s">
        <v>877</v>
      </c>
      <c r="DUS20" s="868" t="s">
        <v>877</v>
      </c>
      <c r="DUT20" s="868" t="s">
        <v>877</v>
      </c>
      <c r="DUU20" s="868" t="s">
        <v>877</v>
      </c>
      <c r="DUV20" s="868" t="s">
        <v>877</v>
      </c>
      <c r="DUW20" s="868" t="s">
        <v>877</v>
      </c>
      <c r="DUX20" s="868" t="s">
        <v>877</v>
      </c>
      <c r="DUY20" s="868" t="s">
        <v>877</v>
      </c>
      <c r="DUZ20" s="868" t="s">
        <v>877</v>
      </c>
      <c r="DVA20" s="868" t="s">
        <v>877</v>
      </c>
      <c r="DVB20" s="868" t="s">
        <v>877</v>
      </c>
      <c r="DVC20" s="868" t="s">
        <v>877</v>
      </c>
      <c r="DVD20" s="868" t="s">
        <v>877</v>
      </c>
      <c r="DVE20" s="868" t="s">
        <v>877</v>
      </c>
      <c r="DVF20" s="868" t="s">
        <v>877</v>
      </c>
      <c r="DVG20" s="868" t="s">
        <v>877</v>
      </c>
      <c r="DVH20" s="868" t="s">
        <v>877</v>
      </c>
      <c r="DVI20" s="868" t="s">
        <v>877</v>
      </c>
      <c r="DVJ20" s="868" t="s">
        <v>877</v>
      </c>
      <c r="DVK20" s="868" t="s">
        <v>877</v>
      </c>
      <c r="DVL20" s="868" t="s">
        <v>877</v>
      </c>
      <c r="DVM20" s="868" t="s">
        <v>877</v>
      </c>
      <c r="DVN20" s="868" t="s">
        <v>877</v>
      </c>
      <c r="DVO20" s="868" t="s">
        <v>877</v>
      </c>
      <c r="DVP20" s="868" t="s">
        <v>877</v>
      </c>
      <c r="DVQ20" s="868" t="s">
        <v>877</v>
      </c>
      <c r="DVR20" s="868" t="s">
        <v>877</v>
      </c>
      <c r="DVS20" s="868" t="s">
        <v>877</v>
      </c>
      <c r="DVT20" s="868" t="s">
        <v>877</v>
      </c>
      <c r="DVU20" s="868" t="s">
        <v>877</v>
      </c>
      <c r="DVV20" s="868" t="s">
        <v>877</v>
      </c>
      <c r="DVW20" s="868" t="s">
        <v>877</v>
      </c>
      <c r="DVX20" s="868" t="s">
        <v>877</v>
      </c>
      <c r="DVY20" s="868" t="s">
        <v>877</v>
      </c>
      <c r="DVZ20" s="868" t="s">
        <v>877</v>
      </c>
      <c r="DWA20" s="868" t="s">
        <v>877</v>
      </c>
      <c r="DWB20" s="868" t="s">
        <v>877</v>
      </c>
      <c r="DWC20" s="868" t="s">
        <v>877</v>
      </c>
      <c r="DWD20" s="868" t="s">
        <v>877</v>
      </c>
      <c r="DWE20" s="868" t="s">
        <v>877</v>
      </c>
      <c r="DWF20" s="868" t="s">
        <v>877</v>
      </c>
      <c r="DWG20" s="868" t="s">
        <v>877</v>
      </c>
      <c r="DWH20" s="868" t="s">
        <v>877</v>
      </c>
      <c r="DWI20" s="868" t="s">
        <v>877</v>
      </c>
      <c r="DWJ20" s="868" t="s">
        <v>877</v>
      </c>
      <c r="DWK20" s="868" t="s">
        <v>877</v>
      </c>
      <c r="DWL20" s="868" t="s">
        <v>877</v>
      </c>
      <c r="DWM20" s="868" t="s">
        <v>877</v>
      </c>
      <c r="DWN20" s="868" t="s">
        <v>877</v>
      </c>
      <c r="DWO20" s="868" t="s">
        <v>877</v>
      </c>
      <c r="DWP20" s="868" t="s">
        <v>877</v>
      </c>
      <c r="DWQ20" s="868" t="s">
        <v>877</v>
      </c>
      <c r="DWR20" s="868" t="s">
        <v>877</v>
      </c>
      <c r="DWS20" s="868" t="s">
        <v>877</v>
      </c>
      <c r="DWT20" s="868" t="s">
        <v>877</v>
      </c>
      <c r="DWU20" s="868" t="s">
        <v>877</v>
      </c>
      <c r="DWV20" s="868" t="s">
        <v>877</v>
      </c>
      <c r="DWW20" s="868" t="s">
        <v>877</v>
      </c>
      <c r="DWX20" s="868" t="s">
        <v>877</v>
      </c>
      <c r="DWY20" s="868" t="s">
        <v>877</v>
      </c>
      <c r="DWZ20" s="868" t="s">
        <v>877</v>
      </c>
      <c r="DXA20" s="868" t="s">
        <v>877</v>
      </c>
      <c r="DXB20" s="868" t="s">
        <v>877</v>
      </c>
      <c r="DXC20" s="868" t="s">
        <v>877</v>
      </c>
      <c r="DXD20" s="868" t="s">
        <v>877</v>
      </c>
      <c r="DXE20" s="868" t="s">
        <v>877</v>
      </c>
      <c r="DXF20" s="868" t="s">
        <v>877</v>
      </c>
      <c r="DXG20" s="868" t="s">
        <v>877</v>
      </c>
      <c r="DXH20" s="868" t="s">
        <v>877</v>
      </c>
      <c r="DXI20" s="868" t="s">
        <v>877</v>
      </c>
      <c r="DXJ20" s="868" t="s">
        <v>877</v>
      </c>
      <c r="DXK20" s="868" t="s">
        <v>877</v>
      </c>
      <c r="DXL20" s="868" t="s">
        <v>877</v>
      </c>
      <c r="DXM20" s="868" t="s">
        <v>877</v>
      </c>
      <c r="DXN20" s="868" t="s">
        <v>877</v>
      </c>
      <c r="DXO20" s="868" t="s">
        <v>877</v>
      </c>
      <c r="DXP20" s="868" t="s">
        <v>877</v>
      </c>
      <c r="DXQ20" s="868" t="s">
        <v>877</v>
      </c>
      <c r="DXR20" s="868" t="s">
        <v>877</v>
      </c>
      <c r="DXS20" s="868" t="s">
        <v>877</v>
      </c>
      <c r="DXT20" s="868" t="s">
        <v>877</v>
      </c>
      <c r="DXU20" s="868" t="s">
        <v>877</v>
      </c>
      <c r="DXV20" s="868" t="s">
        <v>877</v>
      </c>
      <c r="DXW20" s="868" t="s">
        <v>877</v>
      </c>
      <c r="DXX20" s="868" t="s">
        <v>877</v>
      </c>
      <c r="DXY20" s="868" t="s">
        <v>877</v>
      </c>
      <c r="DXZ20" s="868" t="s">
        <v>877</v>
      </c>
      <c r="DYA20" s="868" t="s">
        <v>877</v>
      </c>
      <c r="DYB20" s="868" t="s">
        <v>877</v>
      </c>
      <c r="DYC20" s="868" t="s">
        <v>877</v>
      </c>
      <c r="DYD20" s="868" t="s">
        <v>877</v>
      </c>
      <c r="DYE20" s="868" t="s">
        <v>877</v>
      </c>
      <c r="DYF20" s="868" t="s">
        <v>877</v>
      </c>
      <c r="DYG20" s="868" t="s">
        <v>877</v>
      </c>
      <c r="DYH20" s="868" t="s">
        <v>877</v>
      </c>
      <c r="DYI20" s="868" t="s">
        <v>877</v>
      </c>
      <c r="DYJ20" s="868" t="s">
        <v>877</v>
      </c>
      <c r="DYK20" s="868" t="s">
        <v>877</v>
      </c>
      <c r="DYL20" s="868" t="s">
        <v>877</v>
      </c>
      <c r="DYM20" s="868" t="s">
        <v>877</v>
      </c>
      <c r="DYN20" s="868" t="s">
        <v>877</v>
      </c>
      <c r="DYO20" s="868" t="s">
        <v>877</v>
      </c>
      <c r="DYP20" s="868" t="s">
        <v>877</v>
      </c>
      <c r="DYQ20" s="868" t="s">
        <v>877</v>
      </c>
      <c r="DYR20" s="868" t="s">
        <v>877</v>
      </c>
      <c r="DYS20" s="868" t="s">
        <v>877</v>
      </c>
      <c r="DYT20" s="868" t="s">
        <v>877</v>
      </c>
      <c r="DYU20" s="868" t="s">
        <v>877</v>
      </c>
      <c r="DYV20" s="868" t="s">
        <v>877</v>
      </c>
      <c r="DYW20" s="868" t="s">
        <v>877</v>
      </c>
      <c r="DYX20" s="868" t="s">
        <v>877</v>
      </c>
      <c r="DYY20" s="868" t="s">
        <v>877</v>
      </c>
      <c r="DYZ20" s="868" t="s">
        <v>877</v>
      </c>
      <c r="DZA20" s="868" t="s">
        <v>877</v>
      </c>
      <c r="DZB20" s="868" t="s">
        <v>877</v>
      </c>
      <c r="DZC20" s="868" t="s">
        <v>877</v>
      </c>
      <c r="DZD20" s="868" t="s">
        <v>877</v>
      </c>
      <c r="DZE20" s="868" t="s">
        <v>877</v>
      </c>
      <c r="DZF20" s="868" t="s">
        <v>877</v>
      </c>
      <c r="DZG20" s="868" t="s">
        <v>877</v>
      </c>
      <c r="DZH20" s="868" t="s">
        <v>877</v>
      </c>
      <c r="DZI20" s="868" t="s">
        <v>877</v>
      </c>
      <c r="DZJ20" s="868" t="s">
        <v>877</v>
      </c>
      <c r="DZK20" s="868" t="s">
        <v>877</v>
      </c>
      <c r="DZL20" s="868" t="s">
        <v>877</v>
      </c>
      <c r="DZM20" s="868" t="s">
        <v>877</v>
      </c>
      <c r="DZN20" s="868" t="s">
        <v>877</v>
      </c>
      <c r="DZO20" s="868" t="s">
        <v>877</v>
      </c>
      <c r="DZP20" s="868" t="s">
        <v>877</v>
      </c>
      <c r="DZQ20" s="868" t="s">
        <v>877</v>
      </c>
      <c r="DZR20" s="868" t="s">
        <v>877</v>
      </c>
      <c r="DZS20" s="868" t="s">
        <v>877</v>
      </c>
      <c r="DZT20" s="868" t="s">
        <v>877</v>
      </c>
      <c r="DZU20" s="868" t="s">
        <v>877</v>
      </c>
      <c r="DZV20" s="868" t="s">
        <v>877</v>
      </c>
      <c r="DZW20" s="868" t="s">
        <v>877</v>
      </c>
      <c r="DZX20" s="868" t="s">
        <v>877</v>
      </c>
      <c r="DZY20" s="868" t="s">
        <v>877</v>
      </c>
      <c r="DZZ20" s="868" t="s">
        <v>877</v>
      </c>
      <c r="EAA20" s="868" t="s">
        <v>877</v>
      </c>
      <c r="EAB20" s="868" t="s">
        <v>877</v>
      </c>
      <c r="EAC20" s="868" t="s">
        <v>877</v>
      </c>
      <c r="EAD20" s="868" t="s">
        <v>877</v>
      </c>
      <c r="EAE20" s="868" t="s">
        <v>877</v>
      </c>
      <c r="EAF20" s="868" t="s">
        <v>877</v>
      </c>
      <c r="EAG20" s="868" t="s">
        <v>877</v>
      </c>
      <c r="EAH20" s="868" t="s">
        <v>877</v>
      </c>
      <c r="EAI20" s="868" t="s">
        <v>877</v>
      </c>
      <c r="EAJ20" s="868" t="s">
        <v>877</v>
      </c>
      <c r="EAK20" s="868" t="s">
        <v>877</v>
      </c>
      <c r="EAL20" s="868" t="s">
        <v>877</v>
      </c>
      <c r="EAM20" s="868" t="s">
        <v>877</v>
      </c>
      <c r="EAN20" s="868" t="s">
        <v>877</v>
      </c>
      <c r="EAO20" s="868" t="s">
        <v>877</v>
      </c>
      <c r="EAP20" s="868" t="s">
        <v>877</v>
      </c>
      <c r="EAQ20" s="868" t="s">
        <v>877</v>
      </c>
      <c r="EAR20" s="868" t="s">
        <v>877</v>
      </c>
      <c r="EAS20" s="868" t="s">
        <v>877</v>
      </c>
      <c r="EAT20" s="868" t="s">
        <v>877</v>
      </c>
      <c r="EAU20" s="868" t="s">
        <v>877</v>
      </c>
      <c r="EAV20" s="868" t="s">
        <v>877</v>
      </c>
      <c r="EAW20" s="868" t="s">
        <v>877</v>
      </c>
      <c r="EAX20" s="868" t="s">
        <v>877</v>
      </c>
      <c r="EAY20" s="868" t="s">
        <v>877</v>
      </c>
      <c r="EAZ20" s="868" t="s">
        <v>877</v>
      </c>
      <c r="EBA20" s="868" t="s">
        <v>877</v>
      </c>
      <c r="EBB20" s="868" t="s">
        <v>877</v>
      </c>
      <c r="EBC20" s="868" t="s">
        <v>877</v>
      </c>
      <c r="EBD20" s="868" t="s">
        <v>877</v>
      </c>
      <c r="EBE20" s="868" t="s">
        <v>877</v>
      </c>
      <c r="EBF20" s="868" t="s">
        <v>877</v>
      </c>
      <c r="EBG20" s="868" t="s">
        <v>877</v>
      </c>
      <c r="EBH20" s="868" t="s">
        <v>877</v>
      </c>
      <c r="EBI20" s="868" t="s">
        <v>877</v>
      </c>
      <c r="EBJ20" s="868" t="s">
        <v>877</v>
      </c>
      <c r="EBK20" s="868" t="s">
        <v>877</v>
      </c>
      <c r="EBL20" s="868" t="s">
        <v>877</v>
      </c>
      <c r="EBM20" s="868" t="s">
        <v>877</v>
      </c>
      <c r="EBN20" s="868" t="s">
        <v>877</v>
      </c>
      <c r="EBO20" s="868" t="s">
        <v>877</v>
      </c>
      <c r="EBP20" s="868" t="s">
        <v>877</v>
      </c>
      <c r="EBQ20" s="868" t="s">
        <v>877</v>
      </c>
      <c r="EBR20" s="868" t="s">
        <v>877</v>
      </c>
      <c r="EBS20" s="868" t="s">
        <v>877</v>
      </c>
      <c r="EBT20" s="868" t="s">
        <v>877</v>
      </c>
      <c r="EBU20" s="868" t="s">
        <v>877</v>
      </c>
      <c r="EBV20" s="868" t="s">
        <v>877</v>
      </c>
      <c r="EBW20" s="868" t="s">
        <v>877</v>
      </c>
      <c r="EBX20" s="868" t="s">
        <v>877</v>
      </c>
      <c r="EBY20" s="868" t="s">
        <v>877</v>
      </c>
      <c r="EBZ20" s="868" t="s">
        <v>877</v>
      </c>
      <c r="ECA20" s="868" t="s">
        <v>877</v>
      </c>
      <c r="ECB20" s="868" t="s">
        <v>877</v>
      </c>
      <c r="ECC20" s="868" t="s">
        <v>877</v>
      </c>
      <c r="ECD20" s="868" t="s">
        <v>877</v>
      </c>
      <c r="ECE20" s="868" t="s">
        <v>877</v>
      </c>
      <c r="ECF20" s="868" t="s">
        <v>877</v>
      </c>
      <c r="ECG20" s="868" t="s">
        <v>877</v>
      </c>
      <c r="ECH20" s="868" t="s">
        <v>877</v>
      </c>
      <c r="ECI20" s="868" t="s">
        <v>877</v>
      </c>
      <c r="ECJ20" s="868" t="s">
        <v>877</v>
      </c>
      <c r="ECK20" s="868" t="s">
        <v>877</v>
      </c>
      <c r="ECL20" s="868" t="s">
        <v>877</v>
      </c>
      <c r="ECM20" s="868" t="s">
        <v>877</v>
      </c>
      <c r="ECN20" s="868" t="s">
        <v>877</v>
      </c>
      <c r="ECO20" s="868" t="s">
        <v>877</v>
      </c>
      <c r="ECP20" s="868" t="s">
        <v>877</v>
      </c>
      <c r="ECQ20" s="868" t="s">
        <v>877</v>
      </c>
      <c r="ECR20" s="868" t="s">
        <v>877</v>
      </c>
      <c r="ECS20" s="868" t="s">
        <v>877</v>
      </c>
      <c r="ECT20" s="868" t="s">
        <v>877</v>
      </c>
      <c r="ECU20" s="868" t="s">
        <v>877</v>
      </c>
      <c r="ECV20" s="868" t="s">
        <v>877</v>
      </c>
      <c r="ECW20" s="868" t="s">
        <v>877</v>
      </c>
      <c r="ECX20" s="868" t="s">
        <v>877</v>
      </c>
      <c r="ECY20" s="868" t="s">
        <v>877</v>
      </c>
      <c r="ECZ20" s="868" t="s">
        <v>877</v>
      </c>
      <c r="EDA20" s="868" t="s">
        <v>877</v>
      </c>
      <c r="EDB20" s="868" t="s">
        <v>877</v>
      </c>
      <c r="EDC20" s="868" t="s">
        <v>877</v>
      </c>
      <c r="EDD20" s="868" t="s">
        <v>877</v>
      </c>
      <c r="EDE20" s="868" t="s">
        <v>877</v>
      </c>
      <c r="EDF20" s="868" t="s">
        <v>877</v>
      </c>
      <c r="EDG20" s="868" t="s">
        <v>877</v>
      </c>
      <c r="EDH20" s="868" t="s">
        <v>877</v>
      </c>
      <c r="EDI20" s="868" t="s">
        <v>877</v>
      </c>
      <c r="EDJ20" s="868" t="s">
        <v>877</v>
      </c>
      <c r="EDK20" s="868" t="s">
        <v>877</v>
      </c>
      <c r="EDL20" s="868" t="s">
        <v>877</v>
      </c>
      <c r="EDM20" s="868" t="s">
        <v>877</v>
      </c>
      <c r="EDN20" s="868" t="s">
        <v>877</v>
      </c>
      <c r="EDO20" s="868" t="s">
        <v>877</v>
      </c>
      <c r="EDP20" s="868" t="s">
        <v>877</v>
      </c>
      <c r="EDQ20" s="868" t="s">
        <v>877</v>
      </c>
      <c r="EDR20" s="868" t="s">
        <v>877</v>
      </c>
      <c r="EDS20" s="868" t="s">
        <v>877</v>
      </c>
      <c r="EDT20" s="868" t="s">
        <v>877</v>
      </c>
      <c r="EDU20" s="868" t="s">
        <v>877</v>
      </c>
      <c r="EDV20" s="868" t="s">
        <v>877</v>
      </c>
      <c r="EDW20" s="868" t="s">
        <v>877</v>
      </c>
      <c r="EDX20" s="868" t="s">
        <v>877</v>
      </c>
      <c r="EDY20" s="868" t="s">
        <v>877</v>
      </c>
      <c r="EDZ20" s="868" t="s">
        <v>877</v>
      </c>
      <c r="EEA20" s="868" t="s">
        <v>877</v>
      </c>
      <c r="EEB20" s="868" t="s">
        <v>877</v>
      </c>
      <c r="EEC20" s="868" t="s">
        <v>877</v>
      </c>
      <c r="EED20" s="868" t="s">
        <v>877</v>
      </c>
      <c r="EEE20" s="868" t="s">
        <v>877</v>
      </c>
      <c r="EEF20" s="868" t="s">
        <v>877</v>
      </c>
      <c r="EEG20" s="868" t="s">
        <v>877</v>
      </c>
      <c r="EEH20" s="868" t="s">
        <v>877</v>
      </c>
      <c r="EEI20" s="868" t="s">
        <v>877</v>
      </c>
      <c r="EEJ20" s="868" t="s">
        <v>877</v>
      </c>
      <c r="EEK20" s="868" t="s">
        <v>877</v>
      </c>
      <c r="EEL20" s="868" t="s">
        <v>877</v>
      </c>
      <c r="EEM20" s="868" t="s">
        <v>877</v>
      </c>
      <c r="EEN20" s="868" t="s">
        <v>877</v>
      </c>
      <c r="EEO20" s="868" t="s">
        <v>877</v>
      </c>
      <c r="EEP20" s="868" t="s">
        <v>877</v>
      </c>
      <c r="EEQ20" s="868" t="s">
        <v>877</v>
      </c>
      <c r="EER20" s="868" t="s">
        <v>877</v>
      </c>
      <c r="EES20" s="868" t="s">
        <v>877</v>
      </c>
      <c r="EET20" s="868" t="s">
        <v>877</v>
      </c>
      <c r="EEU20" s="868" t="s">
        <v>877</v>
      </c>
      <c r="EEV20" s="868" t="s">
        <v>877</v>
      </c>
      <c r="EEW20" s="868" t="s">
        <v>877</v>
      </c>
      <c r="EEX20" s="868" t="s">
        <v>877</v>
      </c>
      <c r="EEY20" s="868" t="s">
        <v>877</v>
      </c>
      <c r="EEZ20" s="868" t="s">
        <v>877</v>
      </c>
      <c r="EFA20" s="868" t="s">
        <v>877</v>
      </c>
      <c r="EFB20" s="868" t="s">
        <v>877</v>
      </c>
      <c r="EFC20" s="868" t="s">
        <v>877</v>
      </c>
      <c r="EFD20" s="868" t="s">
        <v>877</v>
      </c>
      <c r="EFE20" s="868" t="s">
        <v>877</v>
      </c>
      <c r="EFF20" s="868" t="s">
        <v>877</v>
      </c>
      <c r="EFG20" s="868" t="s">
        <v>877</v>
      </c>
      <c r="EFH20" s="868" t="s">
        <v>877</v>
      </c>
      <c r="EFI20" s="868" t="s">
        <v>877</v>
      </c>
      <c r="EFJ20" s="868" t="s">
        <v>877</v>
      </c>
      <c r="EFK20" s="868" t="s">
        <v>877</v>
      </c>
      <c r="EFL20" s="868" t="s">
        <v>877</v>
      </c>
      <c r="EFM20" s="868" t="s">
        <v>877</v>
      </c>
      <c r="EFN20" s="868" t="s">
        <v>877</v>
      </c>
      <c r="EFO20" s="868" t="s">
        <v>877</v>
      </c>
      <c r="EFP20" s="868" t="s">
        <v>877</v>
      </c>
      <c r="EFQ20" s="868" t="s">
        <v>877</v>
      </c>
      <c r="EFR20" s="868" t="s">
        <v>877</v>
      </c>
      <c r="EFS20" s="868" t="s">
        <v>877</v>
      </c>
      <c r="EFT20" s="868" t="s">
        <v>877</v>
      </c>
      <c r="EFU20" s="868" t="s">
        <v>877</v>
      </c>
      <c r="EFV20" s="868" t="s">
        <v>877</v>
      </c>
      <c r="EFW20" s="868" t="s">
        <v>877</v>
      </c>
      <c r="EFX20" s="868" t="s">
        <v>877</v>
      </c>
      <c r="EFY20" s="868" t="s">
        <v>877</v>
      </c>
      <c r="EFZ20" s="868" t="s">
        <v>877</v>
      </c>
      <c r="EGA20" s="868" t="s">
        <v>877</v>
      </c>
      <c r="EGB20" s="868" t="s">
        <v>877</v>
      </c>
      <c r="EGC20" s="868" t="s">
        <v>877</v>
      </c>
      <c r="EGD20" s="868" t="s">
        <v>877</v>
      </c>
      <c r="EGE20" s="868" t="s">
        <v>877</v>
      </c>
      <c r="EGF20" s="868" t="s">
        <v>877</v>
      </c>
      <c r="EGG20" s="868" t="s">
        <v>877</v>
      </c>
      <c r="EGH20" s="868" t="s">
        <v>877</v>
      </c>
      <c r="EGI20" s="868" t="s">
        <v>877</v>
      </c>
      <c r="EGJ20" s="868" t="s">
        <v>877</v>
      </c>
      <c r="EGK20" s="868" t="s">
        <v>877</v>
      </c>
      <c r="EGL20" s="868" t="s">
        <v>877</v>
      </c>
      <c r="EGM20" s="868" t="s">
        <v>877</v>
      </c>
      <c r="EGN20" s="868" t="s">
        <v>877</v>
      </c>
      <c r="EGO20" s="868" t="s">
        <v>877</v>
      </c>
      <c r="EGP20" s="868" t="s">
        <v>877</v>
      </c>
      <c r="EGQ20" s="868" t="s">
        <v>877</v>
      </c>
      <c r="EGR20" s="868" t="s">
        <v>877</v>
      </c>
      <c r="EGS20" s="868" t="s">
        <v>877</v>
      </c>
      <c r="EGT20" s="868" t="s">
        <v>877</v>
      </c>
      <c r="EGU20" s="868" t="s">
        <v>877</v>
      </c>
      <c r="EGV20" s="868" t="s">
        <v>877</v>
      </c>
      <c r="EGW20" s="868" t="s">
        <v>877</v>
      </c>
      <c r="EGX20" s="868" t="s">
        <v>877</v>
      </c>
      <c r="EGY20" s="868" t="s">
        <v>877</v>
      </c>
      <c r="EGZ20" s="868" t="s">
        <v>877</v>
      </c>
      <c r="EHA20" s="868" t="s">
        <v>877</v>
      </c>
      <c r="EHB20" s="868" t="s">
        <v>877</v>
      </c>
      <c r="EHC20" s="868" t="s">
        <v>877</v>
      </c>
      <c r="EHD20" s="868" t="s">
        <v>877</v>
      </c>
      <c r="EHE20" s="868" t="s">
        <v>877</v>
      </c>
      <c r="EHF20" s="868" t="s">
        <v>877</v>
      </c>
      <c r="EHG20" s="868" t="s">
        <v>877</v>
      </c>
      <c r="EHH20" s="868" t="s">
        <v>877</v>
      </c>
      <c r="EHI20" s="868" t="s">
        <v>877</v>
      </c>
      <c r="EHJ20" s="868" t="s">
        <v>877</v>
      </c>
      <c r="EHK20" s="868" t="s">
        <v>877</v>
      </c>
      <c r="EHL20" s="868" t="s">
        <v>877</v>
      </c>
      <c r="EHM20" s="868" t="s">
        <v>877</v>
      </c>
      <c r="EHN20" s="868" t="s">
        <v>877</v>
      </c>
      <c r="EHO20" s="868" t="s">
        <v>877</v>
      </c>
      <c r="EHP20" s="868" t="s">
        <v>877</v>
      </c>
      <c r="EHQ20" s="868" t="s">
        <v>877</v>
      </c>
      <c r="EHR20" s="868" t="s">
        <v>877</v>
      </c>
      <c r="EHS20" s="868" t="s">
        <v>877</v>
      </c>
      <c r="EHT20" s="868" t="s">
        <v>877</v>
      </c>
      <c r="EHU20" s="868" t="s">
        <v>877</v>
      </c>
      <c r="EHV20" s="868" t="s">
        <v>877</v>
      </c>
      <c r="EHW20" s="868" t="s">
        <v>877</v>
      </c>
      <c r="EHX20" s="868" t="s">
        <v>877</v>
      </c>
      <c r="EHY20" s="868" t="s">
        <v>877</v>
      </c>
      <c r="EHZ20" s="868" t="s">
        <v>877</v>
      </c>
      <c r="EIA20" s="868" t="s">
        <v>877</v>
      </c>
      <c r="EIB20" s="868" t="s">
        <v>877</v>
      </c>
      <c r="EIC20" s="868" t="s">
        <v>877</v>
      </c>
      <c r="EID20" s="868" t="s">
        <v>877</v>
      </c>
      <c r="EIE20" s="868" t="s">
        <v>877</v>
      </c>
      <c r="EIF20" s="868" t="s">
        <v>877</v>
      </c>
      <c r="EIG20" s="868" t="s">
        <v>877</v>
      </c>
      <c r="EIH20" s="868" t="s">
        <v>877</v>
      </c>
      <c r="EII20" s="868" t="s">
        <v>877</v>
      </c>
      <c r="EIJ20" s="868" t="s">
        <v>877</v>
      </c>
      <c r="EIK20" s="868" t="s">
        <v>877</v>
      </c>
      <c r="EIL20" s="868" t="s">
        <v>877</v>
      </c>
      <c r="EIM20" s="868" t="s">
        <v>877</v>
      </c>
      <c r="EIN20" s="868" t="s">
        <v>877</v>
      </c>
      <c r="EIO20" s="868" t="s">
        <v>877</v>
      </c>
      <c r="EIP20" s="868" t="s">
        <v>877</v>
      </c>
      <c r="EIQ20" s="868" t="s">
        <v>877</v>
      </c>
      <c r="EIR20" s="868" t="s">
        <v>877</v>
      </c>
      <c r="EIS20" s="868" t="s">
        <v>877</v>
      </c>
      <c r="EIT20" s="868" t="s">
        <v>877</v>
      </c>
      <c r="EIU20" s="868" t="s">
        <v>877</v>
      </c>
      <c r="EIV20" s="868" t="s">
        <v>877</v>
      </c>
      <c r="EIW20" s="868" t="s">
        <v>877</v>
      </c>
      <c r="EIX20" s="868" t="s">
        <v>877</v>
      </c>
      <c r="EIY20" s="868" t="s">
        <v>877</v>
      </c>
      <c r="EIZ20" s="868" t="s">
        <v>877</v>
      </c>
      <c r="EJA20" s="868" t="s">
        <v>877</v>
      </c>
      <c r="EJB20" s="868" t="s">
        <v>877</v>
      </c>
      <c r="EJC20" s="868" t="s">
        <v>877</v>
      </c>
      <c r="EJD20" s="868" t="s">
        <v>877</v>
      </c>
      <c r="EJE20" s="868" t="s">
        <v>877</v>
      </c>
      <c r="EJF20" s="868" t="s">
        <v>877</v>
      </c>
      <c r="EJG20" s="868" t="s">
        <v>877</v>
      </c>
      <c r="EJH20" s="868" t="s">
        <v>877</v>
      </c>
      <c r="EJI20" s="868" t="s">
        <v>877</v>
      </c>
      <c r="EJJ20" s="868" t="s">
        <v>877</v>
      </c>
      <c r="EJK20" s="868" t="s">
        <v>877</v>
      </c>
      <c r="EJL20" s="868" t="s">
        <v>877</v>
      </c>
      <c r="EJM20" s="868" t="s">
        <v>877</v>
      </c>
      <c r="EJN20" s="868" t="s">
        <v>877</v>
      </c>
      <c r="EJO20" s="868" t="s">
        <v>877</v>
      </c>
      <c r="EJP20" s="868" t="s">
        <v>877</v>
      </c>
      <c r="EJQ20" s="868" t="s">
        <v>877</v>
      </c>
      <c r="EJR20" s="868" t="s">
        <v>877</v>
      </c>
      <c r="EJS20" s="868" t="s">
        <v>877</v>
      </c>
      <c r="EJT20" s="868" t="s">
        <v>877</v>
      </c>
      <c r="EJU20" s="868" t="s">
        <v>877</v>
      </c>
      <c r="EJV20" s="868" t="s">
        <v>877</v>
      </c>
      <c r="EJW20" s="868" t="s">
        <v>877</v>
      </c>
      <c r="EJX20" s="868" t="s">
        <v>877</v>
      </c>
      <c r="EJY20" s="868" t="s">
        <v>877</v>
      </c>
      <c r="EJZ20" s="868" t="s">
        <v>877</v>
      </c>
      <c r="EKA20" s="868" t="s">
        <v>877</v>
      </c>
      <c r="EKB20" s="868" t="s">
        <v>877</v>
      </c>
      <c r="EKC20" s="868" t="s">
        <v>877</v>
      </c>
      <c r="EKD20" s="868" t="s">
        <v>877</v>
      </c>
      <c r="EKE20" s="868" t="s">
        <v>877</v>
      </c>
      <c r="EKF20" s="868" t="s">
        <v>877</v>
      </c>
      <c r="EKG20" s="868" t="s">
        <v>877</v>
      </c>
      <c r="EKH20" s="868" t="s">
        <v>877</v>
      </c>
      <c r="EKI20" s="868" t="s">
        <v>877</v>
      </c>
      <c r="EKJ20" s="868" t="s">
        <v>877</v>
      </c>
      <c r="EKK20" s="868" t="s">
        <v>877</v>
      </c>
      <c r="EKL20" s="868" t="s">
        <v>877</v>
      </c>
      <c r="EKM20" s="868" t="s">
        <v>877</v>
      </c>
      <c r="EKN20" s="868" t="s">
        <v>877</v>
      </c>
      <c r="EKO20" s="868" t="s">
        <v>877</v>
      </c>
      <c r="EKP20" s="868" t="s">
        <v>877</v>
      </c>
      <c r="EKQ20" s="868" t="s">
        <v>877</v>
      </c>
      <c r="EKR20" s="868" t="s">
        <v>877</v>
      </c>
      <c r="EKS20" s="868" t="s">
        <v>877</v>
      </c>
      <c r="EKT20" s="868" t="s">
        <v>877</v>
      </c>
      <c r="EKU20" s="868" t="s">
        <v>877</v>
      </c>
      <c r="EKV20" s="868" t="s">
        <v>877</v>
      </c>
      <c r="EKW20" s="868" t="s">
        <v>877</v>
      </c>
      <c r="EKX20" s="868" t="s">
        <v>877</v>
      </c>
      <c r="EKY20" s="868" t="s">
        <v>877</v>
      </c>
      <c r="EKZ20" s="868" t="s">
        <v>877</v>
      </c>
      <c r="ELA20" s="868" t="s">
        <v>877</v>
      </c>
      <c r="ELB20" s="868" t="s">
        <v>877</v>
      </c>
      <c r="ELC20" s="868" t="s">
        <v>877</v>
      </c>
      <c r="ELD20" s="868" t="s">
        <v>877</v>
      </c>
      <c r="ELE20" s="868" t="s">
        <v>877</v>
      </c>
      <c r="ELF20" s="868" t="s">
        <v>877</v>
      </c>
      <c r="ELG20" s="868" t="s">
        <v>877</v>
      </c>
      <c r="ELH20" s="868" t="s">
        <v>877</v>
      </c>
      <c r="ELI20" s="868" t="s">
        <v>877</v>
      </c>
      <c r="ELJ20" s="868" t="s">
        <v>877</v>
      </c>
      <c r="ELK20" s="868" t="s">
        <v>877</v>
      </c>
      <c r="ELL20" s="868" t="s">
        <v>877</v>
      </c>
      <c r="ELM20" s="868" t="s">
        <v>877</v>
      </c>
      <c r="ELN20" s="868" t="s">
        <v>877</v>
      </c>
      <c r="ELO20" s="868" t="s">
        <v>877</v>
      </c>
      <c r="ELP20" s="868" t="s">
        <v>877</v>
      </c>
      <c r="ELQ20" s="868" t="s">
        <v>877</v>
      </c>
      <c r="ELR20" s="868" t="s">
        <v>877</v>
      </c>
      <c r="ELS20" s="868" t="s">
        <v>877</v>
      </c>
      <c r="ELT20" s="868" t="s">
        <v>877</v>
      </c>
      <c r="ELU20" s="868" t="s">
        <v>877</v>
      </c>
      <c r="ELV20" s="868" t="s">
        <v>877</v>
      </c>
      <c r="ELW20" s="868" t="s">
        <v>877</v>
      </c>
      <c r="ELX20" s="868" t="s">
        <v>877</v>
      </c>
      <c r="ELY20" s="868" t="s">
        <v>877</v>
      </c>
      <c r="ELZ20" s="868" t="s">
        <v>877</v>
      </c>
      <c r="EMA20" s="868" t="s">
        <v>877</v>
      </c>
      <c r="EMB20" s="868" t="s">
        <v>877</v>
      </c>
      <c r="EMC20" s="868" t="s">
        <v>877</v>
      </c>
      <c r="EMD20" s="868" t="s">
        <v>877</v>
      </c>
      <c r="EME20" s="868" t="s">
        <v>877</v>
      </c>
      <c r="EMF20" s="868" t="s">
        <v>877</v>
      </c>
      <c r="EMG20" s="868" t="s">
        <v>877</v>
      </c>
      <c r="EMH20" s="868" t="s">
        <v>877</v>
      </c>
      <c r="EMI20" s="868" t="s">
        <v>877</v>
      </c>
      <c r="EMJ20" s="868" t="s">
        <v>877</v>
      </c>
      <c r="EMK20" s="868" t="s">
        <v>877</v>
      </c>
      <c r="EML20" s="868" t="s">
        <v>877</v>
      </c>
      <c r="EMM20" s="868" t="s">
        <v>877</v>
      </c>
      <c r="EMN20" s="868" t="s">
        <v>877</v>
      </c>
      <c r="EMO20" s="868" t="s">
        <v>877</v>
      </c>
      <c r="EMP20" s="868" t="s">
        <v>877</v>
      </c>
      <c r="EMQ20" s="868" t="s">
        <v>877</v>
      </c>
      <c r="EMR20" s="868" t="s">
        <v>877</v>
      </c>
      <c r="EMS20" s="868" t="s">
        <v>877</v>
      </c>
      <c r="EMT20" s="868" t="s">
        <v>877</v>
      </c>
      <c r="EMU20" s="868" t="s">
        <v>877</v>
      </c>
      <c r="EMV20" s="868" t="s">
        <v>877</v>
      </c>
      <c r="EMW20" s="868" t="s">
        <v>877</v>
      </c>
      <c r="EMX20" s="868" t="s">
        <v>877</v>
      </c>
      <c r="EMY20" s="868" t="s">
        <v>877</v>
      </c>
      <c r="EMZ20" s="868" t="s">
        <v>877</v>
      </c>
      <c r="ENA20" s="868" t="s">
        <v>877</v>
      </c>
      <c r="ENB20" s="868" t="s">
        <v>877</v>
      </c>
      <c r="ENC20" s="868" t="s">
        <v>877</v>
      </c>
      <c r="END20" s="868" t="s">
        <v>877</v>
      </c>
      <c r="ENE20" s="868" t="s">
        <v>877</v>
      </c>
      <c r="ENF20" s="868" t="s">
        <v>877</v>
      </c>
      <c r="ENG20" s="868" t="s">
        <v>877</v>
      </c>
      <c r="ENH20" s="868" t="s">
        <v>877</v>
      </c>
      <c r="ENI20" s="868" t="s">
        <v>877</v>
      </c>
      <c r="ENJ20" s="868" t="s">
        <v>877</v>
      </c>
      <c r="ENK20" s="868" t="s">
        <v>877</v>
      </c>
      <c r="ENL20" s="868" t="s">
        <v>877</v>
      </c>
      <c r="ENM20" s="868" t="s">
        <v>877</v>
      </c>
      <c r="ENN20" s="868" t="s">
        <v>877</v>
      </c>
      <c r="ENO20" s="868" t="s">
        <v>877</v>
      </c>
      <c r="ENP20" s="868" t="s">
        <v>877</v>
      </c>
      <c r="ENQ20" s="868" t="s">
        <v>877</v>
      </c>
      <c r="ENR20" s="868" t="s">
        <v>877</v>
      </c>
      <c r="ENS20" s="868" t="s">
        <v>877</v>
      </c>
      <c r="ENT20" s="868" t="s">
        <v>877</v>
      </c>
      <c r="ENU20" s="868" t="s">
        <v>877</v>
      </c>
      <c r="ENV20" s="868" t="s">
        <v>877</v>
      </c>
      <c r="ENW20" s="868" t="s">
        <v>877</v>
      </c>
      <c r="ENX20" s="868" t="s">
        <v>877</v>
      </c>
      <c r="ENY20" s="868" t="s">
        <v>877</v>
      </c>
      <c r="ENZ20" s="868" t="s">
        <v>877</v>
      </c>
      <c r="EOA20" s="868" t="s">
        <v>877</v>
      </c>
      <c r="EOB20" s="868" t="s">
        <v>877</v>
      </c>
      <c r="EOC20" s="868" t="s">
        <v>877</v>
      </c>
      <c r="EOD20" s="868" t="s">
        <v>877</v>
      </c>
      <c r="EOE20" s="868" t="s">
        <v>877</v>
      </c>
      <c r="EOF20" s="868" t="s">
        <v>877</v>
      </c>
      <c r="EOG20" s="868" t="s">
        <v>877</v>
      </c>
      <c r="EOH20" s="868" t="s">
        <v>877</v>
      </c>
      <c r="EOI20" s="868" t="s">
        <v>877</v>
      </c>
      <c r="EOJ20" s="868" t="s">
        <v>877</v>
      </c>
      <c r="EOK20" s="868" t="s">
        <v>877</v>
      </c>
      <c r="EOL20" s="868" t="s">
        <v>877</v>
      </c>
      <c r="EOM20" s="868" t="s">
        <v>877</v>
      </c>
      <c r="EON20" s="868" t="s">
        <v>877</v>
      </c>
      <c r="EOO20" s="868" t="s">
        <v>877</v>
      </c>
      <c r="EOP20" s="868" t="s">
        <v>877</v>
      </c>
      <c r="EOQ20" s="868" t="s">
        <v>877</v>
      </c>
      <c r="EOR20" s="868" t="s">
        <v>877</v>
      </c>
      <c r="EOS20" s="868" t="s">
        <v>877</v>
      </c>
      <c r="EOT20" s="868" t="s">
        <v>877</v>
      </c>
      <c r="EOU20" s="868" t="s">
        <v>877</v>
      </c>
      <c r="EOV20" s="868" t="s">
        <v>877</v>
      </c>
      <c r="EOW20" s="868" t="s">
        <v>877</v>
      </c>
      <c r="EOX20" s="868" t="s">
        <v>877</v>
      </c>
      <c r="EOY20" s="868" t="s">
        <v>877</v>
      </c>
      <c r="EOZ20" s="868" t="s">
        <v>877</v>
      </c>
      <c r="EPA20" s="868" t="s">
        <v>877</v>
      </c>
      <c r="EPB20" s="868" t="s">
        <v>877</v>
      </c>
      <c r="EPC20" s="868" t="s">
        <v>877</v>
      </c>
      <c r="EPD20" s="868" t="s">
        <v>877</v>
      </c>
      <c r="EPE20" s="868" t="s">
        <v>877</v>
      </c>
      <c r="EPF20" s="868" t="s">
        <v>877</v>
      </c>
      <c r="EPG20" s="868" t="s">
        <v>877</v>
      </c>
      <c r="EPH20" s="868" t="s">
        <v>877</v>
      </c>
      <c r="EPI20" s="868" t="s">
        <v>877</v>
      </c>
      <c r="EPJ20" s="868" t="s">
        <v>877</v>
      </c>
      <c r="EPK20" s="868" t="s">
        <v>877</v>
      </c>
      <c r="EPL20" s="868" t="s">
        <v>877</v>
      </c>
      <c r="EPM20" s="868" t="s">
        <v>877</v>
      </c>
      <c r="EPN20" s="868" t="s">
        <v>877</v>
      </c>
      <c r="EPO20" s="868" t="s">
        <v>877</v>
      </c>
      <c r="EPP20" s="868" t="s">
        <v>877</v>
      </c>
      <c r="EPQ20" s="868" t="s">
        <v>877</v>
      </c>
      <c r="EPR20" s="868" t="s">
        <v>877</v>
      </c>
      <c r="EPS20" s="868" t="s">
        <v>877</v>
      </c>
      <c r="EPT20" s="868" t="s">
        <v>877</v>
      </c>
      <c r="EPU20" s="868" t="s">
        <v>877</v>
      </c>
      <c r="EPV20" s="868" t="s">
        <v>877</v>
      </c>
      <c r="EPW20" s="868" t="s">
        <v>877</v>
      </c>
      <c r="EPX20" s="868" t="s">
        <v>877</v>
      </c>
      <c r="EPY20" s="868" t="s">
        <v>877</v>
      </c>
      <c r="EPZ20" s="868" t="s">
        <v>877</v>
      </c>
      <c r="EQA20" s="868" t="s">
        <v>877</v>
      </c>
      <c r="EQB20" s="868" t="s">
        <v>877</v>
      </c>
      <c r="EQC20" s="868" t="s">
        <v>877</v>
      </c>
      <c r="EQD20" s="868" t="s">
        <v>877</v>
      </c>
      <c r="EQE20" s="868" t="s">
        <v>877</v>
      </c>
      <c r="EQF20" s="868" t="s">
        <v>877</v>
      </c>
      <c r="EQG20" s="868" t="s">
        <v>877</v>
      </c>
      <c r="EQH20" s="868" t="s">
        <v>877</v>
      </c>
      <c r="EQI20" s="868" t="s">
        <v>877</v>
      </c>
      <c r="EQJ20" s="868" t="s">
        <v>877</v>
      </c>
      <c r="EQK20" s="868" t="s">
        <v>877</v>
      </c>
      <c r="EQL20" s="868" t="s">
        <v>877</v>
      </c>
      <c r="EQM20" s="868" t="s">
        <v>877</v>
      </c>
      <c r="EQN20" s="868" t="s">
        <v>877</v>
      </c>
      <c r="EQO20" s="868" t="s">
        <v>877</v>
      </c>
      <c r="EQP20" s="868" t="s">
        <v>877</v>
      </c>
      <c r="EQQ20" s="868" t="s">
        <v>877</v>
      </c>
      <c r="EQR20" s="868" t="s">
        <v>877</v>
      </c>
      <c r="EQS20" s="868" t="s">
        <v>877</v>
      </c>
      <c r="EQT20" s="868" t="s">
        <v>877</v>
      </c>
      <c r="EQU20" s="868" t="s">
        <v>877</v>
      </c>
      <c r="EQV20" s="868" t="s">
        <v>877</v>
      </c>
      <c r="EQW20" s="868" t="s">
        <v>877</v>
      </c>
      <c r="EQX20" s="868" t="s">
        <v>877</v>
      </c>
      <c r="EQY20" s="868" t="s">
        <v>877</v>
      </c>
      <c r="EQZ20" s="868" t="s">
        <v>877</v>
      </c>
      <c r="ERA20" s="868" t="s">
        <v>877</v>
      </c>
      <c r="ERB20" s="868" t="s">
        <v>877</v>
      </c>
      <c r="ERC20" s="868" t="s">
        <v>877</v>
      </c>
      <c r="ERD20" s="868" t="s">
        <v>877</v>
      </c>
      <c r="ERE20" s="868" t="s">
        <v>877</v>
      </c>
      <c r="ERF20" s="868" t="s">
        <v>877</v>
      </c>
      <c r="ERG20" s="868" t="s">
        <v>877</v>
      </c>
      <c r="ERH20" s="868" t="s">
        <v>877</v>
      </c>
      <c r="ERI20" s="868" t="s">
        <v>877</v>
      </c>
      <c r="ERJ20" s="868" t="s">
        <v>877</v>
      </c>
      <c r="ERK20" s="868" t="s">
        <v>877</v>
      </c>
      <c r="ERL20" s="868" t="s">
        <v>877</v>
      </c>
      <c r="ERM20" s="868" t="s">
        <v>877</v>
      </c>
      <c r="ERN20" s="868" t="s">
        <v>877</v>
      </c>
      <c r="ERO20" s="868" t="s">
        <v>877</v>
      </c>
      <c r="ERP20" s="868" t="s">
        <v>877</v>
      </c>
      <c r="ERQ20" s="868" t="s">
        <v>877</v>
      </c>
      <c r="ERR20" s="868" t="s">
        <v>877</v>
      </c>
      <c r="ERS20" s="868" t="s">
        <v>877</v>
      </c>
      <c r="ERT20" s="868" t="s">
        <v>877</v>
      </c>
      <c r="ERU20" s="868" t="s">
        <v>877</v>
      </c>
      <c r="ERV20" s="868" t="s">
        <v>877</v>
      </c>
      <c r="ERW20" s="868" t="s">
        <v>877</v>
      </c>
      <c r="ERX20" s="868" t="s">
        <v>877</v>
      </c>
      <c r="ERY20" s="868" t="s">
        <v>877</v>
      </c>
      <c r="ERZ20" s="868" t="s">
        <v>877</v>
      </c>
      <c r="ESA20" s="868" t="s">
        <v>877</v>
      </c>
      <c r="ESB20" s="868" t="s">
        <v>877</v>
      </c>
      <c r="ESC20" s="868" t="s">
        <v>877</v>
      </c>
      <c r="ESD20" s="868" t="s">
        <v>877</v>
      </c>
      <c r="ESE20" s="868" t="s">
        <v>877</v>
      </c>
      <c r="ESF20" s="868" t="s">
        <v>877</v>
      </c>
      <c r="ESG20" s="868" t="s">
        <v>877</v>
      </c>
      <c r="ESH20" s="868" t="s">
        <v>877</v>
      </c>
      <c r="ESI20" s="868" t="s">
        <v>877</v>
      </c>
      <c r="ESJ20" s="868" t="s">
        <v>877</v>
      </c>
      <c r="ESK20" s="868" t="s">
        <v>877</v>
      </c>
      <c r="ESL20" s="868" t="s">
        <v>877</v>
      </c>
      <c r="ESM20" s="868" t="s">
        <v>877</v>
      </c>
      <c r="ESN20" s="868" t="s">
        <v>877</v>
      </c>
      <c r="ESO20" s="868" t="s">
        <v>877</v>
      </c>
      <c r="ESP20" s="868" t="s">
        <v>877</v>
      </c>
      <c r="ESQ20" s="868" t="s">
        <v>877</v>
      </c>
      <c r="ESR20" s="868" t="s">
        <v>877</v>
      </c>
      <c r="ESS20" s="868" t="s">
        <v>877</v>
      </c>
      <c r="EST20" s="868" t="s">
        <v>877</v>
      </c>
      <c r="ESU20" s="868" t="s">
        <v>877</v>
      </c>
      <c r="ESV20" s="868" t="s">
        <v>877</v>
      </c>
      <c r="ESW20" s="868" t="s">
        <v>877</v>
      </c>
      <c r="ESX20" s="868" t="s">
        <v>877</v>
      </c>
      <c r="ESY20" s="868" t="s">
        <v>877</v>
      </c>
      <c r="ESZ20" s="868" t="s">
        <v>877</v>
      </c>
      <c r="ETA20" s="868" t="s">
        <v>877</v>
      </c>
      <c r="ETB20" s="868" t="s">
        <v>877</v>
      </c>
      <c r="ETC20" s="868" t="s">
        <v>877</v>
      </c>
      <c r="ETD20" s="868" t="s">
        <v>877</v>
      </c>
      <c r="ETE20" s="868" t="s">
        <v>877</v>
      </c>
      <c r="ETF20" s="868" t="s">
        <v>877</v>
      </c>
      <c r="ETG20" s="868" t="s">
        <v>877</v>
      </c>
      <c r="ETH20" s="868" t="s">
        <v>877</v>
      </c>
      <c r="ETI20" s="868" t="s">
        <v>877</v>
      </c>
      <c r="ETJ20" s="868" t="s">
        <v>877</v>
      </c>
      <c r="ETK20" s="868" t="s">
        <v>877</v>
      </c>
      <c r="ETL20" s="868" t="s">
        <v>877</v>
      </c>
      <c r="ETM20" s="868" t="s">
        <v>877</v>
      </c>
      <c r="ETN20" s="868" t="s">
        <v>877</v>
      </c>
      <c r="ETO20" s="868" t="s">
        <v>877</v>
      </c>
      <c r="ETP20" s="868" t="s">
        <v>877</v>
      </c>
      <c r="ETQ20" s="868" t="s">
        <v>877</v>
      </c>
      <c r="ETR20" s="868" t="s">
        <v>877</v>
      </c>
      <c r="ETS20" s="868" t="s">
        <v>877</v>
      </c>
      <c r="ETT20" s="868" t="s">
        <v>877</v>
      </c>
      <c r="ETU20" s="868" t="s">
        <v>877</v>
      </c>
      <c r="ETV20" s="868" t="s">
        <v>877</v>
      </c>
      <c r="ETW20" s="868" t="s">
        <v>877</v>
      </c>
      <c r="ETX20" s="868" t="s">
        <v>877</v>
      </c>
      <c r="ETY20" s="868" t="s">
        <v>877</v>
      </c>
      <c r="ETZ20" s="868" t="s">
        <v>877</v>
      </c>
      <c r="EUA20" s="868" t="s">
        <v>877</v>
      </c>
      <c r="EUB20" s="868" t="s">
        <v>877</v>
      </c>
      <c r="EUC20" s="868" t="s">
        <v>877</v>
      </c>
      <c r="EUD20" s="868" t="s">
        <v>877</v>
      </c>
      <c r="EUE20" s="868" t="s">
        <v>877</v>
      </c>
      <c r="EUF20" s="868" t="s">
        <v>877</v>
      </c>
      <c r="EUG20" s="868" t="s">
        <v>877</v>
      </c>
      <c r="EUH20" s="868" t="s">
        <v>877</v>
      </c>
      <c r="EUI20" s="868" t="s">
        <v>877</v>
      </c>
      <c r="EUJ20" s="868" t="s">
        <v>877</v>
      </c>
      <c r="EUK20" s="868" t="s">
        <v>877</v>
      </c>
      <c r="EUL20" s="868" t="s">
        <v>877</v>
      </c>
      <c r="EUM20" s="868" t="s">
        <v>877</v>
      </c>
      <c r="EUN20" s="868" t="s">
        <v>877</v>
      </c>
      <c r="EUO20" s="868" t="s">
        <v>877</v>
      </c>
      <c r="EUP20" s="868" t="s">
        <v>877</v>
      </c>
      <c r="EUQ20" s="868" t="s">
        <v>877</v>
      </c>
      <c r="EUR20" s="868" t="s">
        <v>877</v>
      </c>
      <c r="EUS20" s="868" t="s">
        <v>877</v>
      </c>
      <c r="EUT20" s="868" t="s">
        <v>877</v>
      </c>
      <c r="EUU20" s="868" t="s">
        <v>877</v>
      </c>
      <c r="EUV20" s="868" t="s">
        <v>877</v>
      </c>
      <c r="EUW20" s="868" t="s">
        <v>877</v>
      </c>
      <c r="EUX20" s="868" t="s">
        <v>877</v>
      </c>
      <c r="EUY20" s="868" t="s">
        <v>877</v>
      </c>
      <c r="EUZ20" s="868" t="s">
        <v>877</v>
      </c>
      <c r="EVA20" s="868" t="s">
        <v>877</v>
      </c>
      <c r="EVB20" s="868" t="s">
        <v>877</v>
      </c>
      <c r="EVC20" s="868" t="s">
        <v>877</v>
      </c>
      <c r="EVD20" s="868" t="s">
        <v>877</v>
      </c>
      <c r="EVE20" s="868" t="s">
        <v>877</v>
      </c>
      <c r="EVF20" s="868" t="s">
        <v>877</v>
      </c>
      <c r="EVG20" s="868" t="s">
        <v>877</v>
      </c>
      <c r="EVH20" s="868" t="s">
        <v>877</v>
      </c>
      <c r="EVI20" s="868" t="s">
        <v>877</v>
      </c>
      <c r="EVJ20" s="868" t="s">
        <v>877</v>
      </c>
      <c r="EVK20" s="868" t="s">
        <v>877</v>
      </c>
      <c r="EVL20" s="868" t="s">
        <v>877</v>
      </c>
      <c r="EVM20" s="868" t="s">
        <v>877</v>
      </c>
      <c r="EVN20" s="868" t="s">
        <v>877</v>
      </c>
      <c r="EVO20" s="868" t="s">
        <v>877</v>
      </c>
      <c r="EVP20" s="868" t="s">
        <v>877</v>
      </c>
      <c r="EVQ20" s="868" t="s">
        <v>877</v>
      </c>
      <c r="EVR20" s="868" t="s">
        <v>877</v>
      </c>
      <c r="EVS20" s="868" t="s">
        <v>877</v>
      </c>
      <c r="EVT20" s="868" t="s">
        <v>877</v>
      </c>
      <c r="EVU20" s="868" t="s">
        <v>877</v>
      </c>
      <c r="EVV20" s="868" t="s">
        <v>877</v>
      </c>
      <c r="EVW20" s="868" t="s">
        <v>877</v>
      </c>
      <c r="EVX20" s="868" t="s">
        <v>877</v>
      </c>
      <c r="EVY20" s="868" t="s">
        <v>877</v>
      </c>
      <c r="EVZ20" s="868" t="s">
        <v>877</v>
      </c>
      <c r="EWA20" s="868" t="s">
        <v>877</v>
      </c>
      <c r="EWB20" s="868" t="s">
        <v>877</v>
      </c>
      <c r="EWC20" s="868" t="s">
        <v>877</v>
      </c>
      <c r="EWD20" s="868" t="s">
        <v>877</v>
      </c>
      <c r="EWE20" s="868" t="s">
        <v>877</v>
      </c>
      <c r="EWF20" s="868" t="s">
        <v>877</v>
      </c>
      <c r="EWG20" s="868" t="s">
        <v>877</v>
      </c>
      <c r="EWH20" s="868" t="s">
        <v>877</v>
      </c>
      <c r="EWI20" s="868" t="s">
        <v>877</v>
      </c>
      <c r="EWJ20" s="868" t="s">
        <v>877</v>
      </c>
      <c r="EWK20" s="868" t="s">
        <v>877</v>
      </c>
      <c r="EWL20" s="868" t="s">
        <v>877</v>
      </c>
      <c r="EWM20" s="868" t="s">
        <v>877</v>
      </c>
      <c r="EWN20" s="868" t="s">
        <v>877</v>
      </c>
      <c r="EWO20" s="868" t="s">
        <v>877</v>
      </c>
      <c r="EWP20" s="868" t="s">
        <v>877</v>
      </c>
      <c r="EWQ20" s="868" t="s">
        <v>877</v>
      </c>
      <c r="EWR20" s="868" t="s">
        <v>877</v>
      </c>
      <c r="EWS20" s="868" t="s">
        <v>877</v>
      </c>
      <c r="EWT20" s="868" t="s">
        <v>877</v>
      </c>
      <c r="EWU20" s="868" t="s">
        <v>877</v>
      </c>
      <c r="EWV20" s="868" t="s">
        <v>877</v>
      </c>
      <c r="EWW20" s="868" t="s">
        <v>877</v>
      </c>
      <c r="EWX20" s="868" t="s">
        <v>877</v>
      </c>
      <c r="EWY20" s="868" t="s">
        <v>877</v>
      </c>
      <c r="EWZ20" s="868" t="s">
        <v>877</v>
      </c>
      <c r="EXA20" s="868" t="s">
        <v>877</v>
      </c>
      <c r="EXB20" s="868" t="s">
        <v>877</v>
      </c>
      <c r="EXC20" s="868" t="s">
        <v>877</v>
      </c>
      <c r="EXD20" s="868" t="s">
        <v>877</v>
      </c>
      <c r="EXE20" s="868" t="s">
        <v>877</v>
      </c>
      <c r="EXF20" s="868" t="s">
        <v>877</v>
      </c>
      <c r="EXG20" s="868" t="s">
        <v>877</v>
      </c>
      <c r="EXH20" s="868" t="s">
        <v>877</v>
      </c>
      <c r="EXI20" s="868" t="s">
        <v>877</v>
      </c>
      <c r="EXJ20" s="868" t="s">
        <v>877</v>
      </c>
      <c r="EXK20" s="868" t="s">
        <v>877</v>
      </c>
      <c r="EXL20" s="868" t="s">
        <v>877</v>
      </c>
      <c r="EXM20" s="868" t="s">
        <v>877</v>
      </c>
      <c r="EXN20" s="868" t="s">
        <v>877</v>
      </c>
      <c r="EXO20" s="868" t="s">
        <v>877</v>
      </c>
      <c r="EXP20" s="868" t="s">
        <v>877</v>
      </c>
      <c r="EXQ20" s="868" t="s">
        <v>877</v>
      </c>
      <c r="EXR20" s="868" t="s">
        <v>877</v>
      </c>
      <c r="EXS20" s="868" t="s">
        <v>877</v>
      </c>
      <c r="EXT20" s="868" t="s">
        <v>877</v>
      </c>
      <c r="EXU20" s="868" t="s">
        <v>877</v>
      </c>
      <c r="EXV20" s="868" t="s">
        <v>877</v>
      </c>
      <c r="EXW20" s="868" t="s">
        <v>877</v>
      </c>
      <c r="EXX20" s="868" t="s">
        <v>877</v>
      </c>
      <c r="EXY20" s="868" t="s">
        <v>877</v>
      </c>
      <c r="EXZ20" s="868" t="s">
        <v>877</v>
      </c>
      <c r="EYA20" s="868" t="s">
        <v>877</v>
      </c>
      <c r="EYB20" s="868" t="s">
        <v>877</v>
      </c>
      <c r="EYC20" s="868" t="s">
        <v>877</v>
      </c>
      <c r="EYD20" s="868" t="s">
        <v>877</v>
      </c>
      <c r="EYE20" s="868" t="s">
        <v>877</v>
      </c>
      <c r="EYF20" s="868" t="s">
        <v>877</v>
      </c>
      <c r="EYG20" s="868" t="s">
        <v>877</v>
      </c>
      <c r="EYH20" s="868" t="s">
        <v>877</v>
      </c>
      <c r="EYI20" s="868" t="s">
        <v>877</v>
      </c>
      <c r="EYJ20" s="868" t="s">
        <v>877</v>
      </c>
      <c r="EYK20" s="868" t="s">
        <v>877</v>
      </c>
      <c r="EYL20" s="868" t="s">
        <v>877</v>
      </c>
      <c r="EYM20" s="868" t="s">
        <v>877</v>
      </c>
      <c r="EYN20" s="868" t="s">
        <v>877</v>
      </c>
      <c r="EYO20" s="868" t="s">
        <v>877</v>
      </c>
      <c r="EYP20" s="868" t="s">
        <v>877</v>
      </c>
      <c r="EYQ20" s="868" t="s">
        <v>877</v>
      </c>
      <c r="EYR20" s="868" t="s">
        <v>877</v>
      </c>
      <c r="EYS20" s="868" t="s">
        <v>877</v>
      </c>
      <c r="EYT20" s="868" t="s">
        <v>877</v>
      </c>
      <c r="EYU20" s="868" t="s">
        <v>877</v>
      </c>
      <c r="EYV20" s="868" t="s">
        <v>877</v>
      </c>
      <c r="EYW20" s="868" t="s">
        <v>877</v>
      </c>
      <c r="EYX20" s="868" t="s">
        <v>877</v>
      </c>
      <c r="EYY20" s="868" t="s">
        <v>877</v>
      </c>
      <c r="EYZ20" s="868" t="s">
        <v>877</v>
      </c>
      <c r="EZA20" s="868" t="s">
        <v>877</v>
      </c>
      <c r="EZB20" s="868" t="s">
        <v>877</v>
      </c>
      <c r="EZC20" s="868" t="s">
        <v>877</v>
      </c>
      <c r="EZD20" s="868" t="s">
        <v>877</v>
      </c>
      <c r="EZE20" s="868" t="s">
        <v>877</v>
      </c>
      <c r="EZF20" s="868" t="s">
        <v>877</v>
      </c>
      <c r="EZG20" s="868" t="s">
        <v>877</v>
      </c>
      <c r="EZH20" s="868" t="s">
        <v>877</v>
      </c>
      <c r="EZI20" s="868" t="s">
        <v>877</v>
      </c>
      <c r="EZJ20" s="868" t="s">
        <v>877</v>
      </c>
      <c r="EZK20" s="868" t="s">
        <v>877</v>
      </c>
      <c r="EZL20" s="868" t="s">
        <v>877</v>
      </c>
      <c r="EZM20" s="868" t="s">
        <v>877</v>
      </c>
      <c r="EZN20" s="868" t="s">
        <v>877</v>
      </c>
      <c r="EZO20" s="868" t="s">
        <v>877</v>
      </c>
      <c r="EZP20" s="868" t="s">
        <v>877</v>
      </c>
      <c r="EZQ20" s="868" t="s">
        <v>877</v>
      </c>
      <c r="EZR20" s="868" t="s">
        <v>877</v>
      </c>
      <c r="EZS20" s="868" t="s">
        <v>877</v>
      </c>
      <c r="EZT20" s="868" t="s">
        <v>877</v>
      </c>
      <c r="EZU20" s="868" t="s">
        <v>877</v>
      </c>
      <c r="EZV20" s="868" t="s">
        <v>877</v>
      </c>
      <c r="EZW20" s="868" t="s">
        <v>877</v>
      </c>
      <c r="EZX20" s="868" t="s">
        <v>877</v>
      </c>
      <c r="EZY20" s="868" t="s">
        <v>877</v>
      </c>
      <c r="EZZ20" s="868" t="s">
        <v>877</v>
      </c>
      <c r="FAA20" s="868" t="s">
        <v>877</v>
      </c>
      <c r="FAB20" s="868" t="s">
        <v>877</v>
      </c>
      <c r="FAC20" s="868" t="s">
        <v>877</v>
      </c>
      <c r="FAD20" s="868" t="s">
        <v>877</v>
      </c>
      <c r="FAE20" s="868" t="s">
        <v>877</v>
      </c>
      <c r="FAF20" s="868" t="s">
        <v>877</v>
      </c>
      <c r="FAG20" s="868" t="s">
        <v>877</v>
      </c>
      <c r="FAH20" s="868" t="s">
        <v>877</v>
      </c>
      <c r="FAI20" s="868" t="s">
        <v>877</v>
      </c>
      <c r="FAJ20" s="868" t="s">
        <v>877</v>
      </c>
      <c r="FAK20" s="868" t="s">
        <v>877</v>
      </c>
      <c r="FAL20" s="868" t="s">
        <v>877</v>
      </c>
      <c r="FAM20" s="868" t="s">
        <v>877</v>
      </c>
      <c r="FAN20" s="868" t="s">
        <v>877</v>
      </c>
      <c r="FAO20" s="868" t="s">
        <v>877</v>
      </c>
      <c r="FAP20" s="868" t="s">
        <v>877</v>
      </c>
      <c r="FAQ20" s="868" t="s">
        <v>877</v>
      </c>
      <c r="FAR20" s="868" t="s">
        <v>877</v>
      </c>
      <c r="FAS20" s="868" t="s">
        <v>877</v>
      </c>
      <c r="FAT20" s="868" t="s">
        <v>877</v>
      </c>
      <c r="FAU20" s="868" t="s">
        <v>877</v>
      </c>
      <c r="FAV20" s="868" t="s">
        <v>877</v>
      </c>
      <c r="FAW20" s="868" t="s">
        <v>877</v>
      </c>
      <c r="FAX20" s="868" t="s">
        <v>877</v>
      </c>
      <c r="FAY20" s="868" t="s">
        <v>877</v>
      </c>
      <c r="FAZ20" s="868" t="s">
        <v>877</v>
      </c>
      <c r="FBA20" s="868" t="s">
        <v>877</v>
      </c>
      <c r="FBB20" s="868" t="s">
        <v>877</v>
      </c>
      <c r="FBC20" s="868" t="s">
        <v>877</v>
      </c>
      <c r="FBD20" s="868" t="s">
        <v>877</v>
      </c>
      <c r="FBE20" s="868" t="s">
        <v>877</v>
      </c>
      <c r="FBF20" s="868" t="s">
        <v>877</v>
      </c>
      <c r="FBG20" s="868" t="s">
        <v>877</v>
      </c>
      <c r="FBH20" s="868" t="s">
        <v>877</v>
      </c>
      <c r="FBI20" s="868" t="s">
        <v>877</v>
      </c>
      <c r="FBJ20" s="868" t="s">
        <v>877</v>
      </c>
      <c r="FBK20" s="868" t="s">
        <v>877</v>
      </c>
      <c r="FBL20" s="868" t="s">
        <v>877</v>
      </c>
      <c r="FBM20" s="868" t="s">
        <v>877</v>
      </c>
      <c r="FBN20" s="868" t="s">
        <v>877</v>
      </c>
      <c r="FBO20" s="868" t="s">
        <v>877</v>
      </c>
      <c r="FBP20" s="868" t="s">
        <v>877</v>
      </c>
      <c r="FBQ20" s="868" t="s">
        <v>877</v>
      </c>
      <c r="FBR20" s="868" t="s">
        <v>877</v>
      </c>
      <c r="FBS20" s="868" t="s">
        <v>877</v>
      </c>
      <c r="FBT20" s="868" t="s">
        <v>877</v>
      </c>
      <c r="FBU20" s="868" t="s">
        <v>877</v>
      </c>
      <c r="FBV20" s="868" t="s">
        <v>877</v>
      </c>
      <c r="FBW20" s="868" t="s">
        <v>877</v>
      </c>
      <c r="FBX20" s="868" t="s">
        <v>877</v>
      </c>
      <c r="FBY20" s="868" t="s">
        <v>877</v>
      </c>
      <c r="FBZ20" s="868" t="s">
        <v>877</v>
      </c>
      <c r="FCA20" s="868" t="s">
        <v>877</v>
      </c>
      <c r="FCB20" s="868" t="s">
        <v>877</v>
      </c>
      <c r="FCC20" s="868" t="s">
        <v>877</v>
      </c>
      <c r="FCD20" s="868" t="s">
        <v>877</v>
      </c>
      <c r="FCE20" s="868" t="s">
        <v>877</v>
      </c>
      <c r="FCF20" s="868" t="s">
        <v>877</v>
      </c>
      <c r="FCG20" s="868" t="s">
        <v>877</v>
      </c>
      <c r="FCH20" s="868" t="s">
        <v>877</v>
      </c>
      <c r="FCI20" s="868" t="s">
        <v>877</v>
      </c>
      <c r="FCJ20" s="868" t="s">
        <v>877</v>
      </c>
      <c r="FCK20" s="868" t="s">
        <v>877</v>
      </c>
      <c r="FCL20" s="868" t="s">
        <v>877</v>
      </c>
      <c r="FCM20" s="868" t="s">
        <v>877</v>
      </c>
      <c r="FCN20" s="868" t="s">
        <v>877</v>
      </c>
      <c r="FCO20" s="868" t="s">
        <v>877</v>
      </c>
      <c r="FCP20" s="868" t="s">
        <v>877</v>
      </c>
      <c r="FCQ20" s="868" t="s">
        <v>877</v>
      </c>
      <c r="FCR20" s="868" t="s">
        <v>877</v>
      </c>
      <c r="FCS20" s="868" t="s">
        <v>877</v>
      </c>
      <c r="FCT20" s="868" t="s">
        <v>877</v>
      </c>
      <c r="FCU20" s="868" t="s">
        <v>877</v>
      </c>
      <c r="FCV20" s="868" t="s">
        <v>877</v>
      </c>
      <c r="FCW20" s="868" t="s">
        <v>877</v>
      </c>
      <c r="FCX20" s="868" t="s">
        <v>877</v>
      </c>
      <c r="FCY20" s="868" t="s">
        <v>877</v>
      </c>
      <c r="FCZ20" s="868" t="s">
        <v>877</v>
      </c>
      <c r="FDA20" s="868" t="s">
        <v>877</v>
      </c>
      <c r="FDB20" s="868" t="s">
        <v>877</v>
      </c>
      <c r="FDC20" s="868" t="s">
        <v>877</v>
      </c>
      <c r="FDD20" s="868" t="s">
        <v>877</v>
      </c>
      <c r="FDE20" s="868" t="s">
        <v>877</v>
      </c>
      <c r="FDF20" s="868" t="s">
        <v>877</v>
      </c>
      <c r="FDG20" s="868" t="s">
        <v>877</v>
      </c>
      <c r="FDH20" s="868" t="s">
        <v>877</v>
      </c>
      <c r="FDI20" s="868" t="s">
        <v>877</v>
      </c>
      <c r="FDJ20" s="868" t="s">
        <v>877</v>
      </c>
      <c r="FDK20" s="868" t="s">
        <v>877</v>
      </c>
      <c r="FDL20" s="868" t="s">
        <v>877</v>
      </c>
      <c r="FDM20" s="868" t="s">
        <v>877</v>
      </c>
      <c r="FDN20" s="868" t="s">
        <v>877</v>
      </c>
      <c r="FDO20" s="868" t="s">
        <v>877</v>
      </c>
      <c r="FDP20" s="868" t="s">
        <v>877</v>
      </c>
      <c r="FDQ20" s="868" t="s">
        <v>877</v>
      </c>
      <c r="FDR20" s="868" t="s">
        <v>877</v>
      </c>
      <c r="FDS20" s="868" t="s">
        <v>877</v>
      </c>
      <c r="FDT20" s="868" t="s">
        <v>877</v>
      </c>
      <c r="FDU20" s="868" t="s">
        <v>877</v>
      </c>
      <c r="FDV20" s="868" t="s">
        <v>877</v>
      </c>
      <c r="FDW20" s="868" t="s">
        <v>877</v>
      </c>
      <c r="FDX20" s="868" t="s">
        <v>877</v>
      </c>
      <c r="FDY20" s="868" t="s">
        <v>877</v>
      </c>
      <c r="FDZ20" s="868" t="s">
        <v>877</v>
      </c>
      <c r="FEA20" s="868" t="s">
        <v>877</v>
      </c>
      <c r="FEB20" s="868" t="s">
        <v>877</v>
      </c>
      <c r="FEC20" s="868" t="s">
        <v>877</v>
      </c>
      <c r="FED20" s="868" t="s">
        <v>877</v>
      </c>
      <c r="FEE20" s="868" t="s">
        <v>877</v>
      </c>
      <c r="FEF20" s="868" t="s">
        <v>877</v>
      </c>
      <c r="FEG20" s="868" t="s">
        <v>877</v>
      </c>
      <c r="FEH20" s="868" t="s">
        <v>877</v>
      </c>
      <c r="FEI20" s="868" t="s">
        <v>877</v>
      </c>
      <c r="FEJ20" s="868" t="s">
        <v>877</v>
      </c>
      <c r="FEK20" s="868" t="s">
        <v>877</v>
      </c>
      <c r="FEL20" s="868" t="s">
        <v>877</v>
      </c>
      <c r="FEM20" s="868" t="s">
        <v>877</v>
      </c>
      <c r="FEN20" s="868" t="s">
        <v>877</v>
      </c>
      <c r="FEO20" s="868" t="s">
        <v>877</v>
      </c>
      <c r="FEP20" s="868" t="s">
        <v>877</v>
      </c>
      <c r="FEQ20" s="868" t="s">
        <v>877</v>
      </c>
      <c r="FER20" s="868" t="s">
        <v>877</v>
      </c>
      <c r="FES20" s="868" t="s">
        <v>877</v>
      </c>
      <c r="FET20" s="868" t="s">
        <v>877</v>
      </c>
      <c r="FEU20" s="868" t="s">
        <v>877</v>
      </c>
      <c r="FEV20" s="868" t="s">
        <v>877</v>
      </c>
      <c r="FEW20" s="868" t="s">
        <v>877</v>
      </c>
      <c r="FEX20" s="868" t="s">
        <v>877</v>
      </c>
      <c r="FEY20" s="868" t="s">
        <v>877</v>
      </c>
      <c r="FEZ20" s="868" t="s">
        <v>877</v>
      </c>
      <c r="FFA20" s="868" t="s">
        <v>877</v>
      </c>
      <c r="FFB20" s="868" t="s">
        <v>877</v>
      </c>
      <c r="FFC20" s="868" t="s">
        <v>877</v>
      </c>
      <c r="FFD20" s="868" t="s">
        <v>877</v>
      </c>
      <c r="FFE20" s="868" t="s">
        <v>877</v>
      </c>
      <c r="FFF20" s="868" t="s">
        <v>877</v>
      </c>
      <c r="FFG20" s="868" t="s">
        <v>877</v>
      </c>
      <c r="FFH20" s="868" t="s">
        <v>877</v>
      </c>
      <c r="FFI20" s="868" t="s">
        <v>877</v>
      </c>
      <c r="FFJ20" s="868" t="s">
        <v>877</v>
      </c>
      <c r="FFK20" s="868" t="s">
        <v>877</v>
      </c>
      <c r="FFL20" s="868" t="s">
        <v>877</v>
      </c>
      <c r="FFM20" s="868" t="s">
        <v>877</v>
      </c>
      <c r="FFN20" s="868" t="s">
        <v>877</v>
      </c>
      <c r="FFO20" s="868" t="s">
        <v>877</v>
      </c>
      <c r="FFP20" s="868" t="s">
        <v>877</v>
      </c>
      <c r="FFQ20" s="868" t="s">
        <v>877</v>
      </c>
      <c r="FFR20" s="868" t="s">
        <v>877</v>
      </c>
      <c r="FFS20" s="868" t="s">
        <v>877</v>
      </c>
      <c r="FFT20" s="868" t="s">
        <v>877</v>
      </c>
      <c r="FFU20" s="868" t="s">
        <v>877</v>
      </c>
      <c r="FFV20" s="868" t="s">
        <v>877</v>
      </c>
      <c r="FFW20" s="868" t="s">
        <v>877</v>
      </c>
      <c r="FFX20" s="868" t="s">
        <v>877</v>
      </c>
      <c r="FFY20" s="868" t="s">
        <v>877</v>
      </c>
      <c r="FFZ20" s="868" t="s">
        <v>877</v>
      </c>
      <c r="FGA20" s="868" t="s">
        <v>877</v>
      </c>
      <c r="FGB20" s="868" t="s">
        <v>877</v>
      </c>
      <c r="FGC20" s="868" t="s">
        <v>877</v>
      </c>
      <c r="FGD20" s="868" t="s">
        <v>877</v>
      </c>
      <c r="FGE20" s="868" t="s">
        <v>877</v>
      </c>
      <c r="FGF20" s="868" t="s">
        <v>877</v>
      </c>
      <c r="FGG20" s="868" t="s">
        <v>877</v>
      </c>
      <c r="FGH20" s="868" t="s">
        <v>877</v>
      </c>
      <c r="FGI20" s="868" t="s">
        <v>877</v>
      </c>
      <c r="FGJ20" s="868" t="s">
        <v>877</v>
      </c>
      <c r="FGK20" s="868" t="s">
        <v>877</v>
      </c>
      <c r="FGL20" s="868" t="s">
        <v>877</v>
      </c>
      <c r="FGM20" s="868" t="s">
        <v>877</v>
      </c>
      <c r="FGN20" s="868" t="s">
        <v>877</v>
      </c>
      <c r="FGO20" s="868" t="s">
        <v>877</v>
      </c>
      <c r="FGP20" s="868" t="s">
        <v>877</v>
      </c>
      <c r="FGQ20" s="868" t="s">
        <v>877</v>
      </c>
      <c r="FGR20" s="868" t="s">
        <v>877</v>
      </c>
      <c r="FGS20" s="868" t="s">
        <v>877</v>
      </c>
      <c r="FGT20" s="868" t="s">
        <v>877</v>
      </c>
      <c r="FGU20" s="868" t="s">
        <v>877</v>
      </c>
      <c r="FGV20" s="868" t="s">
        <v>877</v>
      </c>
      <c r="FGW20" s="868" t="s">
        <v>877</v>
      </c>
      <c r="FGX20" s="868" t="s">
        <v>877</v>
      </c>
      <c r="FGY20" s="868" t="s">
        <v>877</v>
      </c>
      <c r="FGZ20" s="868" t="s">
        <v>877</v>
      </c>
      <c r="FHA20" s="868" t="s">
        <v>877</v>
      </c>
      <c r="FHB20" s="868" t="s">
        <v>877</v>
      </c>
      <c r="FHC20" s="868" t="s">
        <v>877</v>
      </c>
      <c r="FHD20" s="868" t="s">
        <v>877</v>
      </c>
      <c r="FHE20" s="868" t="s">
        <v>877</v>
      </c>
      <c r="FHF20" s="868" t="s">
        <v>877</v>
      </c>
      <c r="FHG20" s="868" t="s">
        <v>877</v>
      </c>
      <c r="FHH20" s="868" t="s">
        <v>877</v>
      </c>
      <c r="FHI20" s="868" t="s">
        <v>877</v>
      </c>
      <c r="FHJ20" s="868" t="s">
        <v>877</v>
      </c>
      <c r="FHK20" s="868" t="s">
        <v>877</v>
      </c>
      <c r="FHL20" s="868" t="s">
        <v>877</v>
      </c>
      <c r="FHM20" s="868" t="s">
        <v>877</v>
      </c>
      <c r="FHN20" s="868" t="s">
        <v>877</v>
      </c>
      <c r="FHO20" s="868" t="s">
        <v>877</v>
      </c>
      <c r="FHP20" s="868" t="s">
        <v>877</v>
      </c>
      <c r="FHQ20" s="868" t="s">
        <v>877</v>
      </c>
      <c r="FHR20" s="868" t="s">
        <v>877</v>
      </c>
      <c r="FHS20" s="868" t="s">
        <v>877</v>
      </c>
      <c r="FHT20" s="868" t="s">
        <v>877</v>
      </c>
      <c r="FHU20" s="868" t="s">
        <v>877</v>
      </c>
      <c r="FHV20" s="868" t="s">
        <v>877</v>
      </c>
      <c r="FHW20" s="868" t="s">
        <v>877</v>
      </c>
      <c r="FHX20" s="868" t="s">
        <v>877</v>
      </c>
      <c r="FHY20" s="868" t="s">
        <v>877</v>
      </c>
      <c r="FHZ20" s="868" t="s">
        <v>877</v>
      </c>
      <c r="FIA20" s="868" t="s">
        <v>877</v>
      </c>
      <c r="FIB20" s="868" t="s">
        <v>877</v>
      </c>
      <c r="FIC20" s="868" t="s">
        <v>877</v>
      </c>
      <c r="FID20" s="868" t="s">
        <v>877</v>
      </c>
      <c r="FIE20" s="868" t="s">
        <v>877</v>
      </c>
      <c r="FIF20" s="868" t="s">
        <v>877</v>
      </c>
      <c r="FIG20" s="868" t="s">
        <v>877</v>
      </c>
      <c r="FIH20" s="868" t="s">
        <v>877</v>
      </c>
      <c r="FII20" s="868" t="s">
        <v>877</v>
      </c>
      <c r="FIJ20" s="868" t="s">
        <v>877</v>
      </c>
      <c r="FIK20" s="868" t="s">
        <v>877</v>
      </c>
      <c r="FIL20" s="868" t="s">
        <v>877</v>
      </c>
      <c r="FIM20" s="868" t="s">
        <v>877</v>
      </c>
      <c r="FIN20" s="868" t="s">
        <v>877</v>
      </c>
      <c r="FIO20" s="868" t="s">
        <v>877</v>
      </c>
      <c r="FIP20" s="868" t="s">
        <v>877</v>
      </c>
      <c r="FIQ20" s="868" t="s">
        <v>877</v>
      </c>
      <c r="FIR20" s="868" t="s">
        <v>877</v>
      </c>
      <c r="FIS20" s="868" t="s">
        <v>877</v>
      </c>
      <c r="FIT20" s="868" t="s">
        <v>877</v>
      </c>
      <c r="FIU20" s="868" t="s">
        <v>877</v>
      </c>
      <c r="FIV20" s="868" t="s">
        <v>877</v>
      </c>
      <c r="FIW20" s="868" t="s">
        <v>877</v>
      </c>
      <c r="FIX20" s="868" t="s">
        <v>877</v>
      </c>
      <c r="FIY20" s="868" t="s">
        <v>877</v>
      </c>
      <c r="FIZ20" s="868" t="s">
        <v>877</v>
      </c>
      <c r="FJA20" s="868" t="s">
        <v>877</v>
      </c>
      <c r="FJB20" s="868" t="s">
        <v>877</v>
      </c>
      <c r="FJC20" s="868" t="s">
        <v>877</v>
      </c>
      <c r="FJD20" s="868" t="s">
        <v>877</v>
      </c>
      <c r="FJE20" s="868" t="s">
        <v>877</v>
      </c>
      <c r="FJF20" s="868" t="s">
        <v>877</v>
      </c>
      <c r="FJG20" s="868" t="s">
        <v>877</v>
      </c>
      <c r="FJH20" s="868" t="s">
        <v>877</v>
      </c>
      <c r="FJI20" s="868" t="s">
        <v>877</v>
      </c>
      <c r="FJJ20" s="868" t="s">
        <v>877</v>
      </c>
      <c r="FJK20" s="868" t="s">
        <v>877</v>
      </c>
      <c r="FJL20" s="868" t="s">
        <v>877</v>
      </c>
      <c r="FJM20" s="868" t="s">
        <v>877</v>
      </c>
      <c r="FJN20" s="868" t="s">
        <v>877</v>
      </c>
      <c r="FJO20" s="868" t="s">
        <v>877</v>
      </c>
      <c r="FJP20" s="868" t="s">
        <v>877</v>
      </c>
      <c r="FJQ20" s="868" t="s">
        <v>877</v>
      </c>
      <c r="FJR20" s="868" t="s">
        <v>877</v>
      </c>
      <c r="FJS20" s="868" t="s">
        <v>877</v>
      </c>
      <c r="FJT20" s="868" t="s">
        <v>877</v>
      </c>
      <c r="FJU20" s="868" t="s">
        <v>877</v>
      </c>
      <c r="FJV20" s="868" t="s">
        <v>877</v>
      </c>
      <c r="FJW20" s="868" t="s">
        <v>877</v>
      </c>
      <c r="FJX20" s="868" t="s">
        <v>877</v>
      </c>
      <c r="FJY20" s="868" t="s">
        <v>877</v>
      </c>
      <c r="FJZ20" s="868" t="s">
        <v>877</v>
      </c>
      <c r="FKA20" s="868" t="s">
        <v>877</v>
      </c>
      <c r="FKB20" s="868" t="s">
        <v>877</v>
      </c>
      <c r="FKC20" s="868" t="s">
        <v>877</v>
      </c>
      <c r="FKD20" s="868" t="s">
        <v>877</v>
      </c>
      <c r="FKE20" s="868" t="s">
        <v>877</v>
      </c>
      <c r="FKF20" s="868" t="s">
        <v>877</v>
      </c>
      <c r="FKG20" s="868" t="s">
        <v>877</v>
      </c>
      <c r="FKH20" s="868" t="s">
        <v>877</v>
      </c>
      <c r="FKI20" s="868" t="s">
        <v>877</v>
      </c>
      <c r="FKJ20" s="868" t="s">
        <v>877</v>
      </c>
      <c r="FKK20" s="868" t="s">
        <v>877</v>
      </c>
      <c r="FKL20" s="868" t="s">
        <v>877</v>
      </c>
      <c r="FKM20" s="868" t="s">
        <v>877</v>
      </c>
      <c r="FKN20" s="868" t="s">
        <v>877</v>
      </c>
      <c r="FKO20" s="868" t="s">
        <v>877</v>
      </c>
      <c r="FKP20" s="868" t="s">
        <v>877</v>
      </c>
      <c r="FKQ20" s="868" t="s">
        <v>877</v>
      </c>
      <c r="FKR20" s="868" t="s">
        <v>877</v>
      </c>
      <c r="FKS20" s="868" t="s">
        <v>877</v>
      </c>
      <c r="FKT20" s="868" t="s">
        <v>877</v>
      </c>
      <c r="FKU20" s="868" t="s">
        <v>877</v>
      </c>
      <c r="FKV20" s="868" t="s">
        <v>877</v>
      </c>
      <c r="FKW20" s="868" t="s">
        <v>877</v>
      </c>
      <c r="FKX20" s="868" t="s">
        <v>877</v>
      </c>
      <c r="FKY20" s="868" t="s">
        <v>877</v>
      </c>
      <c r="FKZ20" s="868" t="s">
        <v>877</v>
      </c>
      <c r="FLA20" s="868" t="s">
        <v>877</v>
      </c>
      <c r="FLB20" s="868" t="s">
        <v>877</v>
      </c>
      <c r="FLC20" s="868" t="s">
        <v>877</v>
      </c>
      <c r="FLD20" s="868" t="s">
        <v>877</v>
      </c>
      <c r="FLE20" s="868" t="s">
        <v>877</v>
      </c>
      <c r="FLF20" s="868" t="s">
        <v>877</v>
      </c>
      <c r="FLG20" s="868" t="s">
        <v>877</v>
      </c>
      <c r="FLH20" s="868" t="s">
        <v>877</v>
      </c>
      <c r="FLI20" s="868" t="s">
        <v>877</v>
      </c>
      <c r="FLJ20" s="868" t="s">
        <v>877</v>
      </c>
      <c r="FLK20" s="868" t="s">
        <v>877</v>
      </c>
      <c r="FLL20" s="868" t="s">
        <v>877</v>
      </c>
      <c r="FLM20" s="868" t="s">
        <v>877</v>
      </c>
      <c r="FLN20" s="868" t="s">
        <v>877</v>
      </c>
      <c r="FLO20" s="868" t="s">
        <v>877</v>
      </c>
      <c r="FLP20" s="868" t="s">
        <v>877</v>
      </c>
      <c r="FLQ20" s="868" t="s">
        <v>877</v>
      </c>
      <c r="FLR20" s="868" t="s">
        <v>877</v>
      </c>
      <c r="FLS20" s="868" t="s">
        <v>877</v>
      </c>
      <c r="FLT20" s="868" t="s">
        <v>877</v>
      </c>
      <c r="FLU20" s="868" t="s">
        <v>877</v>
      </c>
      <c r="FLV20" s="868" t="s">
        <v>877</v>
      </c>
      <c r="FLW20" s="868" t="s">
        <v>877</v>
      </c>
      <c r="FLX20" s="868" t="s">
        <v>877</v>
      </c>
      <c r="FLY20" s="868" t="s">
        <v>877</v>
      </c>
      <c r="FLZ20" s="868" t="s">
        <v>877</v>
      </c>
      <c r="FMA20" s="868" t="s">
        <v>877</v>
      </c>
      <c r="FMB20" s="868" t="s">
        <v>877</v>
      </c>
      <c r="FMC20" s="868" t="s">
        <v>877</v>
      </c>
      <c r="FMD20" s="868" t="s">
        <v>877</v>
      </c>
      <c r="FME20" s="868" t="s">
        <v>877</v>
      </c>
      <c r="FMF20" s="868" t="s">
        <v>877</v>
      </c>
      <c r="FMG20" s="868" t="s">
        <v>877</v>
      </c>
      <c r="FMH20" s="868" t="s">
        <v>877</v>
      </c>
      <c r="FMI20" s="868" t="s">
        <v>877</v>
      </c>
      <c r="FMJ20" s="868" t="s">
        <v>877</v>
      </c>
      <c r="FMK20" s="868" t="s">
        <v>877</v>
      </c>
      <c r="FML20" s="868" t="s">
        <v>877</v>
      </c>
      <c r="FMM20" s="868" t="s">
        <v>877</v>
      </c>
      <c r="FMN20" s="868" t="s">
        <v>877</v>
      </c>
      <c r="FMO20" s="868" t="s">
        <v>877</v>
      </c>
      <c r="FMP20" s="868" t="s">
        <v>877</v>
      </c>
      <c r="FMQ20" s="868" t="s">
        <v>877</v>
      </c>
      <c r="FMR20" s="868" t="s">
        <v>877</v>
      </c>
      <c r="FMS20" s="868" t="s">
        <v>877</v>
      </c>
      <c r="FMT20" s="868" t="s">
        <v>877</v>
      </c>
      <c r="FMU20" s="868" t="s">
        <v>877</v>
      </c>
      <c r="FMV20" s="868" t="s">
        <v>877</v>
      </c>
      <c r="FMW20" s="868" t="s">
        <v>877</v>
      </c>
      <c r="FMX20" s="868" t="s">
        <v>877</v>
      </c>
      <c r="FMY20" s="868" t="s">
        <v>877</v>
      </c>
      <c r="FMZ20" s="868" t="s">
        <v>877</v>
      </c>
      <c r="FNA20" s="868" t="s">
        <v>877</v>
      </c>
      <c r="FNB20" s="868" t="s">
        <v>877</v>
      </c>
      <c r="FNC20" s="868" t="s">
        <v>877</v>
      </c>
      <c r="FND20" s="868" t="s">
        <v>877</v>
      </c>
      <c r="FNE20" s="868" t="s">
        <v>877</v>
      </c>
      <c r="FNF20" s="868" t="s">
        <v>877</v>
      </c>
      <c r="FNG20" s="868" t="s">
        <v>877</v>
      </c>
      <c r="FNH20" s="868" t="s">
        <v>877</v>
      </c>
      <c r="FNI20" s="868" t="s">
        <v>877</v>
      </c>
      <c r="FNJ20" s="868" t="s">
        <v>877</v>
      </c>
      <c r="FNK20" s="868" t="s">
        <v>877</v>
      </c>
      <c r="FNL20" s="868" t="s">
        <v>877</v>
      </c>
      <c r="FNM20" s="868" t="s">
        <v>877</v>
      </c>
      <c r="FNN20" s="868" t="s">
        <v>877</v>
      </c>
      <c r="FNO20" s="868" t="s">
        <v>877</v>
      </c>
      <c r="FNP20" s="868" t="s">
        <v>877</v>
      </c>
      <c r="FNQ20" s="868" t="s">
        <v>877</v>
      </c>
      <c r="FNR20" s="868" t="s">
        <v>877</v>
      </c>
      <c r="FNS20" s="868" t="s">
        <v>877</v>
      </c>
      <c r="FNT20" s="868" t="s">
        <v>877</v>
      </c>
      <c r="FNU20" s="868" t="s">
        <v>877</v>
      </c>
      <c r="FNV20" s="868" t="s">
        <v>877</v>
      </c>
      <c r="FNW20" s="868" t="s">
        <v>877</v>
      </c>
      <c r="FNX20" s="868" t="s">
        <v>877</v>
      </c>
      <c r="FNY20" s="868" t="s">
        <v>877</v>
      </c>
      <c r="FNZ20" s="868" t="s">
        <v>877</v>
      </c>
      <c r="FOA20" s="868" t="s">
        <v>877</v>
      </c>
      <c r="FOB20" s="868" t="s">
        <v>877</v>
      </c>
      <c r="FOC20" s="868" t="s">
        <v>877</v>
      </c>
      <c r="FOD20" s="868" t="s">
        <v>877</v>
      </c>
      <c r="FOE20" s="868" t="s">
        <v>877</v>
      </c>
      <c r="FOF20" s="868" t="s">
        <v>877</v>
      </c>
      <c r="FOG20" s="868" t="s">
        <v>877</v>
      </c>
      <c r="FOH20" s="868" t="s">
        <v>877</v>
      </c>
      <c r="FOI20" s="868" t="s">
        <v>877</v>
      </c>
      <c r="FOJ20" s="868" t="s">
        <v>877</v>
      </c>
      <c r="FOK20" s="868" t="s">
        <v>877</v>
      </c>
      <c r="FOL20" s="868" t="s">
        <v>877</v>
      </c>
      <c r="FOM20" s="868" t="s">
        <v>877</v>
      </c>
      <c r="FON20" s="868" t="s">
        <v>877</v>
      </c>
      <c r="FOO20" s="868" t="s">
        <v>877</v>
      </c>
      <c r="FOP20" s="868" t="s">
        <v>877</v>
      </c>
      <c r="FOQ20" s="868" t="s">
        <v>877</v>
      </c>
      <c r="FOR20" s="868" t="s">
        <v>877</v>
      </c>
      <c r="FOS20" s="868" t="s">
        <v>877</v>
      </c>
      <c r="FOT20" s="868" t="s">
        <v>877</v>
      </c>
      <c r="FOU20" s="868" t="s">
        <v>877</v>
      </c>
      <c r="FOV20" s="868" t="s">
        <v>877</v>
      </c>
      <c r="FOW20" s="868" t="s">
        <v>877</v>
      </c>
      <c r="FOX20" s="868" t="s">
        <v>877</v>
      </c>
      <c r="FOY20" s="868" t="s">
        <v>877</v>
      </c>
      <c r="FOZ20" s="868" t="s">
        <v>877</v>
      </c>
      <c r="FPA20" s="868" t="s">
        <v>877</v>
      </c>
      <c r="FPB20" s="868" t="s">
        <v>877</v>
      </c>
      <c r="FPC20" s="868" t="s">
        <v>877</v>
      </c>
      <c r="FPD20" s="868" t="s">
        <v>877</v>
      </c>
      <c r="FPE20" s="868" t="s">
        <v>877</v>
      </c>
      <c r="FPF20" s="868" t="s">
        <v>877</v>
      </c>
      <c r="FPG20" s="868" t="s">
        <v>877</v>
      </c>
      <c r="FPH20" s="868" t="s">
        <v>877</v>
      </c>
      <c r="FPI20" s="868" t="s">
        <v>877</v>
      </c>
      <c r="FPJ20" s="868" t="s">
        <v>877</v>
      </c>
      <c r="FPK20" s="868" t="s">
        <v>877</v>
      </c>
      <c r="FPL20" s="868" t="s">
        <v>877</v>
      </c>
      <c r="FPM20" s="868" t="s">
        <v>877</v>
      </c>
      <c r="FPN20" s="868" t="s">
        <v>877</v>
      </c>
      <c r="FPO20" s="868" t="s">
        <v>877</v>
      </c>
      <c r="FPP20" s="868" t="s">
        <v>877</v>
      </c>
      <c r="FPQ20" s="868" t="s">
        <v>877</v>
      </c>
      <c r="FPR20" s="868" t="s">
        <v>877</v>
      </c>
      <c r="FPS20" s="868" t="s">
        <v>877</v>
      </c>
      <c r="FPT20" s="868" t="s">
        <v>877</v>
      </c>
      <c r="FPU20" s="868" t="s">
        <v>877</v>
      </c>
      <c r="FPV20" s="868" t="s">
        <v>877</v>
      </c>
      <c r="FPW20" s="868" t="s">
        <v>877</v>
      </c>
      <c r="FPX20" s="868" t="s">
        <v>877</v>
      </c>
      <c r="FPY20" s="868" t="s">
        <v>877</v>
      </c>
      <c r="FPZ20" s="868" t="s">
        <v>877</v>
      </c>
      <c r="FQA20" s="868" t="s">
        <v>877</v>
      </c>
      <c r="FQB20" s="868" t="s">
        <v>877</v>
      </c>
      <c r="FQC20" s="868" t="s">
        <v>877</v>
      </c>
      <c r="FQD20" s="868" t="s">
        <v>877</v>
      </c>
      <c r="FQE20" s="868" t="s">
        <v>877</v>
      </c>
      <c r="FQF20" s="868" t="s">
        <v>877</v>
      </c>
      <c r="FQG20" s="868" t="s">
        <v>877</v>
      </c>
      <c r="FQH20" s="868" t="s">
        <v>877</v>
      </c>
      <c r="FQI20" s="868" t="s">
        <v>877</v>
      </c>
      <c r="FQJ20" s="868" t="s">
        <v>877</v>
      </c>
      <c r="FQK20" s="868" t="s">
        <v>877</v>
      </c>
      <c r="FQL20" s="868" t="s">
        <v>877</v>
      </c>
      <c r="FQM20" s="868" t="s">
        <v>877</v>
      </c>
      <c r="FQN20" s="868" t="s">
        <v>877</v>
      </c>
      <c r="FQO20" s="868" t="s">
        <v>877</v>
      </c>
      <c r="FQP20" s="868" t="s">
        <v>877</v>
      </c>
      <c r="FQQ20" s="868" t="s">
        <v>877</v>
      </c>
      <c r="FQR20" s="868" t="s">
        <v>877</v>
      </c>
      <c r="FQS20" s="868" t="s">
        <v>877</v>
      </c>
      <c r="FQT20" s="868" t="s">
        <v>877</v>
      </c>
      <c r="FQU20" s="868" t="s">
        <v>877</v>
      </c>
      <c r="FQV20" s="868" t="s">
        <v>877</v>
      </c>
      <c r="FQW20" s="868" t="s">
        <v>877</v>
      </c>
      <c r="FQX20" s="868" t="s">
        <v>877</v>
      </c>
      <c r="FQY20" s="868" t="s">
        <v>877</v>
      </c>
      <c r="FQZ20" s="868" t="s">
        <v>877</v>
      </c>
      <c r="FRA20" s="868" t="s">
        <v>877</v>
      </c>
      <c r="FRB20" s="868" t="s">
        <v>877</v>
      </c>
      <c r="FRC20" s="868" t="s">
        <v>877</v>
      </c>
      <c r="FRD20" s="868" t="s">
        <v>877</v>
      </c>
      <c r="FRE20" s="868" t="s">
        <v>877</v>
      </c>
      <c r="FRF20" s="868" t="s">
        <v>877</v>
      </c>
      <c r="FRG20" s="868" t="s">
        <v>877</v>
      </c>
      <c r="FRH20" s="868" t="s">
        <v>877</v>
      </c>
      <c r="FRI20" s="868" t="s">
        <v>877</v>
      </c>
      <c r="FRJ20" s="868" t="s">
        <v>877</v>
      </c>
      <c r="FRK20" s="868" t="s">
        <v>877</v>
      </c>
      <c r="FRL20" s="868" t="s">
        <v>877</v>
      </c>
      <c r="FRM20" s="868" t="s">
        <v>877</v>
      </c>
      <c r="FRN20" s="868" t="s">
        <v>877</v>
      </c>
      <c r="FRO20" s="868" t="s">
        <v>877</v>
      </c>
      <c r="FRP20" s="868" t="s">
        <v>877</v>
      </c>
      <c r="FRQ20" s="868" t="s">
        <v>877</v>
      </c>
      <c r="FRR20" s="868" t="s">
        <v>877</v>
      </c>
      <c r="FRS20" s="868" t="s">
        <v>877</v>
      </c>
      <c r="FRT20" s="868" t="s">
        <v>877</v>
      </c>
      <c r="FRU20" s="868" t="s">
        <v>877</v>
      </c>
      <c r="FRV20" s="868" t="s">
        <v>877</v>
      </c>
      <c r="FRW20" s="868" t="s">
        <v>877</v>
      </c>
      <c r="FRX20" s="868" t="s">
        <v>877</v>
      </c>
      <c r="FRY20" s="868" t="s">
        <v>877</v>
      </c>
      <c r="FRZ20" s="868" t="s">
        <v>877</v>
      </c>
      <c r="FSA20" s="868" t="s">
        <v>877</v>
      </c>
      <c r="FSB20" s="868" t="s">
        <v>877</v>
      </c>
      <c r="FSC20" s="868" t="s">
        <v>877</v>
      </c>
      <c r="FSD20" s="868" t="s">
        <v>877</v>
      </c>
      <c r="FSE20" s="868" t="s">
        <v>877</v>
      </c>
      <c r="FSF20" s="868" t="s">
        <v>877</v>
      </c>
      <c r="FSG20" s="868" t="s">
        <v>877</v>
      </c>
      <c r="FSH20" s="868" t="s">
        <v>877</v>
      </c>
      <c r="FSI20" s="868" t="s">
        <v>877</v>
      </c>
      <c r="FSJ20" s="868" t="s">
        <v>877</v>
      </c>
      <c r="FSK20" s="868" t="s">
        <v>877</v>
      </c>
      <c r="FSL20" s="868" t="s">
        <v>877</v>
      </c>
      <c r="FSM20" s="868" t="s">
        <v>877</v>
      </c>
      <c r="FSN20" s="868" t="s">
        <v>877</v>
      </c>
      <c r="FSO20" s="868" t="s">
        <v>877</v>
      </c>
      <c r="FSP20" s="868" t="s">
        <v>877</v>
      </c>
      <c r="FSQ20" s="868" t="s">
        <v>877</v>
      </c>
      <c r="FSR20" s="868" t="s">
        <v>877</v>
      </c>
      <c r="FSS20" s="868" t="s">
        <v>877</v>
      </c>
      <c r="FST20" s="868" t="s">
        <v>877</v>
      </c>
      <c r="FSU20" s="868" t="s">
        <v>877</v>
      </c>
      <c r="FSV20" s="868" t="s">
        <v>877</v>
      </c>
      <c r="FSW20" s="868" t="s">
        <v>877</v>
      </c>
      <c r="FSX20" s="868" t="s">
        <v>877</v>
      </c>
      <c r="FSY20" s="868" t="s">
        <v>877</v>
      </c>
      <c r="FSZ20" s="868" t="s">
        <v>877</v>
      </c>
      <c r="FTA20" s="868" t="s">
        <v>877</v>
      </c>
      <c r="FTB20" s="868" t="s">
        <v>877</v>
      </c>
      <c r="FTC20" s="868" t="s">
        <v>877</v>
      </c>
      <c r="FTD20" s="868" t="s">
        <v>877</v>
      </c>
      <c r="FTE20" s="868" t="s">
        <v>877</v>
      </c>
      <c r="FTF20" s="868" t="s">
        <v>877</v>
      </c>
      <c r="FTG20" s="868" t="s">
        <v>877</v>
      </c>
      <c r="FTH20" s="868" t="s">
        <v>877</v>
      </c>
      <c r="FTI20" s="868" t="s">
        <v>877</v>
      </c>
      <c r="FTJ20" s="868" t="s">
        <v>877</v>
      </c>
      <c r="FTK20" s="868" t="s">
        <v>877</v>
      </c>
      <c r="FTL20" s="868" t="s">
        <v>877</v>
      </c>
      <c r="FTM20" s="868" t="s">
        <v>877</v>
      </c>
      <c r="FTN20" s="868" t="s">
        <v>877</v>
      </c>
      <c r="FTO20" s="868" t="s">
        <v>877</v>
      </c>
      <c r="FTP20" s="868" t="s">
        <v>877</v>
      </c>
      <c r="FTQ20" s="868" t="s">
        <v>877</v>
      </c>
      <c r="FTR20" s="868" t="s">
        <v>877</v>
      </c>
      <c r="FTS20" s="868" t="s">
        <v>877</v>
      </c>
      <c r="FTT20" s="868" t="s">
        <v>877</v>
      </c>
      <c r="FTU20" s="868" t="s">
        <v>877</v>
      </c>
      <c r="FTV20" s="868" t="s">
        <v>877</v>
      </c>
      <c r="FTW20" s="868" t="s">
        <v>877</v>
      </c>
      <c r="FTX20" s="868" t="s">
        <v>877</v>
      </c>
      <c r="FTY20" s="868" t="s">
        <v>877</v>
      </c>
      <c r="FTZ20" s="868" t="s">
        <v>877</v>
      </c>
      <c r="FUA20" s="868" t="s">
        <v>877</v>
      </c>
      <c r="FUB20" s="868" t="s">
        <v>877</v>
      </c>
      <c r="FUC20" s="868" t="s">
        <v>877</v>
      </c>
      <c r="FUD20" s="868" t="s">
        <v>877</v>
      </c>
      <c r="FUE20" s="868" t="s">
        <v>877</v>
      </c>
      <c r="FUF20" s="868" t="s">
        <v>877</v>
      </c>
      <c r="FUG20" s="868" t="s">
        <v>877</v>
      </c>
      <c r="FUH20" s="868" t="s">
        <v>877</v>
      </c>
      <c r="FUI20" s="868" t="s">
        <v>877</v>
      </c>
      <c r="FUJ20" s="868" t="s">
        <v>877</v>
      </c>
      <c r="FUK20" s="868" t="s">
        <v>877</v>
      </c>
      <c r="FUL20" s="868" t="s">
        <v>877</v>
      </c>
      <c r="FUM20" s="868" t="s">
        <v>877</v>
      </c>
      <c r="FUN20" s="868" t="s">
        <v>877</v>
      </c>
      <c r="FUO20" s="868" t="s">
        <v>877</v>
      </c>
      <c r="FUP20" s="868" t="s">
        <v>877</v>
      </c>
      <c r="FUQ20" s="868" t="s">
        <v>877</v>
      </c>
      <c r="FUR20" s="868" t="s">
        <v>877</v>
      </c>
      <c r="FUS20" s="868" t="s">
        <v>877</v>
      </c>
      <c r="FUT20" s="868" t="s">
        <v>877</v>
      </c>
      <c r="FUU20" s="868" t="s">
        <v>877</v>
      </c>
      <c r="FUV20" s="868" t="s">
        <v>877</v>
      </c>
      <c r="FUW20" s="868" t="s">
        <v>877</v>
      </c>
      <c r="FUX20" s="868" t="s">
        <v>877</v>
      </c>
      <c r="FUY20" s="868" t="s">
        <v>877</v>
      </c>
      <c r="FUZ20" s="868" t="s">
        <v>877</v>
      </c>
      <c r="FVA20" s="868" t="s">
        <v>877</v>
      </c>
      <c r="FVB20" s="868" t="s">
        <v>877</v>
      </c>
      <c r="FVC20" s="868" t="s">
        <v>877</v>
      </c>
      <c r="FVD20" s="868" t="s">
        <v>877</v>
      </c>
      <c r="FVE20" s="868" t="s">
        <v>877</v>
      </c>
      <c r="FVF20" s="868" t="s">
        <v>877</v>
      </c>
      <c r="FVG20" s="868" t="s">
        <v>877</v>
      </c>
      <c r="FVH20" s="868" t="s">
        <v>877</v>
      </c>
      <c r="FVI20" s="868" t="s">
        <v>877</v>
      </c>
      <c r="FVJ20" s="868" t="s">
        <v>877</v>
      </c>
      <c r="FVK20" s="868" t="s">
        <v>877</v>
      </c>
      <c r="FVL20" s="868" t="s">
        <v>877</v>
      </c>
      <c r="FVM20" s="868" t="s">
        <v>877</v>
      </c>
      <c r="FVN20" s="868" t="s">
        <v>877</v>
      </c>
      <c r="FVO20" s="868" t="s">
        <v>877</v>
      </c>
      <c r="FVP20" s="868" t="s">
        <v>877</v>
      </c>
      <c r="FVQ20" s="868" t="s">
        <v>877</v>
      </c>
      <c r="FVR20" s="868" t="s">
        <v>877</v>
      </c>
      <c r="FVS20" s="868" t="s">
        <v>877</v>
      </c>
      <c r="FVT20" s="868" t="s">
        <v>877</v>
      </c>
      <c r="FVU20" s="868" t="s">
        <v>877</v>
      </c>
      <c r="FVV20" s="868" t="s">
        <v>877</v>
      </c>
      <c r="FVW20" s="868" t="s">
        <v>877</v>
      </c>
      <c r="FVX20" s="868" t="s">
        <v>877</v>
      </c>
      <c r="FVY20" s="868" t="s">
        <v>877</v>
      </c>
      <c r="FVZ20" s="868" t="s">
        <v>877</v>
      </c>
      <c r="FWA20" s="868" t="s">
        <v>877</v>
      </c>
      <c r="FWB20" s="868" t="s">
        <v>877</v>
      </c>
      <c r="FWC20" s="868" t="s">
        <v>877</v>
      </c>
      <c r="FWD20" s="868" t="s">
        <v>877</v>
      </c>
      <c r="FWE20" s="868" t="s">
        <v>877</v>
      </c>
      <c r="FWF20" s="868" t="s">
        <v>877</v>
      </c>
      <c r="FWG20" s="868" t="s">
        <v>877</v>
      </c>
      <c r="FWH20" s="868" t="s">
        <v>877</v>
      </c>
      <c r="FWI20" s="868" t="s">
        <v>877</v>
      </c>
      <c r="FWJ20" s="868" t="s">
        <v>877</v>
      </c>
      <c r="FWK20" s="868" t="s">
        <v>877</v>
      </c>
      <c r="FWL20" s="868" t="s">
        <v>877</v>
      </c>
      <c r="FWM20" s="868" t="s">
        <v>877</v>
      </c>
      <c r="FWN20" s="868" t="s">
        <v>877</v>
      </c>
      <c r="FWO20" s="868" t="s">
        <v>877</v>
      </c>
      <c r="FWP20" s="868" t="s">
        <v>877</v>
      </c>
      <c r="FWQ20" s="868" t="s">
        <v>877</v>
      </c>
      <c r="FWR20" s="868" t="s">
        <v>877</v>
      </c>
      <c r="FWS20" s="868" t="s">
        <v>877</v>
      </c>
      <c r="FWT20" s="868" t="s">
        <v>877</v>
      </c>
      <c r="FWU20" s="868" t="s">
        <v>877</v>
      </c>
      <c r="FWV20" s="868" t="s">
        <v>877</v>
      </c>
      <c r="FWW20" s="868" t="s">
        <v>877</v>
      </c>
      <c r="FWX20" s="868" t="s">
        <v>877</v>
      </c>
      <c r="FWY20" s="868" t="s">
        <v>877</v>
      </c>
      <c r="FWZ20" s="868" t="s">
        <v>877</v>
      </c>
      <c r="FXA20" s="868" t="s">
        <v>877</v>
      </c>
      <c r="FXB20" s="868" t="s">
        <v>877</v>
      </c>
      <c r="FXC20" s="868" t="s">
        <v>877</v>
      </c>
      <c r="FXD20" s="868" t="s">
        <v>877</v>
      </c>
      <c r="FXE20" s="868" t="s">
        <v>877</v>
      </c>
      <c r="FXF20" s="868" t="s">
        <v>877</v>
      </c>
      <c r="FXG20" s="868" t="s">
        <v>877</v>
      </c>
      <c r="FXH20" s="868" t="s">
        <v>877</v>
      </c>
      <c r="FXI20" s="868" t="s">
        <v>877</v>
      </c>
      <c r="FXJ20" s="868" t="s">
        <v>877</v>
      </c>
      <c r="FXK20" s="868" t="s">
        <v>877</v>
      </c>
      <c r="FXL20" s="868" t="s">
        <v>877</v>
      </c>
      <c r="FXM20" s="868" t="s">
        <v>877</v>
      </c>
      <c r="FXN20" s="868" t="s">
        <v>877</v>
      </c>
      <c r="FXO20" s="868" t="s">
        <v>877</v>
      </c>
      <c r="FXP20" s="868" t="s">
        <v>877</v>
      </c>
      <c r="FXQ20" s="868" t="s">
        <v>877</v>
      </c>
      <c r="FXR20" s="868" t="s">
        <v>877</v>
      </c>
      <c r="FXS20" s="868" t="s">
        <v>877</v>
      </c>
      <c r="FXT20" s="868" t="s">
        <v>877</v>
      </c>
      <c r="FXU20" s="868" t="s">
        <v>877</v>
      </c>
      <c r="FXV20" s="868" t="s">
        <v>877</v>
      </c>
      <c r="FXW20" s="868" t="s">
        <v>877</v>
      </c>
      <c r="FXX20" s="868" t="s">
        <v>877</v>
      </c>
      <c r="FXY20" s="868" t="s">
        <v>877</v>
      </c>
      <c r="FXZ20" s="868" t="s">
        <v>877</v>
      </c>
      <c r="FYA20" s="868" t="s">
        <v>877</v>
      </c>
      <c r="FYB20" s="868" t="s">
        <v>877</v>
      </c>
      <c r="FYC20" s="868" t="s">
        <v>877</v>
      </c>
      <c r="FYD20" s="868" t="s">
        <v>877</v>
      </c>
      <c r="FYE20" s="868" t="s">
        <v>877</v>
      </c>
      <c r="FYF20" s="868" t="s">
        <v>877</v>
      </c>
      <c r="FYG20" s="868" t="s">
        <v>877</v>
      </c>
      <c r="FYH20" s="868" t="s">
        <v>877</v>
      </c>
      <c r="FYI20" s="868" t="s">
        <v>877</v>
      </c>
      <c r="FYJ20" s="868" t="s">
        <v>877</v>
      </c>
      <c r="FYK20" s="868" t="s">
        <v>877</v>
      </c>
      <c r="FYL20" s="868" t="s">
        <v>877</v>
      </c>
      <c r="FYM20" s="868" t="s">
        <v>877</v>
      </c>
      <c r="FYN20" s="868" t="s">
        <v>877</v>
      </c>
      <c r="FYO20" s="868" t="s">
        <v>877</v>
      </c>
      <c r="FYP20" s="868" t="s">
        <v>877</v>
      </c>
      <c r="FYQ20" s="868" t="s">
        <v>877</v>
      </c>
      <c r="FYR20" s="868" t="s">
        <v>877</v>
      </c>
      <c r="FYS20" s="868" t="s">
        <v>877</v>
      </c>
      <c r="FYT20" s="868" t="s">
        <v>877</v>
      </c>
      <c r="FYU20" s="868" t="s">
        <v>877</v>
      </c>
      <c r="FYV20" s="868" t="s">
        <v>877</v>
      </c>
      <c r="FYW20" s="868" t="s">
        <v>877</v>
      </c>
      <c r="FYX20" s="868" t="s">
        <v>877</v>
      </c>
      <c r="FYY20" s="868" t="s">
        <v>877</v>
      </c>
      <c r="FYZ20" s="868" t="s">
        <v>877</v>
      </c>
      <c r="FZA20" s="868" t="s">
        <v>877</v>
      </c>
      <c r="FZB20" s="868" t="s">
        <v>877</v>
      </c>
      <c r="FZC20" s="868" t="s">
        <v>877</v>
      </c>
      <c r="FZD20" s="868" t="s">
        <v>877</v>
      </c>
      <c r="FZE20" s="868" t="s">
        <v>877</v>
      </c>
      <c r="FZF20" s="868" t="s">
        <v>877</v>
      </c>
      <c r="FZG20" s="868" t="s">
        <v>877</v>
      </c>
      <c r="FZH20" s="868" t="s">
        <v>877</v>
      </c>
      <c r="FZI20" s="868" t="s">
        <v>877</v>
      </c>
      <c r="FZJ20" s="868" t="s">
        <v>877</v>
      </c>
      <c r="FZK20" s="868" t="s">
        <v>877</v>
      </c>
      <c r="FZL20" s="868" t="s">
        <v>877</v>
      </c>
      <c r="FZM20" s="868" t="s">
        <v>877</v>
      </c>
      <c r="FZN20" s="868" t="s">
        <v>877</v>
      </c>
      <c r="FZO20" s="868" t="s">
        <v>877</v>
      </c>
      <c r="FZP20" s="868" t="s">
        <v>877</v>
      </c>
      <c r="FZQ20" s="868" t="s">
        <v>877</v>
      </c>
      <c r="FZR20" s="868" t="s">
        <v>877</v>
      </c>
      <c r="FZS20" s="868" t="s">
        <v>877</v>
      </c>
      <c r="FZT20" s="868" t="s">
        <v>877</v>
      </c>
      <c r="FZU20" s="868" t="s">
        <v>877</v>
      </c>
      <c r="FZV20" s="868" t="s">
        <v>877</v>
      </c>
      <c r="FZW20" s="868" t="s">
        <v>877</v>
      </c>
      <c r="FZX20" s="868" t="s">
        <v>877</v>
      </c>
      <c r="FZY20" s="868" t="s">
        <v>877</v>
      </c>
      <c r="FZZ20" s="868" t="s">
        <v>877</v>
      </c>
      <c r="GAA20" s="868" t="s">
        <v>877</v>
      </c>
      <c r="GAB20" s="868" t="s">
        <v>877</v>
      </c>
      <c r="GAC20" s="868" t="s">
        <v>877</v>
      </c>
      <c r="GAD20" s="868" t="s">
        <v>877</v>
      </c>
      <c r="GAE20" s="868" t="s">
        <v>877</v>
      </c>
      <c r="GAF20" s="868" t="s">
        <v>877</v>
      </c>
      <c r="GAG20" s="868" t="s">
        <v>877</v>
      </c>
      <c r="GAH20" s="868" t="s">
        <v>877</v>
      </c>
      <c r="GAI20" s="868" t="s">
        <v>877</v>
      </c>
      <c r="GAJ20" s="868" t="s">
        <v>877</v>
      </c>
      <c r="GAK20" s="868" t="s">
        <v>877</v>
      </c>
      <c r="GAL20" s="868" t="s">
        <v>877</v>
      </c>
      <c r="GAM20" s="868" t="s">
        <v>877</v>
      </c>
      <c r="GAN20" s="868" t="s">
        <v>877</v>
      </c>
      <c r="GAO20" s="868" t="s">
        <v>877</v>
      </c>
      <c r="GAP20" s="868" t="s">
        <v>877</v>
      </c>
      <c r="GAQ20" s="868" t="s">
        <v>877</v>
      </c>
      <c r="GAR20" s="868" t="s">
        <v>877</v>
      </c>
      <c r="GAS20" s="868" t="s">
        <v>877</v>
      </c>
      <c r="GAT20" s="868" t="s">
        <v>877</v>
      </c>
      <c r="GAU20" s="868" t="s">
        <v>877</v>
      </c>
      <c r="GAV20" s="868" t="s">
        <v>877</v>
      </c>
      <c r="GAW20" s="868" t="s">
        <v>877</v>
      </c>
      <c r="GAX20" s="868" t="s">
        <v>877</v>
      </c>
      <c r="GAY20" s="868" t="s">
        <v>877</v>
      </c>
      <c r="GAZ20" s="868" t="s">
        <v>877</v>
      </c>
      <c r="GBA20" s="868" t="s">
        <v>877</v>
      </c>
      <c r="GBB20" s="868" t="s">
        <v>877</v>
      </c>
      <c r="GBC20" s="868" t="s">
        <v>877</v>
      </c>
      <c r="GBD20" s="868" t="s">
        <v>877</v>
      </c>
      <c r="GBE20" s="868" t="s">
        <v>877</v>
      </c>
      <c r="GBF20" s="868" t="s">
        <v>877</v>
      </c>
      <c r="GBG20" s="868" t="s">
        <v>877</v>
      </c>
      <c r="GBH20" s="868" t="s">
        <v>877</v>
      </c>
      <c r="GBI20" s="868" t="s">
        <v>877</v>
      </c>
      <c r="GBJ20" s="868" t="s">
        <v>877</v>
      </c>
      <c r="GBK20" s="868" t="s">
        <v>877</v>
      </c>
      <c r="GBL20" s="868" t="s">
        <v>877</v>
      </c>
      <c r="GBM20" s="868" t="s">
        <v>877</v>
      </c>
      <c r="GBN20" s="868" t="s">
        <v>877</v>
      </c>
      <c r="GBO20" s="868" t="s">
        <v>877</v>
      </c>
      <c r="GBP20" s="868" t="s">
        <v>877</v>
      </c>
      <c r="GBQ20" s="868" t="s">
        <v>877</v>
      </c>
      <c r="GBR20" s="868" t="s">
        <v>877</v>
      </c>
      <c r="GBS20" s="868" t="s">
        <v>877</v>
      </c>
      <c r="GBT20" s="868" t="s">
        <v>877</v>
      </c>
      <c r="GBU20" s="868" t="s">
        <v>877</v>
      </c>
      <c r="GBV20" s="868" t="s">
        <v>877</v>
      </c>
      <c r="GBW20" s="868" t="s">
        <v>877</v>
      </c>
      <c r="GBX20" s="868" t="s">
        <v>877</v>
      </c>
      <c r="GBY20" s="868" t="s">
        <v>877</v>
      </c>
      <c r="GBZ20" s="868" t="s">
        <v>877</v>
      </c>
      <c r="GCA20" s="868" t="s">
        <v>877</v>
      </c>
      <c r="GCB20" s="868" t="s">
        <v>877</v>
      </c>
      <c r="GCC20" s="868" t="s">
        <v>877</v>
      </c>
      <c r="GCD20" s="868" t="s">
        <v>877</v>
      </c>
      <c r="GCE20" s="868" t="s">
        <v>877</v>
      </c>
      <c r="GCF20" s="868" t="s">
        <v>877</v>
      </c>
      <c r="GCG20" s="868" t="s">
        <v>877</v>
      </c>
      <c r="GCH20" s="868" t="s">
        <v>877</v>
      </c>
      <c r="GCI20" s="868" t="s">
        <v>877</v>
      </c>
      <c r="GCJ20" s="868" t="s">
        <v>877</v>
      </c>
      <c r="GCK20" s="868" t="s">
        <v>877</v>
      </c>
      <c r="GCL20" s="868" t="s">
        <v>877</v>
      </c>
      <c r="GCM20" s="868" t="s">
        <v>877</v>
      </c>
      <c r="GCN20" s="868" t="s">
        <v>877</v>
      </c>
      <c r="GCO20" s="868" t="s">
        <v>877</v>
      </c>
      <c r="GCP20" s="868" t="s">
        <v>877</v>
      </c>
      <c r="GCQ20" s="868" t="s">
        <v>877</v>
      </c>
      <c r="GCR20" s="868" t="s">
        <v>877</v>
      </c>
      <c r="GCS20" s="868" t="s">
        <v>877</v>
      </c>
      <c r="GCT20" s="868" t="s">
        <v>877</v>
      </c>
      <c r="GCU20" s="868" t="s">
        <v>877</v>
      </c>
      <c r="GCV20" s="868" t="s">
        <v>877</v>
      </c>
      <c r="GCW20" s="868" t="s">
        <v>877</v>
      </c>
      <c r="GCX20" s="868" t="s">
        <v>877</v>
      </c>
      <c r="GCY20" s="868" t="s">
        <v>877</v>
      </c>
      <c r="GCZ20" s="868" t="s">
        <v>877</v>
      </c>
      <c r="GDA20" s="868" t="s">
        <v>877</v>
      </c>
      <c r="GDB20" s="868" t="s">
        <v>877</v>
      </c>
      <c r="GDC20" s="868" t="s">
        <v>877</v>
      </c>
      <c r="GDD20" s="868" t="s">
        <v>877</v>
      </c>
      <c r="GDE20" s="868" t="s">
        <v>877</v>
      </c>
      <c r="GDF20" s="868" t="s">
        <v>877</v>
      </c>
      <c r="GDG20" s="868" t="s">
        <v>877</v>
      </c>
      <c r="GDH20" s="868" t="s">
        <v>877</v>
      </c>
      <c r="GDI20" s="868" t="s">
        <v>877</v>
      </c>
      <c r="GDJ20" s="868" t="s">
        <v>877</v>
      </c>
      <c r="GDK20" s="868" t="s">
        <v>877</v>
      </c>
      <c r="GDL20" s="868" t="s">
        <v>877</v>
      </c>
      <c r="GDM20" s="868" t="s">
        <v>877</v>
      </c>
      <c r="GDN20" s="868" t="s">
        <v>877</v>
      </c>
      <c r="GDO20" s="868" t="s">
        <v>877</v>
      </c>
      <c r="GDP20" s="868" t="s">
        <v>877</v>
      </c>
      <c r="GDQ20" s="868" t="s">
        <v>877</v>
      </c>
      <c r="GDR20" s="868" t="s">
        <v>877</v>
      </c>
      <c r="GDS20" s="868" t="s">
        <v>877</v>
      </c>
      <c r="GDT20" s="868" t="s">
        <v>877</v>
      </c>
      <c r="GDU20" s="868" t="s">
        <v>877</v>
      </c>
      <c r="GDV20" s="868" t="s">
        <v>877</v>
      </c>
      <c r="GDW20" s="868" t="s">
        <v>877</v>
      </c>
      <c r="GDX20" s="868" t="s">
        <v>877</v>
      </c>
      <c r="GDY20" s="868" t="s">
        <v>877</v>
      </c>
      <c r="GDZ20" s="868" t="s">
        <v>877</v>
      </c>
      <c r="GEA20" s="868" t="s">
        <v>877</v>
      </c>
      <c r="GEB20" s="868" t="s">
        <v>877</v>
      </c>
      <c r="GEC20" s="868" t="s">
        <v>877</v>
      </c>
      <c r="GED20" s="868" t="s">
        <v>877</v>
      </c>
      <c r="GEE20" s="868" t="s">
        <v>877</v>
      </c>
      <c r="GEF20" s="868" t="s">
        <v>877</v>
      </c>
      <c r="GEG20" s="868" t="s">
        <v>877</v>
      </c>
      <c r="GEH20" s="868" t="s">
        <v>877</v>
      </c>
      <c r="GEI20" s="868" t="s">
        <v>877</v>
      </c>
      <c r="GEJ20" s="868" t="s">
        <v>877</v>
      </c>
      <c r="GEK20" s="868" t="s">
        <v>877</v>
      </c>
      <c r="GEL20" s="868" t="s">
        <v>877</v>
      </c>
      <c r="GEM20" s="868" t="s">
        <v>877</v>
      </c>
      <c r="GEN20" s="868" t="s">
        <v>877</v>
      </c>
      <c r="GEO20" s="868" t="s">
        <v>877</v>
      </c>
      <c r="GEP20" s="868" t="s">
        <v>877</v>
      </c>
      <c r="GEQ20" s="868" t="s">
        <v>877</v>
      </c>
      <c r="GER20" s="868" t="s">
        <v>877</v>
      </c>
      <c r="GES20" s="868" t="s">
        <v>877</v>
      </c>
      <c r="GET20" s="868" t="s">
        <v>877</v>
      </c>
      <c r="GEU20" s="868" t="s">
        <v>877</v>
      </c>
      <c r="GEV20" s="868" t="s">
        <v>877</v>
      </c>
      <c r="GEW20" s="868" t="s">
        <v>877</v>
      </c>
      <c r="GEX20" s="868" t="s">
        <v>877</v>
      </c>
      <c r="GEY20" s="868" t="s">
        <v>877</v>
      </c>
      <c r="GEZ20" s="868" t="s">
        <v>877</v>
      </c>
      <c r="GFA20" s="868" t="s">
        <v>877</v>
      </c>
      <c r="GFB20" s="868" t="s">
        <v>877</v>
      </c>
      <c r="GFC20" s="868" t="s">
        <v>877</v>
      </c>
      <c r="GFD20" s="868" t="s">
        <v>877</v>
      </c>
      <c r="GFE20" s="868" t="s">
        <v>877</v>
      </c>
      <c r="GFF20" s="868" t="s">
        <v>877</v>
      </c>
      <c r="GFG20" s="868" t="s">
        <v>877</v>
      </c>
      <c r="GFH20" s="868" t="s">
        <v>877</v>
      </c>
      <c r="GFI20" s="868" t="s">
        <v>877</v>
      </c>
      <c r="GFJ20" s="868" t="s">
        <v>877</v>
      </c>
      <c r="GFK20" s="868" t="s">
        <v>877</v>
      </c>
      <c r="GFL20" s="868" t="s">
        <v>877</v>
      </c>
      <c r="GFM20" s="868" t="s">
        <v>877</v>
      </c>
      <c r="GFN20" s="868" t="s">
        <v>877</v>
      </c>
      <c r="GFO20" s="868" t="s">
        <v>877</v>
      </c>
      <c r="GFP20" s="868" t="s">
        <v>877</v>
      </c>
      <c r="GFQ20" s="868" t="s">
        <v>877</v>
      </c>
      <c r="GFR20" s="868" t="s">
        <v>877</v>
      </c>
      <c r="GFS20" s="868" t="s">
        <v>877</v>
      </c>
      <c r="GFT20" s="868" t="s">
        <v>877</v>
      </c>
      <c r="GFU20" s="868" t="s">
        <v>877</v>
      </c>
      <c r="GFV20" s="868" t="s">
        <v>877</v>
      </c>
      <c r="GFW20" s="868" t="s">
        <v>877</v>
      </c>
      <c r="GFX20" s="868" t="s">
        <v>877</v>
      </c>
      <c r="GFY20" s="868" t="s">
        <v>877</v>
      </c>
      <c r="GFZ20" s="868" t="s">
        <v>877</v>
      </c>
      <c r="GGA20" s="868" t="s">
        <v>877</v>
      </c>
      <c r="GGB20" s="868" t="s">
        <v>877</v>
      </c>
      <c r="GGC20" s="868" t="s">
        <v>877</v>
      </c>
      <c r="GGD20" s="868" t="s">
        <v>877</v>
      </c>
      <c r="GGE20" s="868" t="s">
        <v>877</v>
      </c>
      <c r="GGF20" s="868" t="s">
        <v>877</v>
      </c>
      <c r="GGG20" s="868" t="s">
        <v>877</v>
      </c>
      <c r="GGH20" s="868" t="s">
        <v>877</v>
      </c>
      <c r="GGI20" s="868" t="s">
        <v>877</v>
      </c>
      <c r="GGJ20" s="868" t="s">
        <v>877</v>
      </c>
      <c r="GGK20" s="868" t="s">
        <v>877</v>
      </c>
      <c r="GGL20" s="868" t="s">
        <v>877</v>
      </c>
      <c r="GGM20" s="868" t="s">
        <v>877</v>
      </c>
      <c r="GGN20" s="868" t="s">
        <v>877</v>
      </c>
      <c r="GGO20" s="868" t="s">
        <v>877</v>
      </c>
      <c r="GGP20" s="868" t="s">
        <v>877</v>
      </c>
      <c r="GGQ20" s="868" t="s">
        <v>877</v>
      </c>
      <c r="GGR20" s="868" t="s">
        <v>877</v>
      </c>
      <c r="GGS20" s="868" t="s">
        <v>877</v>
      </c>
      <c r="GGT20" s="868" t="s">
        <v>877</v>
      </c>
      <c r="GGU20" s="868" t="s">
        <v>877</v>
      </c>
      <c r="GGV20" s="868" t="s">
        <v>877</v>
      </c>
      <c r="GGW20" s="868" t="s">
        <v>877</v>
      </c>
      <c r="GGX20" s="868" t="s">
        <v>877</v>
      </c>
      <c r="GGY20" s="868" t="s">
        <v>877</v>
      </c>
      <c r="GGZ20" s="868" t="s">
        <v>877</v>
      </c>
      <c r="GHA20" s="868" t="s">
        <v>877</v>
      </c>
      <c r="GHB20" s="868" t="s">
        <v>877</v>
      </c>
      <c r="GHC20" s="868" t="s">
        <v>877</v>
      </c>
      <c r="GHD20" s="868" t="s">
        <v>877</v>
      </c>
      <c r="GHE20" s="868" t="s">
        <v>877</v>
      </c>
      <c r="GHF20" s="868" t="s">
        <v>877</v>
      </c>
      <c r="GHG20" s="868" t="s">
        <v>877</v>
      </c>
      <c r="GHH20" s="868" t="s">
        <v>877</v>
      </c>
      <c r="GHI20" s="868" t="s">
        <v>877</v>
      </c>
      <c r="GHJ20" s="868" t="s">
        <v>877</v>
      </c>
      <c r="GHK20" s="868" t="s">
        <v>877</v>
      </c>
      <c r="GHL20" s="868" t="s">
        <v>877</v>
      </c>
      <c r="GHM20" s="868" t="s">
        <v>877</v>
      </c>
      <c r="GHN20" s="868" t="s">
        <v>877</v>
      </c>
      <c r="GHO20" s="868" t="s">
        <v>877</v>
      </c>
      <c r="GHP20" s="868" t="s">
        <v>877</v>
      </c>
      <c r="GHQ20" s="868" t="s">
        <v>877</v>
      </c>
      <c r="GHR20" s="868" t="s">
        <v>877</v>
      </c>
      <c r="GHS20" s="868" t="s">
        <v>877</v>
      </c>
      <c r="GHT20" s="868" t="s">
        <v>877</v>
      </c>
      <c r="GHU20" s="868" t="s">
        <v>877</v>
      </c>
      <c r="GHV20" s="868" t="s">
        <v>877</v>
      </c>
      <c r="GHW20" s="868" t="s">
        <v>877</v>
      </c>
      <c r="GHX20" s="868" t="s">
        <v>877</v>
      </c>
      <c r="GHY20" s="868" t="s">
        <v>877</v>
      </c>
      <c r="GHZ20" s="868" t="s">
        <v>877</v>
      </c>
      <c r="GIA20" s="868" t="s">
        <v>877</v>
      </c>
      <c r="GIB20" s="868" t="s">
        <v>877</v>
      </c>
      <c r="GIC20" s="868" t="s">
        <v>877</v>
      </c>
      <c r="GID20" s="868" t="s">
        <v>877</v>
      </c>
      <c r="GIE20" s="868" t="s">
        <v>877</v>
      </c>
      <c r="GIF20" s="868" t="s">
        <v>877</v>
      </c>
      <c r="GIG20" s="868" t="s">
        <v>877</v>
      </c>
      <c r="GIH20" s="868" t="s">
        <v>877</v>
      </c>
      <c r="GII20" s="868" t="s">
        <v>877</v>
      </c>
      <c r="GIJ20" s="868" t="s">
        <v>877</v>
      </c>
      <c r="GIK20" s="868" t="s">
        <v>877</v>
      </c>
      <c r="GIL20" s="868" t="s">
        <v>877</v>
      </c>
      <c r="GIM20" s="868" t="s">
        <v>877</v>
      </c>
      <c r="GIN20" s="868" t="s">
        <v>877</v>
      </c>
      <c r="GIO20" s="868" t="s">
        <v>877</v>
      </c>
      <c r="GIP20" s="868" t="s">
        <v>877</v>
      </c>
      <c r="GIQ20" s="868" t="s">
        <v>877</v>
      </c>
      <c r="GIR20" s="868" t="s">
        <v>877</v>
      </c>
      <c r="GIS20" s="868" t="s">
        <v>877</v>
      </c>
      <c r="GIT20" s="868" t="s">
        <v>877</v>
      </c>
      <c r="GIU20" s="868" t="s">
        <v>877</v>
      </c>
      <c r="GIV20" s="868" t="s">
        <v>877</v>
      </c>
      <c r="GIW20" s="868" t="s">
        <v>877</v>
      </c>
      <c r="GIX20" s="868" t="s">
        <v>877</v>
      </c>
      <c r="GIY20" s="868" t="s">
        <v>877</v>
      </c>
      <c r="GIZ20" s="868" t="s">
        <v>877</v>
      </c>
      <c r="GJA20" s="868" t="s">
        <v>877</v>
      </c>
      <c r="GJB20" s="868" t="s">
        <v>877</v>
      </c>
      <c r="GJC20" s="868" t="s">
        <v>877</v>
      </c>
      <c r="GJD20" s="868" t="s">
        <v>877</v>
      </c>
      <c r="GJE20" s="868" t="s">
        <v>877</v>
      </c>
      <c r="GJF20" s="868" t="s">
        <v>877</v>
      </c>
      <c r="GJG20" s="868" t="s">
        <v>877</v>
      </c>
      <c r="GJH20" s="868" t="s">
        <v>877</v>
      </c>
      <c r="GJI20" s="868" t="s">
        <v>877</v>
      </c>
      <c r="GJJ20" s="868" t="s">
        <v>877</v>
      </c>
      <c r="GJK20" s="868" t="s">
        <v>877</v>
      </c>
      <c r="GJL20" s="868" t="s">
        <v>877</v>
      </c>
      <c r="GJM20" s="868" t="s">
        <v>877</v>
      </c>
      <c r="GJN20" s="868" t="s">
        <v>877</v>
      </c>
      <c r="GJO20" s="868" t="s">
        <v>877</v>
      </c>
      <c r="GJP20" s="868" t="s">
        <v>877</v>
      </c>
      <c r="GJQ20" s="868" t="s">
        <v>877</v>
      </c>
      <c r="GJR20" s="868" t="s">
        <v>877</v>
      </c>
      <c r="GJS20" s="868" t="s">
        <v>877</v>
      </c>
      <c r="GJT20" s="868" t="s">
        <v>877</v>
      </c>
      <c r="GJU20" s="868" t="s">
        <v>877</v>
      </c>
      <c r="GJV20" s="868" t="s">
        <v>877</v>
      </c>
      <c r="GJW20" s="868" t="s">
        <v>877</v>
      </c>
      <c r="GJX20" s="868" t="s">
        <v>877</v>
      </c>
      <c r="GJY20" s="868" t="s">
        <v>877</v>
      </c>
      <c r="GJZ20" s="868" t="s">
        <v>877</v>
      </c>
      <c r="GKA20" s="868" t="s">
        <v>877</v>
      </c>
      <c r="GKB20" s="868" t="s">
        <v>877</v>
      </c>
      <c r="GKC20" s="868" t="s">
        <v>877</v>
      </c>
      <c r="GKD20" s="868" t="s">
        <v>877</v>
      </c>
      <c r="GKE20" s="868" t="s">
        <v>877</v>
      </c>
      <c r="GKF20" s="868" t="s">
        <v>877</v>
      </c>
      <c r="GKG20" s="868" t="s">
        <v>877</v>
      </c>
      <c r="GKH20" s="868" t="s">
        <v>877</v>
      </c>
      <c r="GKI20" s="868" t="s">
        <v>877</v>
      </c>
      <c r="GKJ20" s="868" t="s">
        <v>877</v>
      </c>
      <c r="GKK20" s="868" t="s">
        <v>877</v>
      </c>
      <c r="GKL20" s="868" t="s">
        <v>877</v>
      </c>
      <c r="GKM20" s="868" t="s">
        <v>877</v>
      </c>
      <c r="GKN20" s="868" t="s">
        <v>877</v>
      </c>
      <c r="GKO20" s="868" t="s">
        <v>877</v>
      </c>
      <c r="GKP20" s="868" t="s">
        <v>877</v>
      </c>
      <c r="GKQ20" s="868" t="s">
        <v>877</v>
      </c>
      <c r="GKR20" s="868" t="s">
        <v>877</v>
      </c>
      <c r="GKS20" s="868" t="s">
        <v>877</v>
      </c>
      <c r="GKT20" s="868" t="s">
        <v>877</v>
      </c>
      <c r="GKU20" s="868" t="s">
        <v>877</v>
      </c>
      <c r="GKV20" s="868" t="s">
        <v>877</v>
      </c>
      <c r="GKW20" s="868" t="s">
        <v>877</v>
      </c>
      <c r="GKX20" s="868" t="s">
        <v>877</v>
      </c>
      <c r="GKY20" s="868" t="s">
        <v>877</v>
      </c>
      <c r="GKZ20" s="868" t="s">
        <v>877</v>
      </c>
      <c r="GLA20" s="868" t="s">
        <v>877</v>
      </c>
      <c r="GLB20" s="868" t="s">
        <v>877</v>
      </c>
      <c r="GLC20" s="868" t="s">
        <v>877</v>
      </c>
      <c r="GLD20" s="868" t="s">
        <v>877</v>
      </c>
      <c r="GLE20" s="868" t="s">
        <v>877</v>
      </c>
      <c r="GLF20" s="868" t="s">
        <v>877</v>
      </c>
      <c r="GLG20" s="868" t="s">
        <v>877</v>
      </c>
      <c r="GLH20" s="868" t="s">
        <v>877</v>
      </c>
      <c r="GLI20" s="868" t="s">
        <v>877</v>
      </c>
      <c r="GLJ20" s="868" t="s">
        <v>877</v>
      </c>
      <c r="GLK20" s="868" t="s">
        <v>877</v>
      </c>
      <c r="GLL20" s="868" t="s">
        <v>877</v>
      </c>
      <c r="GLM20" s="868" t="s">
        <v>877</v>
      </c>
      <c r="GLN20" s="868" t="s">
        <v>877</v>
      </c>
      <c r="GLO20" s="868" t="s">
        <v>877</v>
      </c>
      <c r="GLP20" s="868" t="s">
        <v>877</v>
      </c>
      <c r="GLQ20" s="868" t="s">
        <v>877</v>
      </c>
      <c r="GLR20" s="868" t="s">
        <v>877</v>
      </c>
      <c r="GLS20" s="868" t="s">
        <v>877</v>
      </c>
      <c r="GLT20" s="868" t="s">
        <v>877</v>
      </c>
      <c r="GLU20" s="868" t="s">
        <v>877</v>
      </c>
      <c r="GLV20" s="868" t="s">
        <v>877</v>
      </c>
      <c r="GLW20" s="868" t="s">
        <v>877</v>
      </c>
      <c r="GLX20" s="868" t="s">
        <v>877</v>
      </c>
      <c r="GLY20" s="868" t="s">
        <v>877</v>
      </c>
      <c r="GLZ20" s="868" t="s">
        <v>877</v>
      </c>
      <c r="GMA20" s="868" t="s">
        <v>877</v>
      </c>
      <c r="GMB20" s="868" t="s">
        <v>877</v>
      </c>
      <c r="GMC20" s="868" t="s">
        <v>877</v>
      </c>
      <c r="GMD20" s="868" t="s">
        <v>877</v>
      </c>
      <c r="GME20" s="868" t="s">
        <v>877</v>
      </c>
      <c r="GMF20" s="868" t="s">
        <v>877</v>
      </c>
      <c r="GMG20" s="868" t="s">
        <v>877</v>
      </c>
      <c r="GMH20" s="868" t="s">
        <v>877</v>
      </c>
      <c r="GMI20" s="868" t="s">
        <v>877</v>
      </c>
      <c r="GMJ20" s="868" t="s">
        <v>877</v>
      </c>
      <c r="GMK20" s="868" t="s">
        <v>877</v>
      </c>
      <c r="GML20" s="868" t="s">
        <v>877</v>
      </c>
      <c r="GMM20" s="868" t="s">
        <v>877</v>
      </c>
      <c r="GMN20" s="868" t="s">
        <v>877</v>
      </c>
      <c r="GMO20" s="868" t="s">
        <v>877</v>
      </c>
      <c r="GMP20" s="868" t="s">
        <v>877</v>
      </c>
      <c r="GMQ20" s="868" t="s">
        <v>877</v>
      </c>
      <c r="GMR20" s="868" t="s">
        <v>877</v>
      </c>
      <c r="GMS20" s="868" t="s">
        <v>877</v>
      </c>
      <c r="GMT20" s="868" t="s">
        <v>877</v>
      </c>
      <c r="GMU20" s="868" t="s">
        <v>877</v>
      </c>
      <c r="GMV20" s="868" t="s">
        <v>877</v>
      </c>
      <c r="GMW20" s="868" t="s">
        <v>877</v>
      </c>
      <c r="GMX20" s="868" t="s">
        <v>877</v>
      </c>
      <c r="GMY20" s="868" t="s">
        <v>877</v>
      </c>
      <c r="GMZ20" s="868" t="s">
        <v>877</v>
      </c>
      <c r="GNA20" s="868" t="s">
        <v>877</v>
      </c>
      <c r="GNB20" s="868" t="s">
        <v>877</v>
      </c>
      <c r="GNC20" s="868" t="s">
        <v>877</v>
      </c>
      <c r="GND20" s="868" t="s">
        <v>877</v>
      </c>
      <c r="GNE20" s="868" t="s">
        <v>877</v>
      </c>
      <c r="GNF20" s="868" t="s">
        <v>877</v>
      </c>
      <c r="GNG20" s="868" t="s">
        <v>877</v>
      </c>
      <c r="GNH20" s="868" t="s">
        <v>877</v>
      </c>
      <c r="GNI20" s="868" t="s">
        <v>877</v>
      </c>
      <c r="GNJ20" s="868" t="s">
        <v>877</v>
      </c>
      <c r="GNK20" s="868" t="s">
        <v>877</v>
      </c>
      <c r="GNL20" s="868" t="s">
        <v>877</v>
      </c>
      <c r="GNM20" s="868" t="s">
        <v>877</v>
      </c>
      <c r="GNN20" s="868" t="s">
        <v>877</v>
      </c>
      <c r="GNO20" s="868" t="s">
        <v>877</v>
      </c>
      <c r="GNP20" s="868" t="s">
        <v>877</v>
      </c>
      <c r="GNQ20" s="868" t="s">
        <v>877</v>
      </c>
      <c r="GNR20" s="868" t="s">
        <v>877</v>
      </c>
      <c r="GNS20" s="868" t="s">
        <v>877</v>
      </c>
      <c r="GNT20" s="868" t="s">
        <v>877</v>
      </c>
      <c r="GNU20" s="868" t="s">
        <v>877</v>
      </c>
      <c r="GNV20" s="868" t="s">
        <v>877</v>
      </c>
      <c r="GNW20" s="868" t="s">
        <v>877</v>
      </c>
      <c r="GNX20" s="868" t="s">
        <v>877</v>
      </c>
      <c r="GNY20" s="868" t="s">
        <v>877</v>
      </c>
      <c r="GNZ20" s="868" t="s">
        <v>877</v>
      </c>
      <c r="GOA20" s="868" t="s">
        <v>877</v>
      </c>
      <c r="GOB20" s="868" t="s">
        <v>877</v>
      </c>
      <c r="GOC20" s="868" t="s">
        <v>877</v>
      </c>
      <c r="GOD20" s="868" t="s">
        <v>877</v>
      </c>
      <c r="GOE20" s="868" t="s">
        <v>877</v>
      </c>
      <c r="GOF20" s="868" t="s">
        <v>877</v>
      </c>
      <c r="GOG20" s="868" t="s">
        <v>877</v>
      </c>
      <c r="GOH20" s="868" t="s">
        <v>877</v>
      </c>
      <c r="GOI20" s="868" t="s">
        <v>877</v>
      </c>
      <c r="GOJ20" s="868" t="s">
        <v>877</v>
      </c>
      <c r="GOK20" s="868" t="s">
        <v>877</v>
      </c>
      <c r="GOL20" s="868" t="s">
        <v>877</v>
      </c>
      <c r="GOM20" s="868" t="s">
        <v>877</v>
      </c>
      <c r="GON20" s="868" t="s">
        <v>877</v>
      </c>
      <c r="GOO20" s="868" t="s">
        <v>877</v>
      </c>
      <c r="GOP20" s="868" t="s">
        <v>877</v>
      </c>
      <c r="GOQ20" s="868" t="s">
        <v>877</v>
      </c>
      <c r="GOR20" s="868" t="s">
        <v>877</v>
      </c>
      <c r="GOS20" s="868" t="s">
        <v>877</v>
      </c>
      <c r="GOT20" s="868" t="s">
        <v>877</v>
      </c>
      <c r="GOU20" s="868" t="s">
        <v>877</v>
      </c>
      <c r="GOV20" s="868" t="s">
        <v>877</v>
      </c>
      <c r="GOW20" s="868" t="s">
        <v>877</v>
      </c>
      <c r="GOX20" s="868" t="s">
        <v>877</v>
      </c>
      <c r="GOY20" s="868" t="s">
        <v>877</v>
      </c>
      <c r="GOZ20" s="868" t="s">
        <v>877</v>
      </c>
      <c r="GPA20" s="868" t="s">
        <v>877</v>
      </c>
      <c r="GPB20" s="868" t="s">
        <v>877</v>
      </c>
      <c r="GPC20" s="868" t="s">
        <v>877</v>
      </c>
      <c r="GPD20" s="868" t="s">
        <v>877</v>
      </c>
      <c r="GPE20" s="868" t="s">
        <v>877</v>
      </c>
      <c r="GPF20" s="868" t="s">
        <v>877</v>
      </c>
      <c r="GPG20" s="868" t="s">
        <v>877</v>
      </c>
      <c r="GPH20" s="868" t="s">
        <v>877</v>
      </c>
      <c r="GPI20" s="868" t="s">
        <v>877</v>
      </c>
      <c r="GPJ20" s="868" t="s">
        <v>877</v>
      </c>
      <c r="GPK20" s="868" t="s">
        <v>877</v>
      </c>
      <c r="GPL20" s="868" t="s">
        <v>877</v>
      </c>
      <c r="GPM20" s="868" t="s">
        <v>877</v>
      </c>
      <c r="GPN20" s="868" t="s">
        <v>877</v>
      </c>
      <c r="GPO20" s="868" t="s">
        <v>877</v>
      </c>
      <c r="GPP20" s="868" t="s">
        <v>877</v>
      </c>
      <c r="GPQ20" s="868" t="s">
        <v>877</v>
      </c>
      <c r="GPR20" s="868" t="s">
        <v>877</v>
      </c>
      <c r="GPS20" s="868" t="s">
        <v>877</v>
      </c>
      <c r="GPT20" s="868" t="s">
        <v>877</v>
      </c>
      <c r="GPU20" s="868" t="s">
        <v>877</v>
      </c>
      <c r="GPV20" s="868" t="s">
        <v>877</v>
      </c>
      <c r="GPW20" s="868" t="s">
        <v>877</v>
      </c>
      <c r="GPX20" s="868" t="s">
        <v>877</v>
      </c>
      <c r="GPY20" s="868" t="s">
        <v>877</v>
      </c>
      <c r="GPZ20" s="868" t="s">
        <v>877</v>
      </c>
      <c r="GQA20" s="868" t="s">
        <v>877</v>
      </c>
      <c r="GQB20" s="868" t="s">
        <v>877</v>
      </c>
      <c r="GQC20" s="868" t="s">
        <v>877</v>
      </c>
      <c r="GQD20" s="868" t="s">
        <v>877</v>
      </c>
      <c r="GQE20" s="868" t="s">
        <v>877</v>
      </c>
      <c r="GQF20" s="868" t="s">
        <v>877</v>
      </c>
      <c r="GQG20" s="868" t="s">
        <v>877</v>
      </c>
      <c r="GQH20" s="868" t="s">
        <v>877</v>
      </c>
      <c r="GQI20" s="868" t="s">
        <v>877</v>
      </c>
      <c r="GQJ20" s="868" t="s">
        <v>877</v>
      </c>
      <c r="GQK20" s="868" t="s">
        <v>877</v>
      </c>
      <c r="GQL20" s="868" t="s">
        <v>877</v>
      </c>
      <c r="GQM20" s="868" t="s">
        <v>877</v>
      </c>
      <c r="GQN20" s="868" t="s">
        <v>877</v>
      </c>
      <c r="GQO20" s="868" t="s">
        <v>877</v>
      </c>
      <c r="GQP20" s="868" t="s">
        <v>877</v>
      </c>
      <c r="GQQ20" s="868" t="s">
        <v>877</v>
      </c>
      <c r="GQR20" s="868" t="s">
        <v>877</v>
      </c>
      <c r="GQS20" s="868" t="s">
        <v>877</v>
      </c>
      <c r="GQT20" s="868" t="s">
        <v>877</v>
      </c>
      <c r="GQU20" s="868" t="s">
        <v>877</v>
      </c>
      <c r="GQV20" s="868" t="s">
        <v>877</v>
      </c>
      <c r="GQW20" s="868" t="s">
        <v>877</v>
      </c>
      <c r="GQX20" s="868" t="s">
        <v>877</v>
      </c>
      <c r="GQY20" s="868" t="s">
        <v>877</v>
      </c>
      <c r="GQZ20" s="868" t="s">
        <v>877</v>
      </c>
      <c r="GRA20" s="868" t="s">
        <v>877</v>
      </c>
      <c r="GRB20" s="868" t="s">
        <v>877</v>
      </c>
      <c r="GRC20" s="868" t="s">
        <v>877</v>
      </c>
      <c r="GRD20" s="868" t="s">
        <v>877</v>
      </c>
      <c r="GRE20" s="868" t="s">
        <v>877</v>
      </c>
      <c r="GRF20" s="868" t="s">
        <v>877</v>
      </c>
      <c r="GRG20" s="868" t="s">
        <v>877</v>
      </c>
      <c r="GRH20" s="868" t="s">
        <v>877</v>
      </c>
      <c r="GRI20" s="868" t="s">
        <v>877</v>
      </c>
      <c r="GRJ20" s="868" t="s">
        <v>877</v>
      </c>
      <c r="GRK20" s="868" t="s">
        <v>877</v>
      </c>
      <c r="GRL20" s="868" t="s">
        <v>877</v>
      </c>
      <c r="GRM20" s="868" t="s">
        <v>877</v>
      </c>
      <c r="GRN20" s="868" t="s">
        <v>877</v>
      </c>
      <c r="GRO20" s="868" t="s">
        <v>877</v>
      </c>
      <c r="GRP20" s="868" t="s">
        <v>877</v>
      </c>
      <c r="GRQ20" s="868" t="s">
        <v>877</v>
      </c>
      <c r="GRR20" s="868" t="s">
        <v>877</v>
      </c>
      <c r="GRS20" s="868" t="s">
        <v>877</v>
      </c>
      <c r="GRT20" s="868" t="s">
        <v>877</v>
      </c>
      <c r="GRU20" s="868" t="s">
        <v>877</v>
      </c>
      <c r="GRV20" s="868" t="s">
        <v>877</v>
      </c>
      <c r="GRW20" s="868" t="s">
        <v>877</v>
      </c>
      <c r="GRX20" s="868" t="s">
        <v>877</v>
      </c>
      <c r="GRY20" s="868" t="s">
        <v>877</v>
      </c>
      <c r="GRZ20" s="868" t="s">
        <v>877</v>
      </c>
      <c r="GSA20" s="868" t="s">
        <v>877</v>
      </c>
      <c r="GSB20" s="868" t="s">
        <v>877</v>
      </c>
      <c r="GSC20" s="868" t="s">
        <v>877</v>
      </c>
      <c r="GSD20" s="868" t="s">
        <v>877</v>
      </c>
      <c r="GSE20" s="868" t="s">
        <v>877</v>
      </c>
      <c r="GSF20" s="868" t="s">
        <v>877</v>
      </c>
      <c r="GSG20" s="868" t="s">
        <v>877</v>
      </c>
      <c r="GSH20" s="868" t="s">
        <v>877</v>
      </c>
      <c r="GSI20" s="868" t="s">
        <v>877</v>
      </c>
      <c r="GSJ20" s="868" t="s">
        <v>877</v>
      </c>
      <c r="GSK20" s="868" t="s">
        <v>877</v>
      </c>
      <c r="GSL20" s="868" t="s">
        <v>877</v>
      </c>
      <c r="GSM20" s="868" t="s">
        <v>877</v>
      </c>
      <c r="GSN20" s="868" t="s">
        <v>877</v>
      </c>
      <c r="GSO20" s="868" t="s">
        <v>877</v>
      </c>
      <c r="GSP20" s="868" t="s">
        <v>877</v>
      </c>
      <c r="GSQ20" s="868" t="s">
        <v>877</v>
      </c>
      <c r="GSR20" s="868" t="s">
        <v>877</v>
      </c>
      <c r="GSS20" s="868" t="s">
        <v>877</v>
      </c>
      <c r="GST20" s="868" t="s">
        <v>877</v>
      </c>
      <c r="GSU20" s="868" t="s">
        <v>877</v>
      </c>
      <c r="GSV20" s="868" t="s">
        <v>877</v>
      </c>
      <c r="GSW20" s="868" t="s">
        <v>877</v>
      </c>
      <c r="GSX20" s="868" t="s">
        <v>877</v>
      </c>
      <c r="GSY20" s="868" t="s">
        <v>877</v>
      </c>
      <c r="GSZ20" s="868" t="s">
        <v>877</v>
      </c>
      <c r="GTA20" s="868" t="s">
        <v>877</v>
      </c>
      <c r="GTB20" s="868" t="s">
        <v>877</v>
      </c>
      <c r="GTC20" s="868" t="s">
        <v>877</v>
      </c>
      <c r="GTD20" s="868" t="s">
        <v>877</v>
      </c>
      <c r="GTE20" s="868" t="s">
        <v>877</v>
      </c>
      <c r="GTF20" s="868" t="s">
        <v>877</v>
      </c>
      <c r="GTG20" s="868" t="s">
        <v>877</v>
      </c>
      <c r="GTH20" s="868" t="s">
        <v>877</v>
      </c>
      <c r="GTI20" s="868" t="s">
        <v>877</v>
      </c>
      <c r="GTJ20" s="868" t="s">
        <v>877</v>
      </c>
      <c r="GTK20" s="868" t="s">
        <v>877</v>
      </c>
      <c r="GTL20" s="868" t="s">
        <v>877</v>
      </c>
      <c r="GTM20" s="868" t="s">
        <v>877</v>
      </c>
      <c r="GTN20" s="868" t="s">
        <v>877</v>
      </c>
      <c r="GTO20" s="868" t="s">
        <v>877</v>
      </c>
      <c r="GTP20" s="868" t="s">
        <v>877</v>
      </c>
      <c r="GTQ20" s="868" t="s">
        <v>877</v>
      </c>
      <c r="GTR20" s="868" t="s">
        <v>877</v>
      </c>
      <c r="GTS20" s="868" t="s">
        <v>877</v>
      </c>
      <c r="GTT20" s="868" t="s">
        <v>877</v>
      </c>
      <c r="GTU20" s="868" t="s">
        <v>877</v>
      </c>
      <c r="GTV20" s="868" t="s">
        <v>877</v>
      </c>
      <c r="GTW20" s="868" t="s">
        <v>877</v>
      </c>
      <c r="GTX20" s="868" t="s">
        <v>877</v>
      </c>
      <c r="GTY20" s="868" t="s">
        <v>877</v>
      </c>
      <c r="GTZ20" s="868" t="s">
        <v>877</v>
      </c>
      <c r="GUA20" s="868" t="s">
        <v>877</v>
      </c>
      <c r="GUB20" s="868" t="s">
        <v>877</v>
      </c>
      <c r="GUC20" s="868" t="s">
        <v>877</v>
      </c>
      <c r="GUD20" s="868" t="s">
        <v>877</v>
      </c>
      <c r="GUE20" s="868" t="s">
        <v>877</v>
      </c>
      <c r="GUF20" s="868" t="s">
        <v>877</v>
      </c>
      <c r="GUG20" s="868" t="s">
        <v>877</v>
      </c>
      <c r="GUH20" s="868" t="s">
        <v>877</v>
      </c>
      <c r="GUI20" s="868" t="s">
        <v>877</v>
      </c>
      <c r="GUJ20" s="868" t="s">
        <v>877</v>
      </c>
      <c r="GUK20" s="868" t="s">
        <v>877</v>
      </c>
      <c r="GUL20" s="868" t="s">
        <v>877</v>
      </c>
      <c r="GUM20" s="868" t="s">
        <v>877</v>
      </c>
      <c r="GUN20" s="868" t="s">
        <v>877</v>
      </c>
      <c r="GUO20" s="868" t="s">
        <v>877</v>
      </c>
      <c r="GUP20" s="868" t="s">
        <v>877</v>
      </c>
      <c r="GUQ20" s="868" t="s">
        <v>877</v>
      </c>
      <c r="GUR20" s="868" t="s">
        <v>877</v>
      </c>
      <c r="GUS20" s="868" t="s">
        <v>877</v>
      </c>
      <c r="GUT20" s="868" t="s">
        <v>877</v>
      </c>
      <c r="GUU20" s="868" t="s">
        <v>877</v>
      </c>
      <c r="GUV20" s="868" t="s">
        <v>877</v>
      </c>
      <c r="GUW20" s="868" t="s">
        <v>877</v>
      </c>
      <c r="GUX20" s="868" t="s">
        <v>877</v>
      </c>
      <c r="GUY20" s="868" t="s">
        <v>877</v>
      </c>
      <c r="GUZ20" s="868" t="s">
        <v>877</v>
      </c>
      <c r="GVA20" s="868" t="s">
        <v>877</v>
      </c>
      <c r="GVB20" s="868" t="s">
        <v>877</v>
      </c>
      <c r="GVC20" s="868" t="s">
        <v>877</v>
      </c>
      <c r="GVD20" s="868" t="s">
        <v>877</v>
      </c>
      <c r="GVE20" s="868" t="s">
        <v>877</v>
      </c>
      <c r="GVF20" s="868" t="s">
        <v>877</v>
      </c>
      <c r="GVG20" s="868" t="s">
        <v>877</v>
      </c>
      <c r="GVH20" s="868" t="s">
        <v>877</v>
      </c>
      <c r="GVI20" s="868" t="s">
        <v>877</v>
      </c>
      <c r="GVJ20" s="868" t="s">
        <v>877</v>
      </c>
      <c r="GVK20" s="868" t="s">
        <v>877</v>
      </c>
      <c r="GVL20" s="868" t="s">
        <v>877</v>
      </c>
      <c r="GVM20" s="868" t="s">
        <v>877</v>
      </c>
      <c r="GVN20" s="868" t="s">
        <v>877</v>
      </c>
      <c r="GVO20" s="868" t="s">
        <v>877</v>
      </c>
      <c r="GVP20" s="868" t="s">
        <v>877</v>
      </c>
      <c r="GVQ20" s="868" t="s">
        <v>877</v>
      </c>
      <c r="GVR20" s="868" t="s">
        <v>877</v>
      </c>
      <c r="GVS20" s="868" t="s">
        <v>877</v>
      </c>
      <c r="GVT20" s="868" t="s">
        <v>877</v>
      </c>
      <c r="GVU20" s="868" t="s">
        <v>877</v>
      </c>
      <c r="GVV20" s="868" t="s">
        <v>877</v>
      </c>
      <c r="GVW20" s="868" t="s">
        <v>877</v>
      </c>
      <c r="GVX20" s="868" t="s">
        <v>877</v>
      </c>
      <c r="GVY20" s="868" t="s">
        <v>877</v>
      </c>
      <c r="GVZ20" s="868" t="s">
        <v>877</v>
      </c>
      <c r="GWA20" s="868" t="s">
        <v>877</v>
      </c>
      <c r="GWB20" s="868" t="s">
        <v>877</v>
      </c>
      <c r="GWC20" s="868" t="s">
        <v>877</v>
      </c>
      <c r="GWD20" s="868" t="s">
        <v>877</v>
      </c>
      <c r="GWE20" s="868" t="s">
        <v>877</v>
      </c>
      <c r="GWF20" s="868" t="s">
        <v>877</v>
      </c>
      <c r="GWG20" s="868" t="s">
        <v>877</v>
      </c>
      <c r="GWH20" s="868" t="s">
        <v>877</v>
      </c>
      <c r="GWI20" s="868" t="s">
        <v>877</v>
      </c>
      <c r="GWJ20" s="868" t="s">
        <v>877</v>
      </c>
      <c r="GWK20" s="868" t="s">
        <v>877</v>
      </c>
      <c r="GWL20" s="868" t="s">
        <v>877</v>
      </c>
      <c r="GWM20" s="868" t="s">
        <v>877</v>
      </c>
      <c r="GWN20" s="868" t="s">
        <v>877</v>
      </c>
      <c r="GWO20" s="868" t="s">
        <v>877</v>
      </c>
      <c r="GWP20" s="868" t="s">
        <v>877</v>
      </c>
      <c r="GWQ20" s="868" t="s">
        <v>877</v>
      </c>
      <c r="GWR20" s="868" t="s">
        <v>877</v>
      </c>
      <c r="GWS20" s="868" t="s">
        <v>877</v>
      </c>
      <c r="GWT20" s="868" t="s">
        <v>877</v>
      </c>
      <c r="GWU20" s="868" t="s">
        <v>877</v>
      </c>
      <c r="GWV20" s="868" t="s">
        <v>877</v>
      </c>
      <c r="GWW20" s="868" t="s">
        <v>877</v>
      </c>
      <c r="GWX20" s="868" t="s">
        <v>877</v>
      </c>
      <c r="GWY20" s="868" t="s">
        <v>877</v>
      </c>
      <c r="GWZ20" s="868" t="s">
        <v>877</v>
      </c>
      <c r="GXA20" s="868" t="s">
        <v>877</v>
      </c>
      <c r="GXB20" s="868" t="s">
        <v>877</v>
      </c>
      <c r="GXC20" s="868" t="s">
        <v>877</v>
      </c>
      <c r="GXD20" s="868" t="s">
        <v>877</v>
      </c>
      <c r="GXE20" s="868" t="s">
        <v>877</v>
      </c>
      <c r="GXF20" s="868" t="s">
        <v>877</v>
      </c>
      <c r="GXG20" s="868" t="s">
        <v>877</v>
      </c>
      <c r="GXH20" s="868" t="s">
        <v>877</v>
      </c>
      <c r="GXI20" s="868" t="s">
        <v>877</v>
      </c>
      <c r="GXJ20" s="868" t="s">
        <v>877</v>
      </c>
      <c r="GXK20" s="868" t="s">
        <v>877</v>
      </c>
      <c r="GXL20" s="868" t="s">
        <v>877</v>
      </c>
      <c r="GXM20" s="868" t="s">
        <v>877</v>
      </c>
      <c r="GXN20" s="868" t="s">
        <v>877</v>
      </c>
      <c r="GXO20" s="868" t="s">
        <v>877</v>
      </c>
      <c r="GXP20" s="868" t="s">
        <v>877</v>
      </c>
      <c r="GXQ20" s="868" t="s">
        <v>877</v>
      </c>
      <c r="GXR20" s="868" t="s">
        <v>877</v>
      </c>
      <c r="GXS20" s="868" t="s">
        <v>877</v>
      </c>
      <c r="GXT20" s="868" t="s">
        <v>877</v>
      </c>
      <c r="GXU20" s="868" t="s">
        <v>877</v>
      </c>
      <c r="GXV20" s="868" t="s">
        <v>877</v>
      </c>
      <c r="GXW20" s="868" t="s">
        <v>877</v>
      </c>
      <c r="GXX20" s="868" t="s">
        <v>877</v>
      </c>
      <c r="GXY20" s="868" t="s">
        <v>877</v>
      </c>
      <c r="GXZ20" s="868" t="s">
        <v>877</v>
      </c>
      <c r="GYA20" s="868" t="s">
        <v>877</v>
      </c>
      <c r="GYB20" s="868" t="s">
        <v>877</v>
      </c>
      <c r="GYC20" s="868" t="s">
        <v>877</v>
      </c>
      <c r="GYD20" s="868" t="s">
        <v>877</v>
      </c>
      <c r="GYE20" s="868" t="s">
        <v>877</v>
      </c>
      <c r="GYF20" s="868" t="s">
        <v>877</v>
      </c>
      <c r="GYG20" s="868" t="s">
        <v>877</v>
      </c>
      <c r="GYH20" s="868" t="s">
        <v>877</v>
      </c>
      <c r="GYI20" s="868" t="s">
        <v>877</v>
      </c>
      <c r="GYJ20" s="868" t="s">
        <v>877</v>
      </c>
      <c r="GYK20" s="868" t="s">
        <v>877</v>
      </c>
      <c r="GYL20" s="868" t="s">
        <v>877</v>
      </c>
      <c r="GYM20" s="868" t="s">
        <v>877</v>
      </c>
      <c r="GYN20" s="868" t="s">
        <v>877</v>
      </c>
      <c r="GYO20" s="868" t="s">
        <v>877</v>
      </c>
      <c r="GYP20" s="868" t="s">
        <v>877</v>
      </c>
      <c r="GYQ20" s="868" t="s">
        <v>877</v>
      </c>
      <c r="GYR20" s="868" t="s">
        <v>877</v>
      </c>
      <c r="GYS20" s="868" t="s">
        <v>877</v>
      </c>
      <c r="GYT20" s="868" t="s">
        <v>877</v>
      </c>
      <c r="GYU20" s="868" t="s">
        <v>877</v>
      </c>
      <c r="GYV20" s="868" t="s">
        <v>877</v>
      </c>
      <c r="GYW20" s="868" t="s">
        <v>877</v>
      </c>
      <c r="GYX20" s="868" t="s">
        <v>877</v>
      </c>
      <c r="GYY20" s="868" t="s">
        <v>877</v>
      </c>
      <c r="GYZ20" s="868" t="s">
        <v>877</v>
      </c>
      <c r="GZA20" s="868" t="s">
        <v>877</v>
      </c>
      <c r="GZB20" s="868" t="s">
        <v>877</v>
      </c>
      <c r="GZC20" s="868" t="s">
        <v>877</v>
      </c>
      <c r="GZD20" s="868" t="s">
        <v>877</v>
      </c>
      <c r="GZE20" s="868" t="s">
        <v>877</v>
      </c>
      <c r="GZF20" s="868" t="s">
        <v>877</v>
      </c>
      <c r="GZG20" s="868" t="s">
        <v>877</v>
      </c>
      <c r="GZH20" s="868" t="s">
        <v>877</v>
      </c>
      <c r="GZI20" s="868" t="s">
        <v>877</v>
      </c>
      <c r="GZJ20" s="868" t="s">
        <v>877</v>
      </c>
      <c r="GZK20" s="868" t="s">
        <v>877</v>
      </c>
      <c r="GZL20" s="868" t="s">
        <v>877</v>
      </c>
      <c r="GZM20" s="868" t="s">
        <v>877</v>
      </c>
      <c r="GZN20" s="868" t="s">
        <v>877</v>
      </c>
      <c r="GZO20" s="868" t="s">
        <v>877</v>
      </c>
      <c r="GZP20" s="868" t="s">
        <v>877</v>
      </c>
      <c r="GZQ20" s="868" t="s">
        <v>877</v>
      </c>
      <c r="GZR20" s="868" t="s">
        <v>877</v>
      </c>
      <c r="GZS20" s="868" t="s">
        <v>877</v>
      </c>
      <c r="GZT20" s="868" t="s">
        <v>877</v>
      </c>
      <c r="GZU20" s="868" t="s">
        <v>877</v>
      </c>
      <c r="GZV20" s="868" t="s">
        <v>877</v>
      </c>
      <c r="GZW20" s="868" t="s">
        <v>877</v>
      </c>
      <c r="GZX20" s="868" t="s">
        <v>877</v>
      </c>
      <c r="GZY20" s="868" t="s">
        <v>877</v>
      </c>
      <c r="GZZ20" s="868" t="s">
        <v>877</v>
      </c>
      <c r="HAA20" s="868" t="s">
        <v>877</v>
      </c>
      <c r="HAB20" s="868" t="s">
        <v>877</v>
      </c>
      <c r="HAC20" s="868" t="s">
        <v>877</v>
      </c>
      <c r="HAD20" s="868" t="s">
        <v>877</v>
      </c>
      <c r="HAE20" s="868" t="s">
        <v>877</v>
      </c>
      <c r="HAF20" s="868" t="s">
        <v>877</v>
      </c>
      <c r="HAG20" s="868" t="s">
        <v>877</v>
      </c>
      <c r="HAH20" s="868" t="s">
        <v>877</v>
      </c>
      <c r="HAI20" s="868" t="s">
        <v>877</v>
      </c>
      <c r="HAJ20" s="868" t="s">
        <v>877</v>
      </c>
      <c r="HAK20" s="868" t="s">
        <v>877</v>
      </c>
      <c r="HAL20" s="868" t="s">
        <v>877</v>
      </c>
      <c r="HAM20" s="868" t="s">
        <v>877</v>
      </c>
      <c r="HAN20" s="868" t="s">
        <v>877</v>
      </c>
      <c r="HAO20" s="868" t="s">
        <v>877</v>
      </c>
      <c r="HAP20" s="868" t="s">
        <v>877</v>
      </c>
      <c r="HAQ20" s="868" t="s">
        <v>877</v>
      </c>
      <c r="HAR20" s="868" t="s">
        <v>877</v>
      </c>
      <c r="HAS20" s="868" t="s">
        <v>877</v>
      </c>
      <c r="HAT20" s="868" t="s">
        <v>877</v>
      </c>
      <c r="HAU20" s="868" t="s">
        <v>877</v>
      </c>
      <c r="HAV20" s="868" t="s">
        <v>877</v>
      </c>
      <c r="HAW20" s="868" t="s">
        <v>877</v>
      </c>
      <c r="HAX20" s="868" t="s">
        <v>877</v>
      </c>
      <c r="HAY20" s="868" t="s">
        <v>877</v>
      </c>
      <c r="HAZ20" s="868" t="s">
        <v>877</v>
      </c>
      <c r="HBA20" s="868" t="s">
        <v>877</v>
      </c>
      <c r="HBB20" s="868" t="s">
        <v>877</v>
      </c>
      <c r="HBC20" s="868" t="s">
        <v>877</v>
      </c>
      <c r="HBD20" s="868" t="s">
        <v>877</v>
      </c>
      <c r="HBE20" s="868" t="s">
        <v>877</v>
      </c>
      <c r="HBF20" s="868" t="s">
        <v>877</v>
      </c>
      <c r="HBG20" s="868" t="s">
        <v>877</v>
      </c>
      <c r="HBH20" s="868" t="s">
        <v>877</v>
      </c>
      <c r="HBI20" s="868" t="s">
        <v>877</v>
      </c>
      <c r="HBJ20" s="868" t="s">
        <v>877</v>
      </c>
      <c r="HBK20" s="868" t="s">
        <v>877</v>
      </c>
      <c r="HBL20" s="868" t="s">
        <v>877</v>
      </c>
      <c r="HBM20" s="868" t="s">
        <v>877</v>
      </c>
      <c r="HBN20" s="868" t="s">
        <v>877</v>
      </c>
      <c r="HBO20" s="868" t="s">
        <v>877</v>
      </c>
      <c r="HBP20" s="868" t="s">
        <v>877</v>
      </c>
      <c r="HBQ20" s="868" t="s">
        <v>877</v>
      </c>
      <c r="HBR20" s="868" t="s">
        <v>877</v>
      </c>
      <c r="HBS20" s="868" t="s">
        <v>877</v>
      </c>
      <c r="HBT20" s="868" t="s">
        <v>877</v>
      </c>
      <c r="HBU20" s="868" t="s">
        <v>877</v>
      </c>
      <c r="HBV20" s="868" t="s">
        <v>877</v>
      </c>
      <c r="HBW20" s="868" t="s">
        <v>877</v>
      </c>
      <c r="HBX20" s="868" t="s">
        <v>877</v>
      </c>
      <c r="HBY20" s="868" t="s">
        <v>877</v>
      </c>
      <c r="HBZ20" s="868" t="s">
        <v>877</v>
      </c>
      <c r="HCA20" s="868" t="s">
        <v>877</v>
      </c>
      <c r="HCB20" s="868" t="s">
        <v>877</v>
      </c>
      <c r="HCC20" s="868" t="s">
        <v>877</v>
      </c>
      <c r="HCD20" s="868" t="s">
        <v>877</v>
      </c>
      <c r="HCE20" s="868" t="s">
        <v>877</v>
      </c>
      <c r="HCF20" s="868" t="s">
        <v>877</v>
      </c>
      <c r="HCG20" s="868" t="s">
        <v>877</v>
      </c>
      <c r="HCH20" s="868" t="s">
        <v>877</v>
      </c>
      <c r="HCI20" s="868" t="s">
        <v>877</v>
      </c>
      <c r="HCJ20" s="868" t="s">
        <v>877</v>
      </c>
      <c r="HCK20" s="868" t="s">
        <v>877</v>
      </c>
      <c r="HCL20" s="868" t="s">
        <v>877</v>
      </c>
      <c r="HCM20" s="868" t="s">
        <v>877</v>
      </c>
      <c r="HCN20" s="868" t="s">
        <v>877</v>
      </c>
      <c r="HCO20" s="868" t="s">
        <v>877</v>
      </c>
      <c r="HCP20" s="868" t="s">
        <v>877</v>
      </c>
      <c r="HCQ20" s="868" t="s">
        <v>877</v>
      </c>
      <c r="HCR20" s="868" t="s">
        <v>877</v>
      </c>
      <c r="HCS20" s="868" t="s">
        <v>877</v>
      </c>
      <c r="HCT20" s="868" t="s">
        <v>877</v>
      </c>
      <c r="HCU20" s="868" t="s">
        <v>877</v>
      </c>
      <c r="HCV20" s="868" t="s">
        <v>877</v>
      </c>
      <c r="HCW20" s="868" t="s">
        <v>877</v>
      </c>
      <c r="HCX20" s="868" t="s">
        <v>877</v>
      </c>
      <c r="HCY20" s="868" t="s">
        <v>877</v>
      </c>
      <c r="HCZ20" s="868" t="s">
        <v>877</v>
      </c>
      <c r="HDA20" s="868" t="s">
        <v>877</v>
      </c>
      <c r="HDB20" s="868" t="s">
        <v>877</v>
      </c>
      <c r="HDC20" s="868" t="s">
        <v>877</v>
      </c>
      <c r="HDD20" s="868" t="s">
        <v>877</v>
      </c>
      <c r="HDE20" s="868" t="s">
        <v>877</v>
      </c>
      <c r="HDF20" s="868" t="s">
        <v>877</v>
      </c>
      <c r="HDG20" s="868" t="s">
        <v>877</v>
      </c>
      <c r="HDH20" s="868" t="s">
        <v>877</v>
      </c>
      <c r="HDI20" s="868" t="s">
        <v>877</v>
      </c>
      <c r="HDJ20" s="868" t="s">
        <v>877</v>
      </c>
      <c r="HDK20" s="868" t="s">
        <v>877</v>
      </c>
      <c r="HDL20" s="868" t="s">
        <v>877</v>
      </c>
      <c r="HDM20" s="868" t="s">
        <v>877</v>
      </c>
      <c r="HDN20" s="868" t="s">
        <v>877</v>
      </c>
      <c r="HDO20" s="868" t="s">
        <v>877</v>
      </c>
      <c r="HDP20" s="868" t="s">
        <v>877</v>
      </c>
      <c r="HDQ20" s="868" t="s">
        <v>877</v>
      </c>
      <c r="HDR20" s="868" t="s">
        <v>877</v>
      </c>
      <c r="HDS20" s="868" t="s">
        <v>877</v>
      </c>
      <c r="HDT20" s="868" t="s">
        <v>877</v>
      </c>
      <c r="HDU20" s="868" t="s">
        <v>877</v>
      </c>
      <c r="HDV20" s="868" t="s">
        <v>877</v>
      </c>
      <c r="HDW20" s="868" t="s">
        <v>877</v>
      </c>
      <c r="HDX20" s="868" t="s">
        <v>877</v>
      </c>
      <c r="HDY20" s="868" t="s">
        <v>877</v>
      </c>
      <c r="HDZ20" s="868" t="s">
        <v>877</v>
      </c>
      <c r="HEA20" s="868" t="s">
        <v>877</v>
      </c>
      <c r="HEB20" s="868" t="s">
        <v>877</v>
      </c>
      <c r="HEC20" s="868" t="s">
        <v>877</v>
      </c>
      <c r="HED20" s="868" t="s">
        <v>877</v>
      </c>
      <c r="HEE20" s="868" t="s">
        <v>877</v>
      </c>
      <c r="HEF20" s="868" t="s">
        <v>877</v>
      </c>
      <c r="HEG20" s="868" t="s">
        <v>877</v>
      </c>
      <c r="HEH20" s="868" t="s">
        <v>877</v>
      </c>
      <c r="HEI20" s="868" t="s">
        <v>877</v>
      </c>
      <c r="HEJ20" s="868" t="s">
        <v>877</v>
      </c>
      <c r="HEK20" s="868" t="s">
        <v>877</v>
      </c>
      <c r="HEL20" s="868" t="s">
        <v>877</v>
      </c>
      <c r="HEM20" s="868" t="s">
        <v>877</v>
      </c>
      <c r="HEN20" s="868" t="s">
        <v>877</v>
      </c>
      <c r="HEO20" s="868" t="s">
        <v>877</v>
      </c>
      <c r="HEP20" s="868" t="s">
        <v>877</v>
      </c>
      <c r="HEQ20" s="868" t="s">
        <v>877</v>
      </c>
      <c r="HER20" s="868" t="s">
        <v>877</v>
      </c>
      <c r="HES20" s="868" t="s">
        <v>877</v>
      </c>
      <c r="HET20" s="868" t="s">
        <v>877</v>
      </c>
      <c r="HEU20" s="868" t="s">
        <v>877</v>
      </c>
      <c r="HEV20" s="868" t="s">
        <v>877</v>
      </c>
      <c r="HEW20" s="868" t="s">
        <v>877</v>
      </c>
      <c r="HEX20" s="868" t="s">
        <v>877</v>
      </c>
      <c r="HEY20" s="868" t="s">
        <v>877</v>
      </c>
      <c r="HEZ20" s="868" t="s">
        <v>877</v>
      </c>
      <c r="HFA20" s="868" t="s">
        <v>877</v>
      </c>
      <c r="HFB20" s="868" t="s">
        <v>877</v>
      </c>
      <c r="HFC20" s="868" t="s">
        <v>877</v>
      </c>
      <c r="HFD20" s="868" t="s">
        <v>877</v>
      </c>
      <c r="HFE20" s="868" t="s">
        <v>877</v>
      </c>
      <c r="HFF20" s="868" t="s">
        <v>877</v>
      </c>
      <c r="HFG20" s="868" t="s">
        <v>877</v>
      </c>
      <c r="HFH20" s="868" t="s">
        <v>877</v>
      </c>
      <c r="HFI20" s="868" t="s">
        <v>877</v>
      </c>
      <c r="HFJ20" s="868" t="s">
        <v>877</v>
      </c>
      <c r="HFK20" s="868" t="s">
        <v>877</v>
      </c>
      <c r="HFL20" s="868" t="s">
        <v>877</v>
      </c>
      <c r="HFM20" s="868" t="s">
        <v>877</v>
      </c>
      <c r="HFN20" s="868" t="s">
        <v>877</v>
      </c>
      <c r="HFO20" s="868" t="s">
        <v>877</v>
      </c>
      <c r="HFP20" s="868" t="s">
        <v>877</v>
      </c>
      <c r="HFQ20" s="868" t="s">
        <v>877</v>
      </c>
      <c r="HFR20" s="868" t="s">
        <v>877</v>
      </c>
      <c r="HFS20" s="868" t="s">
        <v>877</v>
      </c>
      <c r="HFT20" s="868" t="s">
        <v>877</v>
      </c>
      <c r="HFU20" s="868" t="s">
        <v>877</v>
      </c>
      <c r="HFV20" s="868" t="s">
        <v>877</v>
      </c>
      <c r="HFW20" s="868" t="s">
        <v>877</v>
      </c>
      <c r="HFX20" s="868" t="s">
        <v>877</v>
      </c>
      <c r="HFY20" s="868" t="s">
        <v>877</v>
      </c>
      <c r="HFZ20" s="868" t="s">
        <v>877</v>
      </c>
      <c r="HGA20" s="868" t="s">
        <v>877</v>
      </c>
      <c r="HGB20" s="868" t="s">
        <v>877</v>
      </c>
      <c r="HGC20" s="868" t="s">
        <v>877</v>
      </c>
      <c r="HGD20" s="868" t="s">
        <v>877</v>
      </c>
      <c r="HGE20" s="868" t="s">
        <v>877</v>
      </c>
      <c r="HGF20" s="868" t="s">
        <v>877</v>
      </c>
      <c r="HGG20" s="868" t="s">
        <v>877</v>
      </c>
      <c r="HGH20" s="868" t="s">
        <v>877</v>
      </c>
      <c r="HGI20" s="868" t="s">
        <v>877</v>
      </c>
      <c r="HGJ20" s="868" t="s">
        <v>877</v>
      </c>
      <c r="HGK20" s="868" t="s">
        <v>877</v>
      </c>
      <c r="HGL20" s="868" t="s">
        <v>877</v>
      </c>
      <c r="HGM20" s="868" t="s">
        <v>877</v>
      </c>
      <c r="HGN20" s="868" t="s">
        <v>877</v>
      </c>
      <c r="HGO20" s="868" t="s">
        <v>877</v>
      </c>
      <c r="HGP20" s="868" t="s">
        <v>877</v>
      </c>
      <c r="HGQ20" s="868" t="s">
        <v>877</v>
      </c>
      <c r="HGR20" s="868" t="s">
        <v>877</v>
      </c>
      <c r="HGS20" s="868" t="s">
        <v>877</v>
      </c>
      <c r="HGT20" s="868" t="s">
        <v>877</v>
      </c>
      <c r="HGU20" s="868" t="s">
        <v>877</v>
      </c>
      <c r="HGV20" s="868" t="s">
        <v>877</v>
      </c>
      <c r="HGW20" s="868" t="s">
        <v>877</v>
      </c>
      <c r="HGX20" s="868" t="s">
        <v>877</v>
      </c>
      <c r="HGY20" s="868" t="s">
        <v>877</v>
      </c>
      <c r="HGZ20" s="868" t="s">
        <v>877</v>
      </c>
      <c r="HHA20" s="868" t="s">
        <v>877</v>
      </c>
      <c r="HHB20" s="868" t="s">
        <v>877</v>
      </c>
      <c r="HHC20" s="868" t="s">
        <v>877</v>
      </c>
      <c r="HHD20" s="868" t="s">
        <v>877</v>
      </c>
      <c r="HHE20" s="868" t="s">
        <v>877</v>
      </c>
      <c r="HHF20" s="868" t="s">
        <v>877</v>
      </c>
      <c r="HHG20" s="868" t="s">
        <v>877</v>
      </c>
      <c r="HHH20" s="868" t="s">
        <v>877</v>
      </c>
      <c r="HHI20" s="868" t="s">
        <v>877</v>
      </c>
      <c r="HHJ20" s="868" t="s">
        <v>877</v>
      </c>
      <c r="HHK20" s="868" t="s">
        <v>877</v>
      </c>
      <c r="HHL20" s="868" t="s">
        <v>877</v>
      </c>
      <c r="HHM20" s="868" t="s">
        <v>877</v>
      </c>
      <c r="HHN20" s="868" t="s">
        <v>877</v>
      </c>
      <c r="HHO20" s="868" t="s">
        <v>877</v>
      </c>
      <c r="HHP20" s="868" t="s">
        <v>877</v>
      </c>
      <c r="HHQ20" s="868" t="s">
        <v>877</v>
      </c>
      <c r="HHR20" s="868" t="s">
        <v>877</v>
      </c>
      <c r="HHS20" s="868" t="s">
        <v>877</v>
      </c>
      <c r="HHT20" s="868" t="s">
        <v>877</v>
      </c>
      <c r="HHU20" s="868" t="s">
        <v>877</v>
      </c>
      <c r="HHV20" s="868" t="s">
        <v>877</v>
      </c>
      <c r="HHW20" s="868" t="s">
        <v>877</v>
      </c>
      <c r="HHX20" s="868" t="s">
        <v>877</v>
      </c>
      <c r="HHY20" s="868" t="s">
        <v>877</v>
      </c>
      <c r="HHZ20" s="868" t="s">
        <v>877</v>
      </c>
      <c r="HIA20" s="868" t="s">
        <v>877</v>
      </c>
      <c r="HIB20" s="868" t="s">
        <v>877</v>
      </c>
      <c r="HIC20" s="868" t="s">
        <v>877</v>
      </c>
      <c r="HID20" s="868" t="s">
        <v>877</v>
      </c>
      <c r="HIE20" s="868" t="s">
        <v>877</v>
      </c>
      <c r="HIF20" s="868" t="s">
        <v>877</v>
      </c>
      <c r="HIG20" s="868" t="s">
        <v>877</v>
      </c>
      <c r="HIH20" s="868" t="s">
        <v>877</v>
      </c>
      <c r="HII20" s="868" t="s">
        <v>877</v>
      </c>
      <c r="HIJ20" s="868" t="s">
        <v>877</v>
      </c>
      <c r="HIK20" s="868" t="s">
        <v>877</v>
      </c>
      <c r="HIL20" s="868" t="s">
        <v>877</v>
      </c>
      <c r="HIM20" s="868" t="s">
        <v>877</v>
      </c>
      <c r="HIN20" s="868" t="s">
        <v>877</v>
      </c>
      <c r="HIO20" s="868" t="s">
        <v>877</v>
      </c>
      <c r="HIP20" s="868" t="s">
        <v>877</v>
      </c>
      <c r="HIQ20" s="868" t="s">
        <v>877</v>
      </c>
      <c r="HIR20" s="868" t="s">
        <v>877</v>
      </c>
      <c r="HIS20" s="868" t="s">
        <v>877</v>
      </c>
      <c r="HIT20" s="868" t="s">
        <v>877</v>
      </c>
      <c r="HIU20" s="868" t="s">
        <v>877</v>
      </c>
      <c r="HIV20" s="868" t="s">
        <v>877</v>
      </c>
      <c r="HIW20" s="868" t="s">
        <v>877</v>
      </c>
      <c r="HIX20" s="868" t="s">
        <v>877</v>
      </c>
      <c r="HIY20" s="868" t="s">
        <v>877</v>
      </c>
      <c r="HIZ20" s="868" t="s">
        <v>877</v>
      </c>
      <c r="HJA20" s="868" t="s">
        <v>877</v>
      </c>
      <c r="HJB20" s="868" t="s">
        <v>877</v>
      </c>
      <c r="HJC20" s="868" t="s">
        <v>877</v>
      </c>
      <c r="HJD20" s="868" t="s">
        <v>877</v>
      </c>
      <c r="HJE20" s="868" t="s">
        <v>877</v>
      </c>
      <c r="HJF20" s="868" t="s">
        <v>877</v>
      </c>
      <c r="HJG20" s="868" t="s">
        <v>877</v>
      </c>
      <c r="HJH20" s="868" t="s">
        <v>877</v>
      </c>
      <c r="HJI20" s="868" t="s">
        <v>877</v>
      </c>
      <c r="HJJ20" s="868" t="s">
        <v>877</v>
      </c>
      <c r="HJK20" s="868" t="s">
        <v>877</v>
      </c>
      <c r="HJL20" s="868" t="s">
        <v>877</v>
      </c>
      <c r="HJM20" s="868" t="s">
        <v>877</v>
      </c>
      <c r="HJN20" s="868" t="s">
        <v>877</v>
      </c>
      <c r="HJO20" s="868" t="s">
        <v>877</v>
      </c>
      <c r="HJP20" s="868" t="s">
        <v>877</v>
      </c>
      <c r="HJQ20" s="868" t="s">
        <v>877</v>
      </c>
      <c r="HJR20" s="868" t="s">
        <v>877</v>
      </c>
      <c r="HJS20" s="868" t="s">
        <v>877</v>
      </c>
      <c r="HJT20" s="868" t="s">
        <v>877</v>
      </c>
      <c r="HJU20" s="868" t="s">
        <v>877</v>
      </c>
      <c r="HJV20" s="868" t="s">
        <v>877</v>
      </c>
      <c r="HJW20" s="868" t="s">
        <v>877</v>
      </c>
      <c r="HJX20" s="868" t="s">
        <v>877</v>
      </c>
      <c r="HJY20" s="868" t="s">
        <v>877</v>
      </c>
      <c r="HJZ20" s="868" t="s">
        <v>877</v>
      </c>
      <c r="HKA20" s="868" t="s">
        <v>877</v>
      </c>
      <c r="HKB20" s="868" t="s">
        <v>877</v>
      </c>
      <c r="HKC20" s="868" t="s">
        <v>877</v>
      </c>
      <c r="HKD20" s="868" t="s">
        <v>877</v>
      </c>
      <c r="HKE20" s="868" t="s">
        <v>877</v>
      </c>
      <c r="HKF20" s="868" t="s">
        <v>877</v>
      </c>
      <c r="HKG20" s="868" t="s">
        <v>877</v>
      </c>
      <c r="HKH20" s="868" t="s">
        <v>877</v>
      </c>
      <c r="HKI20" s="868" t="s">
        <v>877</v>
      </c>
      <c r="HKJ20" s="868" t="s">
        <v>877</v>
      </c>
      <c r="HKK20" s="868" t="s">
        <v>877</v>
      </c>
      <c r="HKL20" s="868" t="s">
        <v>877</v>
      </c>
      <c r="HKM20" s="868" t="s">
        <v>877</v>
      </c>
      <c r="HKN20" s="868" t="s">
        <v>877</v>
      </c>
      <c r="HKO20" s="868" t="s">
        <v>877</v>
      </c>
      <c r="HKP20" s="868" t="s">
        <v>877</v>
      </c>
      <c r="HKQ20" s="868" t="s">
        <v>877</v>
      </c>
      <c r="HKR20" s="868" t="s">
        <v>877</v>
      </c>
      <c r="HKS20" s="868" t="s">
        <v>877</v>
      </c>
      <c r="HKT20" s="868" t="s">
        <v>877</v>
      </c>
      <c r="HKU20" s="868" t="s">
        <v>877</v>
      </c>
      <c r="HKV20" s="868" t="s">
        <v>877</v>
      </c>
      <c r="HKW20" s="868" t="s">
        <v>877</v>
      </c>
      <c r="HKX20" s="868" t="s">
        <v>877</v>
      </c>
      <c r="HKY20" s="868" t="s">
        <v>877</v>
      </c>
      <c r="HKZ20" s="868" t="s">
        <v>877</v>
      </c>
      <c r="HLA20" s="868" t="s">
        <v>877</v>
      </c>
      <c r="HLB20" s="868" t="s">
        <v>877</v>
      </c>
      <c r="HLC20" s="868" t="s">
        <v>877</v>
      </c>
      <c r="HLD20" s="868" t="s">
        <v>877</v>
      </c>
      <c r="HLE20" s="868" t="s">
        <v>877</v>
      </c>
      <c r="HLF20" s="868" t="s">
        <v>877</v>
      </c>
      <c r="HLG20" s="868" t="s">
        <v>877</v>
      </c>
      <c r="HLH20" s="868" t="s">
        <v>877</v>
      </c>
      <c r="HLI20" s="868" t="s">
        <v>877</v>
      </c>
      <c r="HLJ20" s="868" t="s">
        <v>877</v>
      </c>
      <c r="HLK20" s="868" t="s">
        <v>877</v>
      </c>
      <c r="HLL20" s="868" t="s">
        <v>877</v>
      </c>
      <c r="HLM20" s="868" t="s">
        <v>877</v>
      </c>
      <c r="HLN20" s="868" t="s">
        <v>877</v>
      </c>
      <c r="HLO20" s="868" t="s">
        <v>877</v>
      </c>
      <c r="HLP20" s="868" t="s">
        <v>877</v>
      </c>
      <c r="HLQ20" s="868" t="s">
        <v>877</v>
      </c>
      <c r="HLR20" s="868" t="s">
        <v>877</v>
      </c>
      <c r="HLS20" s="868" t="s">
        <v>877</v>
      </c>
      <c r="HLT20" s="868" t="s">
        <v>877</v>
      </c>
      <c r="HLU20" s="868" t="s">
        <v>877</v>
      </c>
      <c r="HLV20" s="868" t="s">
        <v>877</v>
      </c>
      <c r="HLW20" s="868" t="s">
        <v>877</v>
      </c>
      <c r="HLX20" s="868" t="s">
        <v>877</v>
      </c>
      <c r="HLY20" s="868" t="s">
        <v>877</v>
      </c>
      <c r="HLZ20" s="868" t="s">
        <v>877</v>
      </c>
      <c r="HMA20" s="868" t="s">
        <v>877</v>
      </c>
      <c r="HMB20" s="868" t="s">
        <v>877</v>
      </c>
      <c r="HMC20" s="868" t="s">
        <v>877</v>
      </c>
      <c r="HMD20" s="868" t="s">
        <v>877</v>
      </c>
      <c r="HME20" s="868" t="s">
        <v>877</v>
      </c>
      <c r="HMF20" s="868" t="s">
        <v>877</v>
      </c>
      <c r="HMG20" s="868" t="s">
        <v>877</v>
      </c>
      <c r="HMH20" s="868" t="s">
        <v>877</v>
      </c>
      <c r="HMI20" s="868" t="s">
        <v>877</v>
      </c>
      <c r="HMJ20" s="868" t="s">
        <v>877</v>
      </c>
      <c r="HMK20" s="868" t="s">
        <v>877</v>
      </c>
      <c r="HML20" s="868" t="s">
        <v>877</v>
      </c>
      <c r="HMM20" s="868" t="s">
        <v>877</v>
      </c>
      <c r="HMN20" s="868" t="s">
        <v>877</v>
      </c>
      <c r="HMO20" s="868" t="s">
        <v>877</v>
      </c>
      <c r="HMP20" s="868" t="s">
        <v>877</v>
      </c>
      <c r="HMQ20" s="868" t="s">
        <v>877</v>
      </c>
      <c r="HMR20" s="868" t="s">
        <v>877</v>
      </c>
      <c r="HMS20" s="868" t="s">
        <v>877</v>
      </c>
      <c r="HMT20" s="868" t="s">
        <v>877</v>
      </c>
      <c r="HMU20" s="868" t="s">
        <v>877</v>
      </c>
      <c r="HMV20" s="868" t="s">
        <v>877</v>
      </c>
      <c r="HMW20" s="868" t="s">
        <v>877</v>
      </c>
      <c r="HMX20" s="868" t="s">
        <v>877</v>
      </c>
      <c r="HMY20" s="868" t="s">
        <v>877</v>
      </c>
      <c r="HMZ20" s="868" t="s">
        <v>877</v>
      </c>
      <c r="HNA20" s="868" t="s">
        <v>877</v>
      </c>
      <c r="HNB20" s="868" t="s">
        <v>877</v>
      </c>
      <c r="HNC20" s="868" t="s">
        <v>877</v>
      </c>
      <c r="HND20" s="868" t="s">
        <v>877</v>
      </c>
      <c r="HNE20" s="868" t="s">
        <v>877</v>
      </c>
      <c r="HNF20" s="868" t="s">
        <v>877</v>
      </c>
      <c r="HNG20" s="868" t="s">
        <v>877</v>
      </c>
      <c r="HNH20" s="868" t="s">
        <v>877</v>
      </c>
      <c r="HNI20" s="868" t="s">
        <v>877</v>
      </c>
      <c r="HNJ20" s="868" t="s">
        <v>877</v>
      </c>
      <c r="HNK20" s="868" t="s">
        <v>877</v>
      </c>
      <c r="HNL20" s="868" t="s">
        <v>877</v>
      </c>
      <c r="HNM20" s="868" t="s">
        <v>877</v>
      </c>
      <c r="HNN20" s="868" t="s">
        <v>877</v>
      </c>
      <c r="HNO20" s="868" t="s">
        <v>877</v>
      </c>
      <c r="HNP20" s="868" t="s">
        <v>877</v>
      </c>
      <c r="HNQ20" s="868" t="s">
        <v>877</v>
      </c>
      <c r="HNR20" s="868" t="s">
        <v>877</v>
      </c>
      <c r="HNS20" s="868" t="s">
        <v>877</v>
      </c>
      <c r="HNT20" s="868" t="s">
        <v>877</v>
      </c>
      <c r="HNU20" s="868" t="s">
        <v>877</v>
      </c>
      <c r="HNV20" s="868" t="s">
        <v>877</v>
      </c>
      <c r="HNW20" s="868" t="s">
        <v>877</v>
      </c>
      <c r="HNX20" s="868" t="s">
        <v>877</v>
      </c>
      <c r="HNY20" s="868" t="s">
        <v>877</v>
      </c>
      <c r="HNZ20" s="868" t="s">
        <v>877</v>
      </c>
      <c r="HOA20" s="868" t="s">
        <v>877</v>
      </c>
      <c r="HOB20" s="868" t="s">
        <v>877</v>
      </c>
      <c r="HOC20" s="868" t="s">
        <v>877</v>
      </c>
      <c r="HOD20" s="868" t="s">
        <v>877</v>
      </c>
      <c r="HOE20" s="868" t="s">
        <v>877</v>
      </c>
      <c r="HOF20" s="868" t="s">
        <v>877</v>
      </c>
      <c r="HOG20" s="868" t="s">
        <v>877</v>
      </c>
      <c r="HOH20" s="868" t="s">
        <v>877</v>
      </c>
      <c r="HOI20" s="868" t="s">
        <v>877</v>
      </c>
      <c r="HOJ20" s="868" t="s">
        <v>877</v>
      </c>
      <c r="HOK20" s="868" t="s">
        <v>877</v>
      </c>
      <c r="HOL20" s="868" t="s">
        <v>877</v>
      </c>
      <c r="HOM20" s="868" t="s">
        <v>877</v>
      </c>
      <c r="HON20" s="868" t="s">
        <v>877</v>
      </c>
      <c r="HOO20" s="868" t="s">
        <v>877</v>
      </c>
      <c r="HOP20" s="868" t="s">
        <v>877</v>
      </c>
      <c r="HOQ20" s="868" t="s">
        <v>877</v>
      </c>
      <c r="HOR20" s="868" t="s">
        <v>877</v>
      </c>
      <c r="HOS20" s="868" t="s">
        <v>877</v>
      </c>
      <c r="HOT20" s="868" t="s">
        <v>877</v>
      </c>
      <c r="HOU20" s="868" t="s">
        <v>877</v>
      </c>
      <c r="HOV20" s="868" t="s">
        <v>877</v>
      </c>
      <c r="HOW20" s="868" t="s">
        <v>877</v>
      </c>
      <c r="HOX20" s="868" t="s">
        <v>877</v>
      </c>
      <c r="HOY20" s="868" t="s">
        <v>877</v>
      </c>
      <c r="HOZ20" s="868" t="s">
        <v>877</v>
      </c>
      <c r="HPA20" s="868" t="s">
        <v>877</v>
      </c>
      <c r="HPB20" s="868" t="s">
        <v>877</v>
      </c>
      <c r="HPC20" s="868" t="s">
        <v>877</v>
      </c>
      <c r="HPD20" s="868" t="s">
        <v>877</v>
      </c>
      <c r="HPE20" s="868" t="s">
        <v>877</v>
      </c>
      <c r="HPF20" s="868" t="s">
        <v>877</v>
      </c>
      <c r="HPG20" s="868" t="s">
        <v>877</v>
      </c>
      <c r="HPH20" s="868" t="s">
        <v>877</v>
      </c>
      <c r="HPI20" s="868" t="s">
        <v>877</v>
      </c>
      <c r="HPJ20" s="868" t="s">
        <v>877</v>
      </c>
      <c r="HPK20" s="868" t="s">
        <v>877</v>
      </c>
      <c r="HPL20" s="868" t="s">
        <v>877</v>
      </c>
      <c r="HPM20" s="868" t="s">
        <v>877</v>
      </c>
      <c r="HPN20" s="868" t="s">
        <v>877</v>
      </c>
      <c r="HPO20" s="868" t="s">
        <v>877</v>
      </c>
      <c r="HPP20" s="868" t="s">
        <v>877</v>
      </c>
      <c r="HPQ20" s="868" t="s">
        <v>877</v>
      </c>
      <c r="HPR20" s="868" t="s">
        <v>877</v>
      </c>
      <c r="HPS20" s="868" t="s">
        <v>877</v>
      </c>
      <c r="HPT20" s="868" t="s">
        <v>877</v>
      </c>
      <c r="HPU20" s="868" t="s">
        <v>877</v>
      </c>
      <c r="HPV20" s="868" t="s">
        <v>877</v>
      </c>
      <c r="HPW20" s="868" t="s">
        <v>877</v>
      </c>
      <c r="HPX20" s="868" t="s">
        <v>877</v>
      </c>
      <c r="HPY20" s="868" t="s">
        <v>877</v>
      </c>
      <c r="HPZ20" s="868" t="s">
        <v>877</v>
      </c>
      <c r="HQA20" s="868" t="s">
        <v>877</v>
      </c>
      <c r="HQB20" s="868" t="s">
        <v>877</v>
      </c>
      <c r="HQC20" s="868" t="s">
        <v>877</v>
      </c>
      <c r="HQD20" s="868" t="s">
        <v>877</v>
      </c>
      <c r="HQE20" s="868" t="s">
        <v>877</v>
      </c>
      <c r="HQF20" s="868" t="s">
        <v>877</v>
      </c>
      <c r="HQG20" s="868" t="s">
        <v>877</v>
      </c>
      <c r="HQH20" s="868" t="s">
        <v>877</v>
      </c>
      <c r="HQI20" s="868" t="s">
        <v>877</v>
      </c>
      <c r="HQJ20" s="868" t="s">
        <v>877</v>
      </c>
      <c r="HQK20" s="868" t="s">
        <v>877</v>
      </c>
      <c r="HQL20" s="868" t="s">
        <v>877</v>
      </c>
      <c r="HQM20" s="868" t="s">
        <v>877</v>
      </c>
      <c r="HQN20" s="868" t="s">
        <v>877</v>
      </c>
      <c r="HQO20" s="868" t="s">
        <v>877</v>
      </c>
      <c r="HQP20" s="868" t="s">
        <v>877</v>
      </c>
      <c r="HQQ20" s="868" t="s">
        <v>877</v>
      </c>
      <c r="HQR20" s="868" t="s">
        <v>877</v>
      </c>
      <c r="HQS20" s="868" t="s">
        <v>877</v>
      </c>
      <c r="HQT20" s="868" t="s">
        <v>877</v>
      </c>
      <c r="HQU20" s="868" t="s">
        <v>877</v>
      </c>
      <c r="HQV20" s="868" t="s">
        <v>877</v>
      </c>
      <c r="HQW20" s="868" t="s">
        <v>877</v>
      </c>
      <c r="HQX20" s="868" t="s">
        <v>877</v>
      </c>
      <c r="HQY20" s="868" t="s">
        <v>877</v>
      </c>
      <c r="HQZ20" s="868" t="s">
        <v>877</v>
      </c>
      <c r="HRA20" s="868" t="s">
        <v>877</v>
      </c>
      <c r="HRB20" s="868" t="s">
        <v>877</v>
      </c>
      <c r="HRC20" s="868" t="s">
        <v>877</v>
      </c>
      <c r="HRD20" s="868" t="s">
        <v>877</v>
      </c>
      <c r="HRE20" s="868" t="s">
        <v>877</v>
      </c>
      <c r="HRF20" s="868" t="s">
        <v>877</v>
      </c>
      <c r="HRG20" s="868" t="s">
        <v>877</v>
      </c>
      <c r="HRH20" s="868" t="s">
        <v>877</v>
      </c>
      <c r="HRI20" s="868" t="s">
        <v>877</v>
      </c>
      <c r="HRJ20" s="868" t="s">
        <v>877</v>
      </c>
      <c r="HRK20" s="868" t="s">
        <v>877</v>
      </c>
      <c r="HRL20" s="868" t="s">
        <v>877</v>
      </c>
      <c r="HRM20" s="868" t="s">
        <v>877</v>
      </c>
      <c r="HRN20" s="868" t="s">
        <v>877</v>
      </c>
      <c r="HRO20" s="868" t="s">
        <v>877</v>
      </c>
      <c r="HRP20" s="868" t="s">
        <v>877</v>
      </c>
      <c r="HRQ20" s="868" t="s">
        <v>877</v>
      </c>
      <c r="HRR20" s="868" t="s">
        <v>877</v>
      </c>
      <c r="HRS20" s="868" t="s">
        <v>877</v>
      </c>
      <c r="HRT20" s="868" t="s">
        <v>877</v>
      </c>
      <c r="HRU20" s="868" t="s">
        <v>877</v>
      </c>
      <c r="HRV20" s="868" t="s">
        <v>877</v>
      </c>
      <c r="HRW20" s="868" t="s">
        <v>877</v>
      </c>
      <c r="HRX20" s="868" t="s">
        <v>877</v>
      </c>
      <c r="HRY20" s="868" t="s">
        <v>877</v>
      </c>
      <c r="HRZ20" s="868" t="s">
        <v>877</v>
      </c>
      <c r="HSA20" s="868" t="s">
        <v>877</v>
      </c>
      <c r="HSB20" s="868" t="s">
        <v>877</v>
      </c>
      <c r="HSC20" s="868" t="s">
        <v>877</v>
      </c>
      <c r="HSD20" s="868" t="s">
        <v>877</v>
      </c>
      <c r="HSE20" s="868" t="s">
        <v>877</v>
      </c>
      <c r="HSF20" s="868" t="s">
        <v>877</v>
      </c>
      <c r="HSG20" s="868" t="s">
        <v>877</v>
      </c>
      <c r="HSH20" s="868" t="s">
        <v>877</v>
      </c>
      <c r="HSI20" s="868" t="s">
        <v>877</v>
      </c>
      <c r="HSJ20" s="868" t="s">
        <v>877</v>
      </c>
      <c r="HSK20" s="868" t="s">
        <v>877</v>
      </c>
      <c r="HSL20" s="868" t="s">
        <v>877</v>
      </c>
      <c r="HSM20" s="868" t="s">
        <v>877</v>
      </c>
      <c r="HSN20" s="868" t="s">
        <v>877</v>
      </c>
      <c r="HSO20" s="868" t="s">
        <v>877</v>
      </c>
      <c r="HSP20" s="868" t="s">
        <v>877</v>
      </c>
      <c r="HSQ20" s="868" t="s">
        <v>877</v>
      </c>
      <c r="HSR20" s="868" t="s">
        <v>877</v>
      </c>
      <c r="HSS20" s="868" t="s">
        <v>877</v>
      </c>
      <c r="HST20" s="868" t="s">
        <v>877</v>
      </c>
      <c r="HSU20" s="868" t="s">
        <v>877</v>
      </c>
      <c r="HSV20" s="868" t="s">
        <v>877</v>
      </c>
      <c r="HSW20" s="868" t="s">
        <v>877</v>
      </c>
      <c r="HSX20" s="868" t="s">
        <v>877</v>
      </c>
      <c r="HSY20" s="868" t="s">
        <v>877</v>
      </c>
      <c r="HSZ20" s="868" t="s">
        <v>877</v>
      </c>
      <c r="HTA20" s="868" t="s">
        <v>877</v>
      </c>
      <c r="HTB20" s="868" t="s">
        <v>877</v>
      </c>
      <c r="HTC20" s="868" t="s">
        <v>877</v>
      </c>
      <c r="HTD20" s="868" t="s">
        <v>877</v>
      </c>
      <c r="HTE20" s="868" t="s">
        <v>877</v>
      </c>
      <c r="HTF20" s="868" t="s">
        <v>877</v>
      </c>
      <c r="HTG20" s="868" t="s">
        <v>877</v>
      </c>
      <c r="HTH20" s="868" t="s">
        <v>877</v>
      </c>
      <c r="HTI20" s="868" t="s">
        <v>877</v>
      </c>
      <c r="HTJ20" s="868" t="s">
        <v>877</v>
      </c>
      <c r="HTK20" s="868" t="s">
        <v>877</v>
      </c>
      <c r="HTL20" s="868" t="s">
        <v>877</v>
      </c>
      <c r="HTM20" s="868" t="s">
        <v>877</v>
      </c>
      <c r="HTN20" s="868" t="s">
        <v>877</v>
      </c>
      <c r="HTO20" s="868" t="s">
        <v>877</v>
      </c>
      <c r="HTP20" s="868" t="s">
        <v>877</v>
      </c>
      <c r="HTQ20" s="868" t="s">
        <v>877</v>
      </c>
      <c r="HTR20" s="868" t="s">
        <v>877</v>
      </c>
      <c r="HTS20" s="868" t="s">
        <v>877</v>
      </c>
      <c r="HTT20" s="868" t="s">
        <v>877</v>
      </c>
      <c r="HTU20" s="868" t="s">
        <v>877</v>
      </c>
      <c r="HTV20" s="868" t="s">
        <v>877</v>
      </c>
      <c r="HTW20" s="868" t="s">
        <v>877</v>
      </c>
      <c r="HTX20" s="868" t="s">
        <v>877</v>
      </c>
      <c r="HTY20" s="868" t="s">
        <v>877</v>
      </c>
      <c r="HTZ20" s="868" t="s">
        <v>877</v>
      </c>
      <c r="HUA20" s="868" t="s">
        <v>877</v>
      </c>
      <c r="HUB20" s="868" t="s">
        <v>877</v>
      </c>
      <c r="HUC20" s="868" t="s">
        <v>877</v>
      </c>
      <c r="HUD20" s="868" t="s">
        <v>877</v>
      </c>
      <c r="HUE20" s="868" t="s">
        <v>877</v>
      </c>
      <c r="HUF20" s="868" t="s">
        <v>877</v>
      </c>
      <c r="HUG20" s="868" t="s">
        <v>877</v>
      </c>
      <c r="HUH20" s="868" t="s">
        <v>877</v>
      </c>
      <c r="HUI20" s="868" t="s">
        <v>877</v>
      </c>
      <c r="HUJ20" s="868" t="s">
        <v>877</v>
      </c>
      <c r="HUK20" s="868" t="s">
        <v>877</v>
      </c>
      <c r="HUL20" s="868" t="s">
        <v>877</v>
      </c>
      <c r="HUM20" s="868" t="s">
        <v>877</v>
      </c>
      <c r="HUN20" s="868" t="s">
        <v>877</v>
      </c>
      <c r="HUO20" s="868" t="s">
        <v>877</v>
      </c>
      <c r="HUP20" s="868" t="s">
        <v>877</v>
      </c>
      <c r="HUQ20" s="868" t="s">
        <v>877</v>
      </c>
      <c r="HUR20" s="868" t="s">
        <v>877</v>
      </c>
      <c r="HUS20" s="868" t="s">
        <v>877</v>
      </c>
      <c r="HUT20" s="868" t="s">
        <v>877</v>
      </c>
      <c r="HUU20" s="868" t="s">
        <v>877</v>
      </c>
      <c r="HUV20" s="868" t="s">
        <v>877</v>
      </c>
      <c r="HUW20" s="868" t="s">
        <v>877</v>
      </c>
      <c r="HUX20" s="868" t="s">
        <v>877</v>
      </c>
      <c r="HUY20" s="868" t="s">
        <v>877</v>
      </c>
      <c r="HUZ20" s="868" t="s">
        <v>877</v>
      </c>
      <c r="HVA20" s="868" t="s">
        <v>877</v>
      </c>
      <c r="HVB20" s="868" t="s">
        <v>877</v>
      </c>
      <c r="HVC20" s="868" t="s">
        <v>877</v>
      </c>
      <c r="HVD20" s="868" t="s">
        <v>877</v>
      </c>
      <c r="HVE20" s="868" t="s">
        <v>877</v>
      </c>
      <c r="HVF20" s="868" t="s">
        <v>877</v>
      </c>
      <c r="HVG20" s="868" t="s">
        <v>877</v>
      </c>
      <c r="HVH20" s="868" t="s">
        <v>877</v>
      </c>
      <c r="HVI20" s="868" t="s">
        <v>877</v>
      </c>
      <c r="HVJ20" s="868" t="s">
        <v>877</v>
      </c>
      <c r="HVK20" s="868" t="s">
        <v>877</v>
      </c>
      <c r="HVL20" s="868" t="s">
        <v>877</v>
      </c>
      <c r="HVM20" s="868" t="s">
        <v>877</v>
      </c>
      <c r="HVN20" s="868" t="s">
        <v>877</v>
      </c>
      <c r="HVO20" s="868" t="s">
        <v>877</v>
      </c>
      <c r="HVP20" s="868" t="s">
        <v>877</v>
      </c>
      <c r="HVQ20" s="868" t="s">
        <v>877</v>
      </c>
      <c r="HVR20" s="868" t="s">
        <v>877</v>
      </c>
      <c r="HVS20" s="868" t="s">
        <v>877</v>
      </c>
      <c r="HVT20" s="868" t="s">
        <v>877</v>
      </c>
      <c r="HVU20" s="868" t="s">
        <v>877</v>
      </c>
      <c r="HVV20" s="868" t="s">
        <v>877</v>
      </c>
      <c r="HVW20" s="868" t="s">
        <v>877</v>
      </c>
      <c r="HVX20" s="868" t="s">
        <v>877</v>
      </c>
      <c r="HVY20" s="868" t="s">
        <v>877</v>
      </c>
      <c r="HVZ20" s="868" t="s">
        <v>877</v>
      </c>
      <c r="HWA20" s="868" t="s">
        <v>877</v>
      </c>
      <c r="HWB20" s="868" t="s">
        <v>877</v>
      </c>
      <c r="HWC20" s="868" t="s">
        <v>877</v>
      </c>
      <c r="HWD20" s="868" t="s">
        <v>877</v>
      </c>
      <c r="HWE20" s="868" t="s">
        <v>877</v>
      </c>
      <c r="HWF20" s="868" t="s">
        <v>877</v>
      </c>
      <c r="HWG20" s="868" t="s">
        <v>877</v>
      </c>
      <c r="HWH20" s="868" t="s">
        <v>877</v>
      </c>
      <c r="HWI20" s="868" t="s">
        <v>877</v>
      </c>
      <c r="HWJ20" s="868" t="s">
        <v>877</v>
      </c>
      <c r="HWK20" s="868" t="s">
        <v>877</v>
      </c>
      <c r="HWL20" s="868" t="s">
        <v>877</v>
      </c>
      <c r="HWM20" s="868" t="s">
        <v>877</v>
      </c>
      <c r="HWN20" s="868" t="s">
        <v>877</v>
      </c>
      <c r="HWO20" s="868" t="s">
        <v>877</v>
      </c>
      <c r="HWP20" s="868" t="s">
        <v>877</v>
      </c>
      <c r="HWQ20" s="868" t="s">
        <v>877</v>
      </c>
      <c r="HWR20" s="868" t="s">
        <v>877</v>
      </c>
      <c r="HWS20" s="868" t="s">
        <v>877</v>
      </c>
      <c r="HWT20" s="868" t="s">
        <v>877</v>
      </c>
      <c r="HWU20" s="868" t="s">
        <v>877</v>
      </c>
      <c r="HWV20" s="868" t="s">
        <v>877</v>
      </c>
      <c r="HWW20" s="868" t="s">
        <v>877</v>
      </c>
      <c r="HWX20" s="868" t="s">
        <v>877</v>
      </c>
      <c r="HWY20" s="868" t="s">
        <v>877</v>
      </c>
      <c r="HWZ20" s="868" t="s">
        <v>877</v>
      </c>
      <c r="HXA20" s="868" t="s">
        <v>877</v>
      </c>
      <c r="HXB20" s="868" t="s">
        <v>877</v>
      </c>
      <c r="HXC20" s="868" t="s">
        <v>877</v>
      </c>
      <c r="HXD20" s="868" t="s">
        <v>877</v>
      </c>
      <c r="HXE20" s="868" t="s">
        <v>877</v>
      </c>
      <c r="HXF20" s="868" t="s">
        <v>877</v>
      </c>
      <c r="HXG20" s="868" t="s">
        <v>877</v>
      </c>
      <c r="HXH20" s="868" t="s">
        <v>877</v>
      </c>
      <c r="HXI20" s="868" t="s">
        <v>877</v>
      </c>
      <c r="HXJ20" s="868" t="s">
        <v>877</v>
      </c>
      <c r="HXK20" s="868" t="s">
        <v>877</v>
      </c>
      <c r="HXL20" s="868" t="s">
        <v>877</v>
      </c>
      <c r="HXM20" s="868" t="s">
        <v>877</v>
      </c>
      <c r="HXN20" s="868" t="s">
        <v>877</v>
      </c>
      <c r="HXO20" s="868" t="s">
        <v>877</v>
      </c>
      <c r="HXP20" s="868" t="s">
        <v>877</v>
      </c>
      <c r="HXQ20" s="868" t="s">
        <v>877</v>
      </c>
      <c r="HXR20" s="868" t="s">
        <v>877</v>
      </c>
      <c r="HXS20" s="868" t="s">
        <v>877</v>
      </c>
      <c r="HXT20" s="868" t="s">
        <v>877</v>
      </c>
      <c r="HXU20" s="868" t="s">
        <v>877</v>
      </c>
      <c r="HXV20" s="868" t="s">
        <v>877</v>
      </c>
      <c r="HXW20" s="868" t="s">
        <v>877</v>
      </c>
      <c r="HXX20" s="868" t="s">
        <v>877</v>
      </c>
      <c r="HXY20" s="868" t="s">
        <v>877</v>
      </c>
      <c r="HXZ20" s="868" t="s">
        <v>877</v>
      </c>
      <c r="HYA20" s="868" t="s">
        <v>877</v>
      </c>
      <c r="HYB20" s="868" t="s">
        <v>877</v>
      </c>
      <c r="HYC20" s="868" t="s">
        <v>877</v>
      </c>
      <c r="HYD20" s="868" t="s">
        <v>877</v>
      </c>
      <c r="HYE20" s="868" t="s">
        <v>877</v>
      </c>
      <c r="HYF20" s="868" t="s">
        <v>877</v>
      </c>
      <c r="HYG20" s="868" t="s">
        <v>877</v>
      </c>
      <c r="HYH20" s="868" t="s">
        <v>877</v>
      </c>
      <c r="HYI20" s="868" t="s">
        <v>877</v>
      </c>
      <c r="HYJ20" s="868" t="s">
        <v>877</v>
      </c>
      <c r="HYK20" s="868" t="s">
        <v>877</v>
      </c>
      <c r="HYL20" s="868" t="s">
        <v>877</v>
      </c>
      <c r="HYM20" s="868" t="s">
        <v>877</v>
      </c>
      <c r="HYN20" s="868" t="s">
        <v>877</v>
      </c>
      <c r="HYO20" s="868" t="s">
        <v>877</v>
      </c>
      <c r="HYP20" s="868" t="s">
        <v>877</v>
      </c>
      <c r="HYQ20" s="868" t="s">
        <v>877</v>
      </c>
      <c r="HYR20" s="868" t="s">
        <v>877</v>
      </c>
      <c r="HYS20" s="868" t="s">
        <v>877</v>
      </c>
      <c r="HYT20" s="868" t="s">
        <v>877</v>
      </c>
      <c r="HYU20" s="868" t="s">
        <v>877</v>
      </c>
      <c r="HYV20" s="868" t="s">
        <v>877</v>
      </c>
      <c r="HYW20" s="868" t="s">
        <v>877</v>
      </c>
      <c r="HYX20" s="868" t="s">
        <v>877</v>
      </c>
      <c r="HYY20" s="868" t="s">
        <v>877</v>
      </c>
      <c r="HYZ20" s="868" t="s">
        <v>877</v>
      </c>
      <c r="HZA20" s="868" t="s">
        <v>877</v>
      </c>
      <c r="HZB20" s="868" t="s">
        <v>877</v>
      </c>
      <c r="HZC20" s="868" t="s">
        <v>877</v>
      </c>
      <c r="HZD20" s="868" t="s">
        <v>877</v>
      </c>
      <c r="HZE20" s="868" t="s">
        <v>877</v>
      </c>
      <c r="HZF20" s="868" t="s">
        <v>877</v>
      </c>
      <c r="HZG20" s="868" t="s">
        <v>877</v>
      </c>
      <c r="HZH20" s="868" t="s">
        <v>877</v>
      </c>
      <c r="HZI20" s="868" t="s">
        <v>877</v>
      </c>
      <c r="HZJ20" s="868" t="s">
        <v>877</v>
      </c>
      <c r="HZK20" s="868" t="s">
        <v>877</v>
      </c>
      <c r="HZL20" s="868" t="s">
        <v>877</v>
      </c>
      <c r="HZM20" s="868" t="s">
        <v>877</v>
      </c>
      <c r="HZN20" s="868" t="s">
        <v>877</v>
      </c>
      <c r="HZO20" s="868" t="s">
        <v>877</v>
      </c>
      <c r="HZP20" s="868" t="s">
        <v>877</v>
      </c>
      <c r="HZQ20" s="868" t="s">
        <v>877</v>
      </c>
      <c r="HZR20" s="868" t="s">
        <v>877</v>
      </c>
      <c r="HZS20" s="868" t="s">
        <v>877</v>
      </c>
      <c r="HZT20" s="868" t="s">
        <v>877</v>
      </c>
      <c r="HZU20" s="868" t="s">
        <v>877</v>
      </c>
      <c r="HZV20" s="868" t="s">
        <v>877</v>
      </c>
      <c r="HZW20" s="868" t="s">
        <v>877</v>
      </c>
      <c r="HZX20" s="868" t="s">
        <v>877</v>
      </c>
      <c r="HZY20" s="868" t="s">
        <v>877</v>
      </c>
      <c r="HZZ20" s="868" t="s">
        <v>877</v>
      </c>
      <c r="IAA20" s="868" t="s">
        <v>877</v>
      </c>
      <c r="IAB20" s="868" t="s">
        <v>877</v>
      </c>
      <c r="IAC20" s="868" t="s">
        <v>877</v>
      </c>
      <c r="IAD20" s="868" t="s">
        <v>877</v>
      </c>
      <c r="IAE20" s="868" t="s">
        <v>877</v>
      </c>
      <c r="IAF20" s="868" t="s">
        <v>877</v>
      </c>
      <c r="IAG20" s="868" t="s">
        <v>877</v>
      </c>
      <c r="IAH20" s="868" t="s">
        <v>877</v>
      </c>
      <c r="IAI20" s="868" t="s">
        <v>877</v>
      </c>
      <c r="IAJ20" s="868" t="s">
        <v>877</v>
      </c>
      <c r="IAK20" s="868" t="s">
        <v>877</v>
      </c>
      <c r="IAL20" s="868" t="s">
        <v>877</v>
      </c>
      <c r="IAM20" s="868" t="s">
        <v>877</v>
      </c>
      <c r="IAN20" s="868" t="s">
        <v>877</v>
      </c>
      <c r="IAO20" s="868" t="s">
        <v>877</v>
      </c>
      <c r="IAP20" s="868" t="s">
        <v>877</v>
      </c>
      <c r="IAQ20" s="868" t="s">
        <v>877</v>
      </c>
      <c r="IAR20" s="868" t="s">
        <v>877</v>
      </c>
      <c r="IAS20" s="868" t="s">
        <v>877</v>
      </c>
      <c r="IAT20" s="868" t="s">
        <v>877</v>
      </c>
      <c r="IAU20" s="868" t="s">
        <v>877</v>
      </c>
      <c r="IAV20" s="868" t="s">
        <v>877</v>
      </c>
      <c r="IAW20" s="868" t="s">
        <v>877</v>
      </c>
      <c r="IAX20" s="868" t="s">
        <v>877</v>
      </c>
      <c r="IAY20" s="868" t="s">
        <v>877</v>
      </c>
      <c r="IAZ20" s="868" t="s">
        <v>877</v>
      </c>
      <c r="IBA20" s="868" t="s">
        <v>877</v>
      </c>
      <c r="IBB20" s="868" t="s">
        <v>877</v>
      </c>
      <c r="IBC20" s="868" t="s">
        <v>877</v>
      </c>
      <c r="IBD20" s="868" t="s">
        <v>877</v>
      </c>
      <c r="IBE20" s="868" t="s">
        <v>877</v>
      </c>
      <c r="IBF20" s="868" t="s">
        <v>877</v>
      </c>
      <c r="IBG20" s="868" t="s">
        <v>877</v>
      </c>
      <c r="IBH20" s="868" t="s">
        <v>877</v>
      </c>
      <c r="IBI20" s="868" t="s">
        <v>877</v>
      </c>
      <c r="IBJ20" s="868" t="s">
        <v>877</v>
      </c>
      <c r="IBK20" s="868" t="s">
        <v>877</v>
      </c>
      <c r="IBL20" s="868" t="s">
        <v>877</v>
      </c>
      <c r="IBM20" s="868" t="s">
        <v>877</v>
      </c>
      <c r="IBN20" s="868" t="s">
        <v>877</v>
      </c>
      <c r="IBO20" s="868" t="s">
        <v>877</v>
      </c>
      <c r="IBP20" s="868" t="s">
        <v>877</v>
      </c>
      <c r="IBQ20" s="868" t="s">
        <v>877</v>
      </c>
      <c r="IBR20" s="868" t="s">
        <v>877</v>
      </c>
      <c r="IBS20" s="868" t="s">
        <v>877</v>
      </c>
      <c r="IBT20" s="868" t="s">
        <v>877</v>
      </c>
      <c r="IBU20" s="868" t="s">
        <v>877</v>
      </c>
      <c r="IBV20" s="868" t="s">
        <v>877</v>
      </c>
      <c r="IBW20" s="868" t="s">
        <v>877</v>
      </c>
      <c r="IBX20" s="868" t="s">
        <v>877</v>
      </c>
      <c r="IBY20" s="868" t="s">
        <v>877</v>
      </c>
      <c r="IBZ20" s="868" t="s">
        <v>877</v>
      </c>
      <c r="ICA20" s="868" t="s">
        <v>877</v>
      </c>
      <c r="ICB20" s="868" t="s">
        <v>877</v>
      </c>
      <c r="ICC20" s="868" t="s">
        <v>877</v>
      </c>
      <c r="ICD20" s="868" t="s">
        <v>877</v>
      </c>
      <c r="ICE20" s="868" t="s">
        <v>877</v>
      </c>
      <c r="ICF20" s="868" t="s">
        <v>877</v>
      </c>
      <c r="ICG20" s="868" t="s">
        <v>877</v>
      </c>
      <c r="ICH20" s="868" t="s">
        <v>877</v>
      </c>
      <c r="ICI20" s="868" t="s">
        <v>877</v>
      </c>
      <c r="ICJ20" s="868" t="s">
        <v>877</v>
      </c>
      <c r="ICK20" s="868" t="s">
        <v>877</v>
      </c>
      <c r="ICL20" s="868" t="s">
        <v>877</v>
      </c>
      <c r="ICM20" s="868" t="s">
        <v>877</v>
      </c>
      <c r="ICN20" s="868" t="s">
        <v>877</v>
      </c>
      <c r="ICO20" s="868" t="s">
        <v>877</v>
      </c>
      <c r="ICP20" s="868" t="s">
        <v>877</v>
      </c>
      <c r="ICQ20" s="868" t="s">
        <v>877</v>
      </c>
      <c r="ICR20" s="868" t="s">
        <v>877</v>
      </c>
      <c r="ICS20" s="868" t="s">
        <v>877</v>
      </c>
      <c r="ICT20" s="868" t="s">
        <v>877</v>
      </c>
      <c r="ICU20" s="868" t="s">
        <v>877</v>
      </c>
      <c r="ICV20" s="868" t="s">
        <v>877</v>
      </c>
      <c r="ICW20" s="868" t="s">
        <v>877</v>
      </c>
      <c r="ICX20" s="868" t="s">
        <v>877</v>
      </c>
      <c r="ICY20" s="868" t="s">
        <v>877</v>
      </c>
      <c r="ICZ20" s="868" t="s">
        <v>877</v>
      </c>
      <c r="IDA20" s="868" t="s">
        <v>877</v>
      </c>
      <c r="IDB20" s="868" t="s">
        <v>877</v>
      </c>
      <c r="IDC20" s="868" t="s">
        <v>877</v>
      </c>
      <c r="IDD20" s="868" t="s">
        <v>877</v>
      </c>
      <c r="IDE20" s="868" t="s">
        <v>877</v>
      </c>
      <c r="IDF20" s="868" t="s">
        <v>877</v>
      </c>
      <c r="IDG20" s="868" t="s">
        <v>877</v>
      </c>
      <c r="IDH20" s="868" t="s">
        <v>877</v>
      </c>
      <c r="IDI20" s="868" t="s">
        <v>877</v>
      </c>
      <c r="IDJ20" s="868" t="s">
        <v>877</v>
      </c>
      <c r="IDK20" s="868" t="s">
        <v>877</v>
      </c>
      <c r="IDL20" s="868" t="s">
        <v>877</v>
      </c>
      <c r="IDM20" s="868" t="s">
        <v>877</v>
      </c>
      <c r="IDN20" s="868" t="s">
        <v>877</v>
      </c>
      <c r="IDO20" s="868" t="s">
        <v>877</v>
      </c>
      <c r="IDP20" s="868" t="s">
        <v>877</v>
      </c>
      <c r="IDQ20" s="868" t="s">
        <v>877</v>
      </c>
      <c r="IDR20" s="868" t="s">
        <v>877</v>
      </c>
      <c r="IDS20" s="868" t="s">
        <v>877</v>
      </c>
      <c r="IDT20" s="868" t="s">
        <v>877</v>
      </c>
      <c r="IDU20" s="868" t="s">
        <v>877</v>
      </c>
      <c r="IDV20" s="868" t="s">
        <v>877</v>
      </c>
      <c r="IDW20" s="868" t="s">
        <v>877</v>
      </c>
      <c r="IDX20" s="868" t="s">
        <v>877</v>
      </c>
      <c r="IDY20" s="868" t="s">
        <v>877</v>
      </c>
      <c r="IDZ20" s="868" t="s">
        <v>877</v>
      </c>
      <c r="IEA20" s="868" t="s">
        <v>877</v>
      </c>
      <c r="IEB20" s="868" t="s">
        <v>877</v>
      </c>
      <c r="IEC20" s="868" t="s">
        <v>877</v>
      </c>
      <c r="IED20" s="868" t="s">
        <v>877</v>
      </c>
      <c r="IEE20" s="868" t="s">
        <v>877</v>
      </c>
      <c r="IEF20" s="868" t="s">
        <v>877</v>
      </c>
      <c r="IEG20" s="868" t="s">
        <v>877</v>
      </c>
      <c r="IEH20" s="868" t="s">
        <v>877</v>
      </c>
      <c r="IEI20" s="868" t="s">
        <v>877</v>
      </c>
      <c r="IEJ20" s="868" t="s">
        <v>877</v>
      </c>
      <c r="IEK20" s="868" t="s">
        <v>877</v>
      </c>
      <c r="IEL20" s="868" t="s">
        <v>877</v>
      </c>
      <c r="IEM20" s="868" t="s">
        <v>877</v>
      </c>
      <c r="IEN20" s="868" t="s">
        <v>877</v>
      </c>
      <c r="IEO20" s="868" t="s">
        <v>877</v>
      </c>
      <c r="IEP20" s="868" t="s">
        <v>877</v>
      </c>
      <c r="IEQ20" s="868" t="s">
        <v>877</v>
      </c>
      <c r="IER20" s="868" t="s">
        <v>877</v>
      </c>
      <c r="IES20" s="868" t="s">
        <v>877</v>
      </c>
      <c r="IET20" s="868" t="s">
        <v>877</v>
      </c>
      <c r="IEU20" s="868" t="s">
        <v>877</v>
      </c>
      <c r="IEV20" s="868" t="s">
        <v>877</v>
      </c>
      <c r="IEW20" s="868" t="s">
        <v>877</v>
      </c>
      <c r="IEX20" s="868" t="s">
        <v>877</v>
      </c>
      <c r="IEY20" s="868" t="s">
        <v>877</v>
      </c>
      <c r="IEZ20" s="868" t="s">
        <v>877</v>
      </c>
      <c r="IFA20" s="868" t="s">
        <v>877</v>
      </c>
      <c r="IFB20" s="868" t="s">
        <v>877</v>
      </c>
      <c r="IFC20" s="868" t="s">
        <v>877</v>
      </c>
      <c r="IFD20" s="868" t="s">
        <v>877</v>
      </c>
      <c r="IFE20" s="868" t="s">
        <v>877</v>
      </c>
      <c r="IFF20" s="868" t="s">
        <v>877</v>
      </c>
      <c r="IFG20" s="868" t="s">
        <v>877</v>
      </c>
      <c r="IFH20" s="868" t="s">
        <v>877</v>
      </c>
      <c r="IFI20" s="868" t="s">
        <v>877</v>
      </c>
      <c r="IFJ20" s="868" t="s">
        <v>877</v>
      </c>
      <c r="IFK20" s="868" t="s">
        <v>877</v>
      </c>
      <c r="IFL20" s="868" t="s">
        <v>877</v>
      </c>
      <c r="IFM20" s="868" t="s">
        <v>877</v>
      </c>
      <c r="IFN20" s="868" t="s">
        <v>877</v>
      </c>
      <c r="IFO20" s="868" t="s">
        <v>877</v>
      </c>
      <c r="IFP20" s="868" t="s">
        <v>877</v>
      </c>
      <c r="IFQ20" s="868" t="s">
        <v>877</v>
      </c>
      <c r="IFR20" s="868" t="s">
        <v>877</v>
      </c>
      <c r="IFS20" s="868" t="s">
        <v>877</v>
      </c>
      <c r="IFT20" s="868" t="s">
        <v>877</v>
      </c>
      <c r="IFU20" s="868" t="s">
        <v>877</v>
      </c>
      <c r="IFV20" s="868" t="s">
        <v>877</v>
      </c>
      <c r="IFW20" s="868" t="s">
        <v>877</v>
      </c>
      <c r="IFX20" s="868" t="s">
        <v>877</v>
      </c>
      <c r="IFY20" s="868" t="s">
        <v>877</v>
      </c>
      <c r="IFZ20" s="868" t="s">
        <v>877</v>
      </c>
      <c r="IGA20" s="868" t="s">
        <v>877</v>
      </c>
      <c r="IGB20" s="868" t="s">
        <v>877</v>
      </c>
      <c r="IGC20" s="868" t="s">
        <v>877</v>
      </c>
      <c r="IGD20" s="868" t="s">
        <v>877</v>
      </c>
      <c r="IGE20" s="868" t="s">
        <v>877</v>
      </c>
      <c r="IGF20" s="868" t="s">
        <v>877</v>
      </c>
      <c r="IGG20" s="868" t="s">
        <v>877</v>
      </c>
      <c r="IGH20" s="868" t="s">
        <v>877</v>
      </c>
      <c r="IGI20" s="868" t="s">
        <v>877</v>
      </c>
      <c r="IGJ20" s="868" t="s">
        <v>877</v>
      </c>
      <c r="IGK20" s="868" t="s">
        <v>877</v>
      </c>
      <c r="IGL20" s="868" t="s">
        <v>877</v>
      </c>
      <c r="IGM20" s="868" t="s">
        <v>877</v>
      </c>
      <c r="IGN20" s="868" t="s">
        <v>877</v>
      </c>
      <c r="IGO20" s="868" t="s">
        <v>877</v>
      </c>
      <c r="IGP20" s="868" t="s">
        <v>877</v>
      </c>
      <c r="IGQ20" s="868" t="s">
        <v>877</v>
      </c>
      <c r="IGR20" s="868" t="s">
        <v>877</v>
      </c>
      <c r="IGS20" s="868" t="s">
        <v>877</v>
      </c>
      <c r="IGT20" s="868" t="s">
        <v>877</v>
      </c>
      <c r="IGU20" s="868" t="s">
        <v>877</v>
      </c>
      <c r="IGV20" s="868" t="s">
        <v>877</v>
      </c>
      <c r="IGW20" s="868" t="s">
        <v>877</v>
      </c>
      <c r="IGX20" s="868" t="s">
        <v>877</v>
      </c>
      <c r="IGY20" s="868" t="s">
        <v>877</v>
      </c>
      <c r="IGZ20" s="868" t="s">
        <v>877</v>
      </c>
      <c r="IHA20" s="868" t="s">
        <v>877</v>
      </c>
      <c r="IHB20" s="868" t="s">
        <v>877</v>
      </c>
      <c r="IHC20" s="868" t="s">
        <v>877</v>
      </c>
      <c r="IHD20" s="868" t="s">
        <v>877</v>
      </c>
      <c r="IHE20" s="868" t="s">
        <v>877</v>
      </c>
      <c r="IHF20" s="868" t="s">
        <v>877</v>
      </c>
      <c r="IHG20" s="868" t="s">
        <v>877</v>
      </c>
      <c r="IHH20" s="868" t="s">
        <v>877</v>
      </c>
      <c r="IHI20" s="868" t="s">
        <v>877</v>
      </c>
      <c r="IHJ20" s="868" t="s">
        <v>877</v>
      </c>
      <c r="IHK20" s="868" t="s">
        <v>877</v>
      </c>
      <c r="IHL20" s="868" t="s">
        <v>877</v>
      </c>
      <c r="IHM20" s="868" t="s">
        <v>877</v>
      </c>
      <c r="IHN20" s="868" t="s">
        <v>877</v>
      </c>
      <c r="IHO20" s="868" t="s">
        <v>877</v>
      </c>
      <c r="IHP20" s="868" t="s">
        <v>877</v>
      </c>
      <c r="IHQ20" s="868" t="s">
        <v>877</v>
      </c>
      <c r="IHR20" s="868" t="s">
        <v>877</v>
      </c>
      <c r="IHS20" s="868" t="s">
        <v>877</v>
      </c>
      <c r="IHT20" s="868" t="s">
        <v>877</v>
      </c>
      <c r="IHU20" s="868" t="s">
        <v>877</v>
      </c>
      <c r="IHV20" s="868" t="s">
        <v>877</v>
      </c>
      <c r="IHW20" s="868" t="s">
        <v>877</v>
      </c>
      <c r="IHX20" s="868" t="s">
        <v>877</v>
      </c>
      <c r="IHY20" s="868" t="s">
        <v>877</v>
      </c>
      <c r="IHZ20" s="868" t="s">
        <v>877</v>
      </c>
      <c r="IIA20" s="868" t="s">
        <v>877</v>
      </c>
      <c r="IIB20" s="868" t="s">
        <v>877</v>
      </c>
      <c r="IIC20" s="868" t="s">
        <v>877</v>
      </c>
      <c r="IID20" s="868" t="s">
        <v>877</v>
      </c>
      <c r="IIE20" s="868" t="s">
        <v>877</v>
      </c>
      <c r="IIF20" s="868" t="s">
        <v>877</v>
      </c>
      <c r="IIG20" s="868" t="s">
        <v>877</v>
      </c>
      <c r="IIH20" s="868" t="s">
        <v>877</v>
      </c>
      <c r="III20" s="868" t="s">
        <v>877</v>
      </c>
      <c r="IIJ20" s="868" t="s">
        <v>877</v>
      </c>
      <c r="IIK20" s="868" t="s">
        <v>877</v>
      </c>
      <c r="IIL20" s="868" t="s">
        <v>877</v>
      </c>
      <c r="IIM20" s="868" t="s">
        <v>877</v>
      </c>
      <c r="IIN20" s="868" t="s">
        <v>877</v>
      </c>
      <c r="IIO20" s="868" t="s">
        <v>877</v>
      </c>
      <c r="IIP20" s="868" t="s">
        <v>877</v>
      </c>
      <c r="IIQ20" s="868" t="s">
        <v>877</v>
      </c>
      <c r="IIR20" s="868" t="s">
        <v>877</v>
      </c>
      <c r="IIS20" s="868" t="s">
        <v>877</v>
      </c>
      <c r="IIT20" s="868" t="s">
        <v>877</v>
      </c>
      <c r="IIU20" s="868" t="s">
        <v>877</v>
      </c>
      <c r="IIV20" s="868" t="s">
        <v>877</v>
      </c>
      <c r="IIW20" s="868" t="s">
        <v>877</v>
      </c>
      <c r="IIX20" s="868" t="s">
        <v>877</v>
      </c>
      <c r="IIY20" s="868" t="s">
        <v>877</v>
      </c>
      <c r="IIZ20" s="868" t="s">
        <v>877</v>
      </c>
      <c r="IJA20" s="868" t="s">
        <v>877</v>
      </c>
      <c r="IJB20" s="868" t="s">
        <v>877</v>
      </c>
      <c r="IJC20" s="868" t="s">
        <v>877</v>
      </c>
      <c r="IJD20" s="868" t="s">
        <v>877</v>
      </c>
      <c r="IJE20" s="868" t="s">
        <v>877</v>
      </c>
      <c r="IJF20" s="868" t="s">
        <v>877</v>
      </c>
      <c r="IJG20" s="868" t="s">
        <v>877</v>
      </c>
      <c r="IJH20" s="868" t="s">
        <v>877</v>
      </c>
      <c r="IJI20" s="868" t="s">
        <v>877</v>
      </c>
      <c r="IJJ20" s="868" t="s">
        <v>877</v>
      </c>
      <c r="IJK20" s="868" t="s">
        <v>877</v>
      </c>
      <c r="IJL20" s="868" t="s">
        <v>877</v>
      </c>
      <c r="IJM20" s="868" t="s">
        <v>877</v>
      </c>
      <c r="IJN20" s="868" t="s">
        <v>877</v>
      </c>
      <c r="IJO20" s="868" t="s">
        <v>877</v>
      </c>
      <c r="IJP20" s="868" t="s">
        <v>877</v>
      </c>
      <c r="IJQ20" s="868" t="s">
        <v>877</v>
      </c>
      <c r="IJR20" s="868" t="s">
        <v>877</v>
      </c>
      <c r="IJS20" s="868" t="s">
        <v>877</v>
      </c>
      <c r="IJT20" s="868" t="s">
        <v>877</v>
      </c>
      <c r="IJU20" s="868" t="s">
        <v>877</v>
      </c>
      <c r="IJV20" s="868" t="s">
        <v>877</v>
      </c>
      <c r="IJW20" s="868" t="s">
        <v>877</v>
      </c>
      <c r="IJX20" s="868" t="s">
        <v>877</v>
      </c>
      <c r="IJY20" s="868" t="s">
        <v>877</v>
      </c>
      <c r="IJZ20" s="868" t="s">
        <v>877</v>
      </c>
      <c r="IKA20" s="868" t="s">
        <v>877</v>
      </c>
      <c r="IKB20" s="868" t="s">
        <v>877</v>
      </c>
      <c r="IKC20" s="868" t="s">
        <v>877</v>
      </c>
      <c r="IKD20" s="868" t="s">
        <v>877</v>
      </c>
      <c r="IKE20" s="868" t="s">
        <v>877</v>
      </c>
      <c r="IKF20" s="868" t="s">
        <v>877</v>
      </c>
      <c r="IKG20" s="868" t="s">
        <v>877</v>
      </c>
      <c r="IKH20" s="868" t="s">
        <v>877</v>
      </c>
      <c r="IKI20" s="868" t="s">
        <v>877</v>
      </c>
      <c r="IKJ20" s="868" t="s">
        <v>877</v>
      </c>
      <c r="IKK20" s="868" t="s">
        <v>877</v>
      </c>
      <c r="IKL20" s="868" t="s">
        <v>877</v>
      </c>
      <c r="IKM20" s="868" t="s">
        <v>877</v>
      </c>
      <c r="IKN20" s="868" t="s">
        <v>877</v>
      </c>
      <c r="IKO20" s="868" t="s">
        <v>877</v>
      </c>
      <c r="IKP20" s="868" t="s">
        <v>877</v>
      </c>
      <c r="IKQ20" s="868" t="s">
        <v>877</v>
      </c>
      <c r="IKR20" s="868" t="s">
        <v>877</v>
      </c>
      <c r="IKS20" s="868" t="s">
        <v>877</v>
      </c>
      <c r="IKT20" s="868" t="s">
        <v>877</v>
      </c>
      <c r="IKU20" s="868" t="s">
        <v>877</v>
      </c>
      <c r="IKV20" s="868" t="s">
        <v>877</v>
      </c>
      <c r="IKW20" s="868" t="s">
        <v>877</v>
      </c>
      <c r="IKX20" s="868" t="s">
        <v>877</v>
      </c>
      <c r="IKY20" s="868" t="s">
        <v>877</v>
      </c>
      <c r="IKZ20" s="868" t="s">
        <v>877</v>
      </c>
      <c r="ILA20" s="868" t="s">
        <v>877</v>
      </c>
      <c r="ILB20" s="868" t="s">
        <v>877</v>
      </c>
      <c r="ILC20" s="868" t="s">
        <v>877</v>
      </c>
      <c r="ILD20" s="868" t="s">
        <v>877</v>
      </c>
      <c r="ILE20" s="868" t="s">
        <v>877</v>
      </c>
      <c r="ILF20" s="868" t="s">
        <v>877</v>
      </c>
      <c r="ILG20" s="868" t="s">
        <v>877</v>
      </c>
      <c r="ILH20" s="868" t="s">
        <v>877</v>
      </c>
      <c r="ILI20" s="868" t="s">
        <v>877</v>
      </c>
      <c r="ILJ20" s="868" t="s">
        <v>877</v>
      </c>
      <c r="ILK20" s="868" t="s">
        <v>877</v>
      </c>
      <c r="ILL20" s="868" t="s">
        <v>877</v>
      </c>
      <c r="ILM20" s="868" t="s">
        <v>877</v>
      </c>
      <c r="ILN20" s="868" t="s">
        <v>877</v>
      </c>
      <c r="ILO20" s="868" t="s">
        <v>877</v>
      </c>
      <c r="ILP20" s="868" t="s">
        <v>877</v>
      </c>
      <c r="ILQ20" s="868" t="s">
        <v>877</v>
      </c>
      <c r="ILR20" s="868" t="s">
        <v>877</v>
      </c>
      <c r="ILS20" s="868" t="s">
        <v>877</v>
      </c>
      <c r="ILT20" s="868" t="s">
        <v>877</v>
      </c>
      <c r="ILU20" s="868" t="s">
        <v>877</v>
      </c>
      <c r="ILV20" s="868" t="s">
        <v>877</v>
      </c>
      <c r="ILW20" s="868" t="s">
        <v>877</v>
      </c>
      <c r="ILX20" s="868" t="s">
        <v>877</v>
      </c>
      <c r="ILY20" s="868" t="s">
        <v>877</v>
      </c>
      <c r="ILZ20" s="868" t="s">
        <v>877</v>
      </c>
      <c r="IMA20" s="868" t="s">
        <v>877</v>
      </c>
      <c r="IMB20" s="868" t="s">
        <v>877</v>
      </c>
      <c r="IMC20" s="868" t="s">
        <v>877</v>
      </c>
      <c r="IMD20" s="868" t="s">
        <v>877</v>
      </c>
      <c r="IME20" s="868" t="s">
        <v>877</v>
      </c>
      <c r="IMF20" s="868" t="s">
        <v>877</v>
      </c>
      <c r="IMG20" s="868" t="s">
        <v>877</v>
      </c>
      <c r="IMH20" s="868" t="s">
        <v>877</v>
      </c>
      <c r="IMI20" s="868" t="s">
        <v>877</v>
      </c>
      <c r="IMJ20" s="868" t="s">
        <v>877</v>
      </c>
      <c r="IMK20" s="868" t="s">
        <v>877</v>
      </c>
      <c r="IML20" s="868" t="s">
        <v>877</v>
      </c>
      <c r="IMM20" s="868" t="s">
        <v>877</v>
      </c>
      <c r="IMN20" s="868" t="s">
        <v>877</v>
      </c>
      <c r="IMO20" s="868" t="s">
        <v>877</v>
      </c>
      <c r="IMP20" s="868" t="s">
        <v>877</v>
      </c>
      <c r="IMQ20" s="868" t="s">
        <v>877</v>
      </c>
      <c r="IMR20" s="868" t="s">
        <v>877</v>
      </c>
      <c r="IMS20" s="868" t="s">
        <v>877</v>
      </c>
      <c r="IMT20" s="868" t="s">
        <v>877</v>
      </c>
      <c r="IMU20" s="868" t="s">
        <v>877</v>
      </c>
      <c r="IMV20" s="868" t="s">
        <v>877</v>
      </c>
      <c r="IMW20" s="868" t="s">
        <v>877</v>
      </c>
      <c r="IMX20" s="868" t="s">
        <v>877</v>
      </c>
      <c r="IMY20" s="868" t="s">
        <v>877</v>
      </c>
      <c r="IMZ20" s="868" t="s">
        <v>877</v>
      </c>
      <c r="INA20" s="868" t="s">
        <v>877</v>
      </c>
      <c r="INB20" s="868" t="s">
        <v>877</v>
      </c>
      <c r="INC20" s="868" t="s">
        <v>877</v>
      </c>
      <c r="IND20" s="868" t="s">
        <v>877</v>
      </c>
      <c r="INE20" s="868" t="s">
        <v>877</v>
      </c>
      <c r="INF20" s="868" t="s">
        <v>877</v>
      </c>
      <c r="ING20" s="868" t="s">
        <v>877</v>
      </c>
      <c r="INH20" s="868" t="s">
        <v>877</v>
      </c>
      <c r="INI20" s="868" t="s">
        <v>877</v>
      </c>
      <c r="INJ20" s="868" t="s">
        <v>877</v>
      </c>
      <c r="INK20" s="868" t="s">
        <v>877</v>
      </c>
      <c r="INL20" s="868" t="s">
        <v>877</v>
      </c>
      <c r="INM20" s="868" t="s">
        <v>877</v>
      </c>
      <c r="INN20" s="868" t="s">
        <v>877</v>
      </c>
      <c r="INO20" s="868" t="s">
        <v>877</v>
      </c>
      <c r="INP20" s="868" t="s">
        <v>877</v>
      </c>
      <c r="INQ20" s="868" t="s">
        <v>877</v>
      </c>
      <c r="INR20" s="868" t="s">
        <v>877</v>
      </c>
      <c r="INS20" s="868" t="s">
        <v>877</v>
      </c>
      <c r="INT20" s="868" t="s">
        <v>877</v>
      </c>
      <c r="INU20" s="868" t="s">
        <v>877</v>
      </c>
      <c r="INV20" s="868" t="s">
        <v>877</v>
      </c>
      <c r="INW20" s="868" t="s">
        <v>877</v>
      </c>
      <c r="INX20" s="868" t="s">
        <v>877</v>
      </c>
      <c r="INY20" s="868" t="s">
        <v>877</v>
      </c>
      <c r="INZ20" s="868" t="s">
        <v>877</v>
      </c>
      <c r="IOA20" s="868" t="s">
        <v>877</v>
      </c>
      <c r="IOB20" s="868" t="s">
        <v>877</v>
      </c>
      <c r="IOC20" s="868" t="s">
        <v>877</v>
      </c>
      <c r="IOD20" s="868" t="s">
        <v>877</v>
      </c>
      <c r="IOE20" s="868" t="s">
        <v>877</v>
      </c>
      <c r="IOF20" s="868" t="s">
        <v>877</v>
      </c>
      <c r="IOG20" s="868" t="s">
        <v>877</v>
      </c>
      <c r="IOH20" s="868" t="s">
        <v>877</v>
      </c>
      <c r="IOI20" s="868" t="s">
        <v>877</v>
      </c>
      <c r="IOJ20" s="868" t="s">
        <v>877</v>
      </c>
      <c r="IOK20" s="868" t="s">
        <v>877</v>
      </c>
      <c r="IOL20" s="868" t="s">
        <v>877</v>
      </c>
      <c r="IOM20" s="868" t="s">
        <v>877</v>
      </c>
      <c r="ION20" s="868" t="s">
        <v>877</v>
      </c>
      <c r="IOO20" s="868" t="s">
        <v>877</v>
      </c>
      <c r="IOP20" s="868" t="s">
        <v>877</v>
      </c>
      <c r="IOQ20" s="868" t="s">
        <v>877</v>
      </c>
      <c r="IOR20" s="868" t="s">
        <v>877</v>
      </c>
      <c r="IOS20" s="868" t="s">
        <v>877</v>
      </c>
      <c r="IOT20" s="868" t="s">
        <v>877</v>
      </c>
      <c r="IOU20" s="868" t="s">
        <v>877</v>
      </c>
      <c r="IOV20" s="868" t="s">
        <v>877</v>
      </c>
      <c r="IOW20" s="868" t="s">
        <v>877</v>
      </c>
      <c r="IOX20" s="868" t="s">
        <v>877</v>
      </c>
      <c r="IOY20" s="868" t="s">
        <v>877</v>
      </c>
      <c r="IOZ20" s="868" t="s">
        <v>877</v>
      </c>
      <c r="IPA20" s="868" t="s">
        <v>877</v>
      </c>
      <c r="IPB20" s="868" t="s">
        <v>877</v>
      </c>
      <c r="IPC20" s="868" t="s">
        <v>877</v>
      </c>
      <c r="IPD20" s="868" t="s">
        <v>877</v>
      </c>
      <c r="IPE20" s="868" t="s">
        <v>877</v>
      </c>
      <c r="IPF20" s="868" t="s">
        <v>877</v>
      </c>
      <c r="IPG20" s="868" t="s">
        <v>877</v>
      </c>
      <c r="IPH20" s="868" t="s">
        <v>877</v>
      </c>
      <c r="IPI20" s="868" t="s">
        <v>877</v>
      </c>
      <c r="IPJ20" s="868" t="s">
        <v>877</v>
      </c>
      <c r="IPK20" s="868" t="s">
        <v>877</v>
      </c>
      <c r="IPL20" s="868" t="s">
        <v>877</v>
      </c>
      <c r="IPM20" s="868" t="s">
        <v>877</v>
      </c>
      <c r="IPN20" s="868" t="s">
        <v>877</v>
      </c>
      <c r="IPO20" s="868" t="s">
        <v>877</v>
      </c>
      <c r="IPP20" s="868" t="s">
        <v>877</v>
      </c>
      <c r="IPQ20" s="868" t="s">
        <v>877</v>
      </c>
      <c r="IPR20" s="868" t="s">
        <v>877</v>
      </c>
      <c r="IPS20" s="868" t="s">
        <v>877</v>
      </c>
      <c r="IPT20" s="868" t="s">
        <v>877</v>
      </c>
      <c r="IPU20" s="868" t="s">
        <v>877</v>
      </c>
      <c r="IPV20" s="868" t="s">
        <v>877</v>
      </c>
      <c r="IPW20" s="868" t="s">
        <v>877</v>
      </c>
      <c r="IPX20" s="868" t="s">
        <v>877</v>
      </c>
      <c r="IPY20" s="868" t="s">
        <v>877</v>
      </c>
      <c r="IPZ20" s="868" t="s">
        <v>877</v>
      </c>
      <c r="IQA20" s="868" t="s">
        <v>877</v>
      </c>
      <c r="IQB20" s="868" t="s">
        <v>877</v>
      </c>
      <c r="IQC20" s="868" t="s">
        <v>877</v>
      </c>
      <c r="IQD20" s="868" t="s">
        <v>877</v>
      </c>
      <c r="IQE20" s="868" t="s">
        <v>877</v>
      </c>
      <c r="IQF20" s="868" t="s">
        <v>877</v>
      </c>
      <c r="IQG20" s="868" t="s">
        <v>877</v>
      </c>
      <c r="IQH20" s="868" t="s">
        <v>877</v>
      </c>
      <c r="IQI20" s="868" t="s">
        <v>877</v>
      </c>
      <c r="IQJ20" s="868" t="s">
        <v>877</v>
      </c>
      <c r="IQK20" s="868" t="s">
        <v>877</v>
      </c>
      <c r="IQL20" s="868" t="s">
        <v>877</v>
      </c>
      <c r="IQM20" s="868" t="s">
        <v>877</v>
      </c>
      <c r="IQN20" s="868" t="s">
        <v>877</v>
      </c>
      <c r="IQO20" s="868" t="s">
        <v>877</v>
      </c>
      <c r="IQP20" s="868" t="s">
        <v>877</v>
      </c>
      <c r="IQQ20" s="868" t="s">
        <v>877</v>
      </c>
      <c r="IQR20" s="868" t="s">
        <v>877</v>
      </c>
      <c r="IQS20" s="868" t="s">
        <v>877</v>
      </c>
      <c r="IQT20" s="868" t="s">
        <v>877</v>
      </c>
      <c r="IQU20" s="868" t="s">
        <v>877</v>
      </c>
      <c r="IQV20" s="868" t="s">
        <v>877</v>
      </c>
      <c r="IQW20" s="868" t="s">
        <v>877</v>
      </c>
      <c r="IQX20" s="868" t="s">
        <v>877</v>
      </c>
      <c r="IQY20" s="868" t="s">
        <v>877</v>
      </c>
      <c r="IQZ20" s="868" t="s">
        <v>877</v>
      </c>
      <c r="IRA20" s="868" t="s">
        <v>877</v>
      </c>
      <c r="IRB20" s="868" t="s">
        <v>877</v>
      </c>
      <c r="IRC20" s="868" t="s">
        <v>877</v>
      </c>
      <c r="IRD20" s="868" t="s">
        <v>877</v>
      </c>
      <c r="IRE20" s="868" t="s">
        <v>877</v>
      </c>
      <c r="IRF20" s="868" t="s">
        <v>877</v>
      </c>
      <c r="IRG20" s="868" t="s">
        <v>877</v>
      </c>
      <c r="IRH20" s="868" t="s">
        <v>877</v>
      </c>
      <c r="IRI20" s="868" t="s">
        <v>877</v>
      </c>
      <c r="IRJ20" s="868" t="s">
        <v>877</v>
      </c>
      <c r="IRK20" s="868" t="s">
        <v>877</v>
      </c>
      <c r="IRL20" s="868" t="s">
        <v>877</v>
      </c>
      <c r="IRM20" s="868" t="s">
        <v>877</v>
      </c>
      <c r="IRN20" s="868" t="s">
        <v>877</v>
      </c>
      <c r="IRO20" s="868" t="s">
        <v>877</v>
      </c>
      <c r="IRP20" s="868" t="s">
        <v>877</v>
      </c>
      <c r="IRQ20" s="868" t="s">
        <v>877</v>
      </c>
      <c r="IRR20" s="868" t="s">
        <v>877</v>
      </c>
      <c r="IRS20" s="868" t="s">
        <v>877</v>
      </c>
      <c r="IRT20" s="868" t="s">
        <v>877</v>
      </c>
      <c r="IRU20" s="868" t="s">
        <v>877</v>
      </c>
      <c r="IRV20" s="868" t="s">
        <v>877</v>
      </c>
      <c r="IRW20" s="868" t="s">
        <v>877</v>
      </c>
      <c r="IRX20" s="868" t="s">
        <v>877</v>
      </c>
      <c r="IRY20" s="868" t="s">
        <v>877</v>
      </c>
      <c r="IRZ20" s="868" t="s">
        <v>877</v>
      </c>
      <c r="ISA20" s="868" t="s">
        <v>877</v>
      </c>
      <c r="ISB20" s="868" t="s">
        <v>877</v>
      </c>
      <c r="ISC20" s="868" t="s">
        <v>877</v>
      </c>
      <c r="ISD20" s="868" t="s">
        <v>877</v>
      </c>
      <c r="ISE20" s="868" t="s">
        <v>877</v>
      </c>
      <c r="ISF20" s="868" t="s">
        <v>877</v>
      </c>
      <c r="ISG20" s="868" t="s">
        <v>877</v>
      </c>
      <c r="ISH20" s="868" t="s">
        <v>877</v>
      </c>
      <c r="ISI20" s="868" t="s">
        <v>877</v>
      </c>
      <c r="ISJ20" s="868" t="s">
        <v>877</v>
      </c>
      <c r="ISK20" s="868" t="s">
        <v>877</v>
      </c>
      <c r="ISL20" s="868" t="s">
        <v>877</v>
      </c>
      <c r="ISM20" s="868" t="s">
        <v>877</v>
      </c>
      <c r="ISN20" s="868" t="s">
        <v>877</v>
      </c>
      <c r="ISO20" s="868" t="s">
        <v>877</v>
      </c>
      <c r="ISP20" s="868" t="s">
        <v>877</v>
      </c>
      <c r="ISQ20" s="868" t="s">
        <v>877</v>
      </c>
      <c r="ISR20" s="868" t="s">
        <v>877</v>
      </c>
      <c r="ISS20" s="868" t="s">
        <v>877</v>
      </c>
      <c r="IST20" s="868" t="s">
        <v>877</v>
      </c>
      <c r="ISU20" s="868" t="s">
        <v>877</v>
      </c>
      <c r="ISV20" s="868" t="s">
        <v>877</v>
      </c>
      <c r="ISW20" s="868" t="s">
        <v>877</v>
      </c>
      <c r="ISX20" s="868" t="s">
        <v>877</v>
      </c>
      <c r="ISY20" s="868" t="s">
        <v>877</v>
      </c>
      <c r="ISZ20" s="868" t="s">
        <v>877</v>
      </c>
      <c r="ITA20" s="868" t="s">
        <v>877</v>
      </c>
      <c r="ITB20" s="868" t="s">
        <v>877</v>
      </c>
      <c r="ITC20" s="868" t="s">
        <v>877</v>
      </c>
      <c r="ITD20" s="868" t="s">
        <v>877</v>
      </c>
      <c r="ITE20" s="868" t="s">
        <v>877</v>
      </c>
      <c r="ITF20" s="868" t="s">
        <v>877</v>
      </c>
      <c r="ITG20" s="868" t="s">
        <v>877</v>
      </c>
      <c r="ITH20" s="868" t="s">
        <v>877</v>
      </c>
      <c r="ITI20" s="868" t="s">
        <v>877</v>
      </c>
      <c r="ITJ20" s="868" t="s">
        <v>877</v>
      </c>
      <c r="ITK20" s="868" t="s">
        <v>877</v>
      </c>
      <c r="ITL20" s="868" t="s">
        <v>877</v>
      </c>
      <c r="ITM20" s="868" t="s">
        <v>877</v>
      </c>
      <c r="ITN20" s="868" t="s">
        <v>877</v>
      </c>
      <c r="ITO20" s="868" t="s">
        <v>877</v>
      </c>
      <c r="ITP20" s="868" t="s">
        <v>877</v>
      </c>
      <c r="ITQ20" s="868" t="s">
        <v>877</v>
      </c>
      <c r="ITR20" s="868" t="s">
        <v>877</v>
      </c>
      <c r="ITS20" s="868" t="s">
        <v>877</v>
      </c>
      <c r="ITT20" s="868" t="s">
        <v>877</v>
      </c>
      <c r="ITU20" s="868" t="s">
        <v>877</v>
      </c>
      <c r="ITV20" s="868" t="s">
        <v>877</v>
      </c>
      <c r="ITW20" s="868" t="s">
        <v>877</v>
      </c>
      <c r="ITX20" s="868" t="s">
        <v>877</v>
      </c>
      <c r="ITY20" s="868" t="s">
        <v>877</v>
      </c>
      <c r="ITZ20" s="868" t="s">
        <v>877</v>
      </c>
      <c r="IUA20" s="868" t="s">
        <v>877</v>
      </c>
      <c r="IUB20" s="868" t="s">
        <v>877</v>
      </c>
      <c r="IUC20" s="868" t="s">
        <v>877</v>
      </c>
      <c r="IUD20" s="868" t="s">
        <v>877</v>
      </c>
      <c r="IUE20" s="868" t="s">
        <v>877</v>
      </c>
      <c r="IUF20" s="868" t="s">
        <v>877</v>
      </c>
      <c r="IUG20" s="868" t="s">
        <v>877</v>
      </c>
      <c r="IUH20" s="868" t="s">
        <v>877</v>
      </c>
      <c r="IUI20" s="868" t="s">
        <v>877</v>
      </c>
      <c r="IUJ20" s="868" t="s">
        <v>877</v>
      </c>
      <c r="IUK20" s="868" t="s">
        <v>877</v>
      </c>
      <c r="IUL20" s="868" t="s">
        <v>877</v>
      </c>
      <c r="IUM20" s="868" t="s">
        <v>877</v>
      </c>
      <c r="IUN20" s="868" t="s">
        <v>877</v>
      </c>
      <c r="IUO20" s="868" t="s">
        <v>877</v>
      </c>
      <c r="IUP20" s="868" t="s">
        <v>877</v>
      </c>
      <c r="IUQ20" s="868" t="s">
        <v>877</v>
      </c>
      <c r="IUR20" s="868" t="s">
        <v>877</v>
      </c>
      <c r="IUS20" s="868" t="s">
        <v>877</v>
      </c>
      <c r="IUT20" s="868" t="s">
        <v>877</v>
      </c>
      <c r="IUU20" s="868" t="s">
        <v>877</v>
      </c>
      <c r="IUV20" s="868" t="s">
        <v>877</v>
      </c>
      <c r="IUW20" s="868" t="s">
        <v>877</v>
      </c>
      <c r="IUX20" s="868" t="s">
        <v>877</v>
      </c>
      <c r="IUY20" s="868" t="s">
        <v>877</v>
      </c>
      <c r="IUZ20" s="868" t="s">
        <v>877</v>
      </c>
      <c r="IVA20" s="868" t="s">
        <v>877</v>
      </c>
      <c r="IVB20" s="868" t="s">
        <v>877</v>
      </c>
      <c r="IVC20" s="868" t="s">
        <v>877</v>
      </c>
      <c r="IVD20" s="868" t="s">
        <v>877</v>
      </c>
      <c r="IVE20" s="868" t="s">
        <v>877</v>
      </c>
      <c r="IVF20" s="868" t="s">
        <v>877</v>
      </c>
      <c r="IVG20" s="868" t="s">
        <v>877</v>
      </c>
      <c r="IVH20" s="868" t="s">
        <v>877</v>
      </c>
      <c r="IVI20" s="868" t="s">
        <v>877</v>
      </c>
      <c r="IVJ20" s="868" t="s">
        <v>877</v>
      </c>
      <c r="IVK20" s="868" t="s">
        <v>877</v>
      </c>
      <c r="IVL20" s="868" t="s">
        <v>877</v>
      </c>
      <c r="IVM20" s="868" t="s">
        <v>877</v>
      </c>
      <c r="IVN20" s="868" t="s">
        <v>877</v>
      </c>
      <c r="IVO20" s="868" t="s">
        <v>877</v>
      </c>
      <c r="IVP20" s="868" t="s">
        <v>877</v>
      </c>
      <c r="IVQ20" s="868" t="s">
        <v>877</v>
      </c>
      <c r="IVR20" s="868" t="s">
        <v>877</v>
      </c>
      <c r="IVS20" s="868" t="s">
        <v>877</v>
      </c>
      <c r="IVT20" s="868" t="s">
        <v>877</v>
      </c>
      <c r="IVU20" s="868" t="s">
        <v>877</v>
      </c>
      <c r="IVV20" s="868" t="s">
        <v>877</v>
      </c>
      <c r="IVW20" s="868" t="s">
        <v>877</v>
      </c>
      <c r="IVX20" s="868" t="s">
        <v>877</v>
      </c>
      <c r="IVY20" s="868" t="s">
        <v>877</v>
      </c>
      <c r="IVZ20" s="868" t="s">
        <v>877</v>
      </c>
      <c r="IWA20" s="868" t="s">
        <v>877</v>
      </c>
      <c r="IWB20" s="868" t="s">
        <v>877</v>
      </c>
      <c r="IWC20" s="868" t="s">
        <v>877</v>
      </c>
      <c r="IWD20" s="868" t="s">
        <v>877</v>
      </c>
      <c r="IWE20" s="868" t="s">
        <v>877</v>
      </c>
      <c r="IWF20" s="868" t="s">
        <v>877</v>
      </c>
      <c r="IWG20" s="868" t="s">
        <v>877</v>
      </c>
      <c r="IWH20" s="868" t="s">
        <v>877</v>
      </c>
      <c r="IWI20" s="868" t="s">
        <v>877</v>
      </c>
      <c r="IWJ20" s="868" t="s">
        <v>877</v>
      </c>
      <c r="IWK20" s="868" t="s">
        <v>877</v>
      </c>
      <c r="IWL20" s="868" t="s">
        <v>877</v>
      </c>
      <c r="IWM20" s="868" t="s">
        <v>877</v>
      </c>
      <c r="IWN20" s="868" t="s">
        <v>877</v>
      </c>
      <c r="IWO20" s="868" t="s">
        <v>877</v>
      </c>
      <c r="IWP20" s="868" t="s">
        <v>877</v>
      </c>
      <c r="IWQ20" s="868" t="s">
        <v>877</v>
      </c>
      <c r="IWR20" s="868" t="s">
        <v>877</v>
      </c>
      <c r="IWS20" s="868" t="s">
        <v>877</v>
      </c>
      <c r="IWT20" s="868" t="s">
        <v>877</v>
      </c>
      <c r="IWU20" s="868" t="s">
        <v>877</v>
      </c>
      <c r="IWV20" s="868" t="s">
        <v>877</v>
      </c>
      <c r="IWW20" s="868" t="s">
        <v>877</v>
      </c>
      <c r="IWX20" s="868" t="s">
        <v>877</v>
      </c>
      <c r="IWY20" s="868" t="s">
        <v>877</v>
      </c>
      <c r="IWZ20" s="868" t="s">
        <v>877</v>
      </c>
      <c r="IXA20" s="868" t="s">
        <v>877</v>
      </c>
      <c r="IXB20" s="868" t="s">
        <v>877</v>
      </c>
      <c r="IXC20" s="868" t="s">
        <v>877</v>
      </c>
      <c r="IXD20" s="868" t="s">
        <v>877</v>
      </c>
      <c r="IXE20" s="868" t="s">
        <v>877</v>
      </c>
      <c r="IXF20" s="868" t="s">
        <v>877</v>
      </c>
      <c r="IXG20" s="868" t="s">
        <v>877</v>
      </c>
      <c r="IXH20" s="868" t="s">
        <v>877</v>
      </c>
      <c r="IXI20" s="868" t="s">
        <v>877</v>
      </c>
      <c r="IXJ20" s="868" t="s">
        <v>877</v>
      </c>
      <c r="IXK20" s="868" t="s">
        <v>877</v>
      </c>
      <c r="IXL20" s="868" t="s">
        <v>877</v>
      </c>
      <c r="IXM20" s="868" t="s">
        <v>877</v>
      </c>
      <c r="IXN20" s="868" t="s">
        <v>877</v>
      </c>
      <c r="IXO20" s="868" t="s">
        <v>877</v>
      </c>
      <c r="IXP20" s="868" t="s">
        <v>877</v>
      </c>
      <c r="IXQ20" s="868" t="s">
        <v>877</v>
      </c>
      <c r="IXR20" s="868" t="s">
        <v>877</v>
      </c>
      <c r="IXS20" s="868" t="s">
        <v>877</v>
      </c>
      <c r="IXT20" s="868" t="s">
        <v>877</v>
      </c>
      <c r="IXU20" s="868" t="s">
        <v>877</v>
      </c>
      <c r="IXV20" s="868" t="s">
        <v>877</v>
      </c>
      <c r="IXW20" s="868" t="s">
        <v>877</v>
      </c>
      <c r="IXX20" s="868" t="s">
        <v>877</v>
      </c>
      <c r="IXY20" s="868" t="s">
        <v>877</v>
      </c>
      <c r="IXZ20" s="868" t="s">
        <v>877</v>
      </c>
      <c r="IYA20" s="868" t="s">
        <v>877</v>
      </c>
      <c r="IYB20" s="868" t="s">
        <v>877</v>
      </c>
      <c r="IYC20" s="868" t="s">
        <v>877</v>
      </c>
      <c r="IYD20" s="868" t="s">
        <v>877</v>
      </c>
      <c r="IYE20" s="868" t="s">
        <v>877</v>
      </c>
      <c r="IYF20" s="868" t="s">
        <v>877</v>
      </c>
      <c r="IYG20" s="868" t="s">
        <v>877</v>
      </c>
      <c r="IYH20" s="868" t="s">
        <v>877</v>
      </c>
      <c r="IYI20" s="868" t="s">
        <v>877</v>
      </c>
      <c r="IYJ20" s="868" t="s">
        <v>877</v>
      </c>
      <c r="IYK20" s="868" t="s">
        <v>877</v>
      </c>
      <c r="IYL20" s="868" t="s">
        <v>877</v>
      </c>
      <c r="IYM20" s="868" t="s">
        <v>877</v>
      </c>
      <c r="IYN20" s="868" t="s">
        <v>877</v>
      </c>
      <c r="IYO20" s="868" t="s">
        <v>877</v>
      </c>
      <c r="IYP20" s="868" t="s">
        <v>877</v>
      </c>
      <c r="IYQ20" s="868" t="s">
        <v>877</v>
      </c>
      <c r="IYR20" s="868" t="s">
        <v>877</v>
      </c>
      <c r="IYS20" s="868" t="s">
        <v>877</v>
      </c>
      <c r="IYT20" s="868" t="s">
        <v>877</v>
      </c>
      <c r="IYU20" s="868" t="s">
        <v>877</v>
      </c>
      <c r="IYV20" s="868" t="s">
        <v>877</v>
      </c>
      <c r="IYW20" s="868" t="s">
        <v>877</v>
      </c>
      <c r="IYX20" s="868" t="s">
        <v>877</v>
      </c>
      <c r="IYY20" s="868" t="s">
        <v>877</v>
      </c>
      <c r="IYZ20" s="868" t="s">
        <v>877</v>
      </c>
      <c r="IZA20" s="868" t="s">
        <v>877</v>
      </c>
      <c r="IZB20" s="868" t="s">
        <v>877</v>
      </c>
      <c r="IZC20" s="868" t="s">
        <v>877</v>
      </c>
      <c r="IZD20" s="868" t="s">
        <v>877</v>
      </c>
      <c r="IZE20" s="868" t="s">
        <v>877</v>
      </c>
      <c r="IZF20" s="868" t="s">
        <v>877</v>
      </c>
      <c r="IZG20" s="868" t="s">
        <v>877</v>
      </c>
      <c r="IZH20" s="868" t="s">
        <v>877</v>
      </c>
      <c r="IZI20" s="868" t="s">
        <v>877</v>
      </c>
      <c r="IZJ20" s="868" t="s">
        <v>877</v>
      </c>
      <c r="IZK20" s="868" t="s">
        <v>877</v>
      </c>
      <c r="IZL20" s="868" t="s">
        <v>877</v>
      </c>
      <c r="IZM20" s="868" t="s">
        <v>877</v>
      </c>
      <c r="IZN20" s="868" t="s">
        <v>877</v>
      </c>
      <c r="IZO20" s="868" t="s">
        <v>877</v>
      </c>
      <c r="IZP20" s="868" t="s">
        <v>877</v>
      </c>
      <c r="IZQ20" s="868" t="s">
        <v>877</v>
      </c>
      <c r="IZR20" s="868" t="s">
        <v>877</v>
      </c>
      <c r="IZS20" s="868" t="s">
        <v>877</v>
      </c>
      <c r="IZT20" s="868" t="s">
        <v>877</v>
      </c>
      <c r="IZU20" s="868" t="s">
        <v>877</v>
      </c>
      <c r="IZV20" s="868" t="s">
        <v>877</v>
      </c>
      <c r="IZW20" s="868" t="s">
        <v>877</v>
      </c>
      <c r="IZX20" s="868" t="s">
        <v>877</v>
      </c>
      <c r="IZY20" s="868" t="s">
        <v>877</v>
      </c>
      <c r="IZZ20" s="868" t="s">
        <v>877</v>
      </c>
      <c r="JAA20" s="868" t="s">
        <v>877</v>
      </c>
      <c r="JAB20" s="868" t="s">
        <v>877</v>
      </c>
      <c r="JAC20" s="868" t="s">
        <v>877</v>
      </c>
      <c r="JAD20" s="868" t="s">
        <v>877</v>
      </c>
      <c r="JAE20" s="868" t="s">
        <v>877</v>
      </c>
      <c r="JAF20" s="868" t="s">
        <v>877</v>
      </c>
      <c r="JAG20" s="868" t="s">
        <v>877</v>
      </c>
      <c r="JAH20" s="868" t="s">
        <v>877</v>
      </c>
      <c r="JAI20" s="868" t="s">
        <v>877</v>
      </c>
      <c r="JAJ20" s="868" t="s">
        <v>877</v>
      </c>
      <c r="JAK20" s="868" t="s">
        <v>877</v>
      </c>
      <c r="JAL20" s="868" t="s">
        <v>877</v>
      </c>
      <c r="JAM20" s="868" t="s">
        <v>877</v>
      </c>
      <c r="JAN20" s="868" t="s">
        <v>877</v>
      </c>
      <c r="JAO20" s="868" t="s">
        <v>877</v>
      </c>
      <c r="JAP20" s="868" t="s">
        <v>877</v>
      </c>
      <c r="JAQ20" s="868" t="s">
        <v>877</v>
      </c>
      <c r="JAR20" s="868" t="s">
        <v>877</v>
      </c>
      <c r="JAS20" s="868" t="s">
        <v>877</v>
      </c>
      <c r="JAT20" s="868" t="s">
        <v>877</v>
      </c>
      <c r="JAU20" s="868" t="s">
        <v>877</v>
      </c>
      <c r="JAV20" s="868" t="s">
        <v>877</v>
      </c>
      <c r="JAW20" s="868" t="s">
        <v>877</v>
      </c>
      <c r="JAX20" s="868" t="s">
        <v>877</v>
      </c>
      <c r="JAY20" s="868" t="s">
        <v>877</v>
      </c>
      <c r="JAZ20" s="868" t="s">
        <v>877</v>
      </c>
      <c r="JBA20" s="868" t="s">
        <v>877</v>
      </c>
      <c r="JBB20" s="868" t="s">
        <v>877</v>
      </c>
      <c r="JBC20" s="868" t="s">
        <v>877</v>
      </c>
      <c r="JBD20" s="868" t="s">
        <v>877</v>
      </c>
      <c r="JBE20" s="868" t="s">
        <v>877</v>
      </c>
      <c r="JBF20" s="868" t="s">
        <v>877</v>
      </c>
      <c r="JBG20" s="868" t="s">
        <v>877</v>
      </c>
      <c r="JBH20" s="868" t="s">
        <v>877</v>
      </c>
      <c r="JBI20" s="868" t="s">
        <v>877</v>
      </c>
      <c r="JBJ20" s="868" t="s">
        <v>877</v>
      </c>
      <c r="JBK20" s="868" t="s">
        <v>877</v>
      </c>
      <c r="JBL20" s="868" t="s">
        <v>877</v>
      </c>
      <c r="JBM20" s="868" t="s">
        <v>877</v>
      </c>
      <c r="JBN20" s="868" t="s">
        <v>877</v>
      </c>
      <c r="JBO20" s="868" t="s">
        <v>877</v>
      </c>
      <c r="JBP20" s="868" t="s">
        <v>877</v>
      </c>
      <c r="JBQ20" s="868" t="s">
        <v>877</v>
      </c>
      <c r="JBR20" s="868" t="s">
        <v>877</v>
      </c>
      <c r="JBS20" s="868" t="s">
        <v>877</v>
      </c>
      <c r="JBT20" s="868" t="s">
        <v>877</v>
      </c>
      <c r="JBU20" s="868" t="s">
        <v>877</v>
      </c>
      <c r="JBV20" s="868" t="s">
        <v>877</v>
      </c>
      <c r="JBW20" s="868" t="s">
        <v>877</v>
      </c>
      <c r="JBX20" s="868" t="s">
        <v>877</v>
      </c>
      <c r="JBY20" s="868" t="s">
        <v>877</v>
      </c>
      <c r="JBZ20" s="868" t="s">
        <v>877</v>
      </c>
      <c r="JCA20" s="868" t="s">
        <v>877</v>
      </c>
      <c r="JCB20" s="868" t="s">
        <v>877</v>
      </c>
      <c r="JCC20" s="868" t="s">
        <v>877</v>
      </c>
      <c r="JCD20" s="868" t="s">
        <v>877</v>
      </c>
      <c r="JCE20" s="868" t="s">
        <v>877</v>
      </c>
      <c r="JCF20" s="868" t="s">
        <v>877</v>
      </c>
      <c r="JCG20" s="868" t="s">
        <v>877</v>
      </c>
      <c r="JCH20" s="868" t="s">
        <v>877</v>
      </c>
      <c r="JCI20" s="868" t="s">
        <v>877</v>
      </c>
      <c r="JCJ20" s="868" t="s">
        <v>877</v>
      </c>
      <c r="JCK20" s="868" t="s">
        <v>877</v>
      </c>
      <c r="JCL20" s="868" t="s">
        <v>877</v>
      </c>
      <c r="JCM20" s="868" t="s">
        <v>877</v>
      </c>
      <c r="JCN20" s="868" t="s">
        <v>877</v>
      </c>
      <c r="JCO20" s="868" t="s">
        <v>877</v>
      </c>
      <c r="JCP20" s="868" t="s">
        <v>877</v>
      </c>
      <c r="JCQ20" s="868" t="s">
        <v>877</v>
      </c>
      <c r="JCR20" s="868" t="s">
        <v>877</v>
      </c>
      <c r="JCS20" s="868" t="s">
        <v>877</v>
      </c>
      <c r="JCT20" s="868" t="s">
        <v>877</v>
      </c>
      <c r="JCU20" s="868" t="s">
        <v>877</v>
      </c>
      <c r="JCV20" s="868" t="s">
        <v>877</v>
      </c>
      <c r="JCW20" s="868" t="s">
        <v>877</v>
      </c>
      <c r="JCX20" s="868" t="s">
        <v>877</v>
      </c>
      <c r="JCY20" s="868" t="s">
        <v>877</v>
      </c>
      <c r="JCZ20" s="868" t="s">
        <v>877</v>
      </c>
      <c r="JDA20" s="868" t="s">
        <v>877</v>
      </c>
      <c r="JDB20" s="868" t="s">
        <v>877</v>
      </c>
      <c r="JDC20" s="868" t="s">
        <v>877</v>
      </c>
      <c r="JDD20" s="868" t="s">
        <v>877</v>
      </c>
      <c r="JDE20" s="868" t="s">
        <v>877</v>
      </c>
      <c r="JDF20" s="868" t="s">
        <v>877</v>
      </c>
      <c r="JDG20" s="868" t="s">
        <v>877</v>
      </c>
      <c r="JDH20" s="868" t="s">
        <v>877</v>
      </c>
      <c r="JDI20" s="868" t="s">
        <v>877</v>
      </c>
      <c r="JDJ20" s="868" t="s">
        <v>877</v>
      </c>
      <c r="JDK20" s="868" t="s">
        <v>877</v>
      </c>
      <c r="JDL20" s="868" t="s">
        <v>877</v>
      </c>
      <c r="JDM20" s="868" t="s">
        <v>877</v>
      </c>
      <c r="JDN20" s="868" t="s">
        <v>877</v>
      </c>
      <c r="JDO20" s="868" t="s">
        <v>877</v>
      </c>
      <c r="JDP20" s="868" t="s">
        <v>877</v>
      </c>
      <c r="JDQ20" s="868" t="s">
        <v>877</v>
      </c>
      <c r="JDR20" s="868" t="s">
        <v>877</v>
      </c>
      <c r="JDS20" s="868" t="s">
        <v>877</v>
      </c>
      <c r="JDT20" s="868" t="s">
        <v>877</v>
      </c>
      <c r="JDU20" s="868" t="s">
        <v>877</v>
      </c>
      <c r="JDV20" s="868" t="s">
        <v>877</v>
      </c>
      <c r="JDW20" s="868" t="s">
        <v>877</v>
      </c>
      <c r="JDX20" s="868" t="s">
        <v>877</v>
      </c>
      <c r="JDY20" s="868" t="s">
        <v>877</v>
      </c>
      <c r="JDZ20" s="868" t="s">
        <v>877</v>
      </c>
      <c r="JEA20" s="868" t="s">
        <v>877</v>
      </c>
      <c r="JEB20" s="868" t="s">
        <v>877</v>
      </c>
      <c r="JEC20" s="868" t="s">
        <v>877</v>
      </c>
      <c r="JED20" s="868" t="s">
        <v>877</v>
      </c>
      <c r="JEE20" s="868" t="s">
        <v>877</v>
      </c>
      <c r="JEF20" s="868" t="s">
        <v>877</v>
      </c>
      <c r="JEG20" s="868" t="s">
        <v>877</v>
      </c>
      <c r="JEH20" s="868" t="s">
        <v>877</v>
      </c>
      <c r="JEI20" s="868" t="s">
        <v>877</v>
      </c>
      <c r="JEJ20" s="868" t="s">
        <v>877</v>
      </c>
      <c r="JEK20" s="868" t="s">
        <v>877</v>
      </c>
      <c r="JEL20" s="868" t="s">
        <v>877</v>
      </c>
      <c r="JEM20" s="868" t="s">
        <v>877</v>
      </c>
      <c r="JEN20" s="868" t="s">
        <v>877</v>
      </c>
      <c r="JEO20" s="868" t="s">
        <v>877</v>
      </c>
      <c r="JEP20" s="868" t="s">
        <v>877</v>
      </c>
      <c r="JEQ20" s="868" t="s">
        <v>877</v>
      </c>
      <c r="JER20" s="868" t="s">
        <v>877</v>
      </c>
      <c r="JES20" s="868" t="s">
        <v>877</v>
      </c>
      <c r="JET20" s="868" t="s">
        <v>877</v>
      </c>
      <c r="JEU20" s="868" t="s">
        <v>877</v>
      </c>
      <c r="JEV20" s="868" t="s">
        <v>877</v>
      </c>
      <c r="JEW20" s="868" t="s">
        <v>877</v>
      </c>
      <c r="JEX20" s="868" t="s">
        <v>877</v>
      </c>
      <c r="JEY20" s="868" t="s">
        <v>877</v>
      </c>
      <c r="JEZ20" s="868" t="s">
        <v>877</v>
      </c>
      <c r="JFA20" s="868" t="s">
        <v>877</v>
      </c>
      <c r="JFB20" s="868" t="s">
        <v>877</v>
      </c>
      <c r="JFC20" s="868" t="s">
        <v>877</v>
      </c>
      <c r="JFD20" s="868" t="s">
        <v>877</v>
      </c>
      <c r="JFE20" s="868" t="s">
        <v>877</v>
      </c>
      <c r="JFF20" s="868" t="s">
        <v>877</v>
      </c>
      <c r="JFG20" s="868" t="s">
        <v>877</v>
      </c>
      <c r="JFH20" s="868" t="s">
        <v>877</v>
      </c>
      <c r="JFI20" s="868" t="s">
        <v>877</v>
      </c>
      <c r="JFJ20" s="868" t="s">
        <v>877</v>
      </c>
      <c r="JFK20" s="868" t="s">
        <v>877</v>
      </c>
      <c r="JFL20" s="868" t="s">
        <v>877</v>
      </c>
      <c r="JFM20" s="868" t="s">
        <v>877</v>
      </c>
      <c r="JFN20" s="868" t="s">
        <v>877</v>
      </c>
      <c r="JFO20" s="868" t="s">
        <v>877</v>
      </c>
      <c r="JFP20" s="868" t="s">
        <v>877</v>
      </c>
      <c r="JFQ20" s="868" t="s">
        <v>877</v>
      </c>
      <c r="JFR20" s="868" t="s">
        <v>877</v>
      </c>
      <c r="JFS20" s="868" t="s">
        <v>877</v>
      </c>
      <c r="JFT20" s="868" t="s">
        <v>877</v>
      </c>
      <c r="JFU20" s="868" t="s">
        <v>877</v>
      </c>
      <c r="JFV20" s="868" t="s">
        <v>877</v>
      </c>
      <c r="JFW20" s="868" t="s">
        <v>877</v>
      </c>
      <c r="JFX20" s="868" t="s">
        <v>877</v>
      </c>
      <c r="JFY20" s="868" t="s">
        <v>877</v>
      </c>
      <c r="JFZ20" s="868" t="s">
        <v>877</v>
      </c>
      <c r="JGA20" s="868" t="s">
        <v>877</v>
      </c>
      <c r="JGB20" s="868" t="s">
        <v>877</v>
      </c>
      <c r="JGC20" s="868" t="s">
        <v>877</v>
      </c>
      <c r="JGD20" s="868" t="s">
        <v>877</v>
      </c>
      <c r="JGE20" s="868" t="s">
        <v>877</v>
      </c>
      <c r="JGF20" s="868" t="s">
        <v>877</v>
      </c>
      <c r="JGG20" s="868" t="s">
        <v>877</v>
      </c>
      <c r="JGH20" s="868" t="s">
        <v>877</v>
      </c>
      <c r="JGI20" s="868" t="s">
        <v>877</v>
      </c>
      <c r="JGJ20" s="868" t="s">
        <v>877</v>
      </c>
      <c r="JGK20" s="868" t="s">
        <v>877</v>
      </c>
      <c r="JGL20" s="868" t="s">
        <v>877</v>
      </c>
      <c r="JGM20" s="868" t="s">
        <v>877</v>
      </c>
      <c r="JGN20" s="868" t="s">
        <v>877</v>
      </c>
      <c r="JGO20" s="868" t="s">
        <v>877</v>
      </c>
      <c r="JGP20" s="868" t="s">
        <v>877</v>
      </c>
      <c r="JGQ20" s="868" t="s">
        <v>877</v>
      </c>
      <c r="JGR20" s="868" t="s">
        <v>877</v>
      </c>
      <c r="JGS20" s="868" t="s">
        <v>877</v>
      </c>
      <c r="JGT20" s="868" t="s">
        <v>877</v>
      </c>
      <c r="JGU20" s="868" t="s">
        <v>877</v>
      </c>
      <c r="JGV20" s="868" t="s">
        <v>877</v>
      </c>
      <c r="JGW20" s="868" t="s">
        <v>877</v>
      </c>
      <c r="JGX20" s="868" t="s">
        <v>877</v>
      </c>
      <c r="JGY20" s="868" t="s">
        <v>877</v>
      </c>
      <c r="JGZ20" s="868" t="s">
        <v>877</v>
      </c>
      <c r="JHA20" s="868" t="s">
        <v>877</v>
      </c>
      <c r="JHB20" s="868" t="s">
        <v>877</v>
      </c>
      <c r="JHC20" s="868" t="s">
        <v>877</v>
      </c>
      <c r="JHD20" s="868" t="s">
        <v>877</v>
      </c>
      <c r="JHE20" s="868" t="s">
        <v>877</v>
      </c>
      <c r="JHF20" s="868" t="s">
        <v>877</v>
      </c>
      <c r="JHG20" s="868" t="s">
        <v>877</v>
      </c>
      <c r="JHH20" s="868" t="s">
        <v>877</v>
      </c>
      <c r="JHI20" s="868" t="s">
        <v>877</v>
      </c>
      <c r="JHJ20" s="868" t="s">
        <v>877</v>
      </c>
      <c r="JHK20" s="868" t="s">
        <v>877</v>
      </c>
      <c r="JHL20" s="868" t="s">
        <v>877</v>
      </c>
      <c r="JHM20" s="868" t="s">
        <v>877</v>
      </c>
      <c r="JHN20" s="868" t="s">
        <v>877</v>
      </c>
      <c r="JHO20" s="868" t="s">
        <v>877</v>
      </c>
      <c r="JHP20" s="868" t="s">
        <v>877</v>
      </c>
      <c r="JHQ20" s="868" t="s">
        <v>877</v>
      </c>
      <c r="JHR20" s="868" t="s">
        <v>877</v>
      </c>
      <c r="JHS20" s="868" t="s">
        <v>877</v>
      </c>
      <c r="JHT20" s="868" t="s">
        <v>877</v>
      </c>
      <c r="JHU20" s="868" t="s">
        <v>877</v>
      </c>
      <c r="JHV20" s="868" t="s">
        <v>877</v>
      </c>
      <c r="JHW20" s="868" t="s">
        <v>877</v>
      </c>
      <c r="JHX20" s="868" t="s">
        <v>877</v>
      </c>
      <c r="JHY20" s="868" t="s">
        <v>877</v>
      </c>
      <c r="JHZ20" s="868" t="s">
        <v>877</v>
      </c>
      <c r="JIA20" s="868" t="s">
        <v>877</v>
      </c>
      <c r="JIB20" s="868" t="s">
        <v>877</v>
      </c>
      <c r="JIC20" s="868" t="s">
        <v>877</v>
      </c>
      <c r="JID20" s="868" t="s">
        <v>877</v>
      </c>
      <c r="JIE20" s="868" t="s">
        <v>877</v>
      </c>
      <c r="JIF20" s="868" t="s">
        <v>877</v>
      </c>
      <c r="JIG20" s="868" t="s">
        <v>877</v>
      </c>
      <c r="JIH20" s="868" t="s">
        <v>877</v>
      </c>
      <c r="JII20" s="868" t="s">
        <v>877</v>
      </c>
      <c r="JIJ20" s="868" t="s">
        <v>877</v>
      </c>
      <c r="JIK20" s="868" t="s">
        <v>877</v>
      </c>
      <c r="JIL20" s="868" t="s">
        <v>877</v>
      </c>
      <c r="JIM20" s="868" t="s">
        <v>877</v>
      </c>
      <c r="JIN20" s="868" t="s">
        <v>877</v>
      </c>
      <c r="JIO20" s="868" t="s">
        <v>877</v>
      </c>
      <c r="JIP20" s="868" t="s">
        <v>877</v>
      </c>
      <c r="JIQ20" s="868" t="s">
        <v>877</v>
      </c>
      <c r="JIR20" s="868" t="s">
        <v>877</v>
      </c>
      <c r="JIS20" s="868" t="s">
        <v>877</v>
      </c>
      <c r="JIT20" s="868" t="s">
        <v>877</v>
      </c>
      <c r="JIU20" s="868" t="s">
        <v>877</v>
      </c>
      <c r="JIV20" s="868" t="s">
        <v>877</v>
      </c>
      <c r="JIW20" s="868" t="s">
        <v>877</v>
      </c>
      <c r="JIX20" s="868" t="s">
        <v>877</v>
      </c>
      <c r="JIY20" s="868" t="s">
        <v>877</v>
      </c>
      <c r="JIZ20" s="868" t="s">
        <v>877</v>
      </c>
      <c r="JJA20" s="868" t="s">
        <v>877</v>
      </c>
      <c r="JJB20" s="868" t="s">
        <v>877</v>
      </c>
      <c r="JJC20" s="868" t="s">
        <v>877</v>
      </c>
      <c r="JJD20" s="868" t="s">
        <v>877</v>
      </c>
      <c r="JJE20" s="868" t="s">
        <v>877</v>
      </c>
      <c r="JJF20" s="868" t="s">
        <v>877</v>
      </c>
      <c r="JJG20" s="868" t="s">
        <v>877</v>
      </c>
      <c r="JJH20" s="868" t="s">
        <v>877</v>
      </c>
      <c r="JJI20" s="868" t="s">
        <v>877</v>
      </c>
      <c r="JJJ20" s="868" t="s">
        <v>877</v>
      </c>
      <c r="JJK20" s="868" t="s">
        <v>877</v>
      </c>
      <c r="JJL20" s="868" t="s">
        <v>877</v>
      </c>
      <c r="JJM20" s="868" t="s">
        <v>877</v>
      </c>
      <c r="JJN20" s="868" t="s">
        <v>877</v>
      </c>
      <c r="JJO20" s="868" t="s">
        <v>877</v>
      </c>
      <c r="JJP20" s="868" t="s">
        <v>877</v>
      </c>
      <c r="JJQ20" s="868" t="s">
        <v>877</v>
      </c>
      <c r="JJR20" s="868" t="s">
        <v>877</v>
      </c>
      <c r="JJS20" s="868" t="s">
        <v>877</v>
      </c>
      <c r="JJT20" s="868" t="s">
        <v>877</v>
      </c>
      <c r="JJU20" s="868" t="s">
        <v>877</v>
      </c>
      <c r="JJV20" s="868" t="s">
        <v>877</v>
      </c>
      <c r="JJW20" s="868" t="s">
        <v>877</v>
      </c>
      <c r="JJX20" s="868" t="s">
        <v>877</v>
      </c>
      <c r="JJY20" s="868" t="s">
        <v>877</v>
      </c>
      <c r="JJZ20" s="868" t="s">
        <v>877</v>
      </c>
      <c r="JKA20" s="868" t="s">
        <v>877</v>
      </c>
      <c r="JKB20" s="868" t="s">
        <v>877</v>
      </c>
      <c r="JKC20" s="868" t="s">
        <v>877</v>
      </c>
      <c r="JKD20" s="868" t="s">
        <v>877</v>
      </c>
      <c r="JKE20" s="868" t="s">
        <v>877</v>
      </c>
      <c r="JKF20" s="868" t="s">
        <v>877</v>
      </c>
      <c r="JKG20" s="868" t="s">
        <v>877</v>
      </c>
      <c r="JKH20" s="868" t="s">
        <v>877</v>
      </c>
      <c r="JKI20" s="868" t="s">
        <v>877</v>
      </c>
      <c r="JKJ20" s="868" t="s">
        <v>877</v>
      </c>
      <c r="JKK20" s="868" t="s">
        <v>877</v>
      </c>
      <c r="JKL20" s="868" t="s">
        <v>877</v>
      </c>
      <c r="JKM20" s="868" t="s">
        <v>877</v>
      </c>
      <c r="JKN20" s="868" t="s">
        <v>877</v>
      </c>
      <c r="JKO20" s="868" t="s">
        <v>877</v>
      </c>
      <c r="JKP20" s="868" t="s">
        <v>877</v>
      </c>
      <c r="JKQ20" s="868" t="s">
        <v>877</v>
      </c>
      <c r="JKR20" s="868" t="s">
        <v>877</v>
      </c>
      <c r="JKS20" s="868" t="s">
        <v>877</v>
      </c>
      <c r="JKT20" s="868" t="s">
        <v>877</v>
      </c>
      <c r="JKU20" s="868" t="s">
        <v>877</v>
      </c>
      <c r="JKV20" s="868" t="s">
        <v>877</v>
      </c>
      <c r="JKW20" s="868" t="s">
        <v>877</v>
      </c>
      <c r="JKX20" s="868" t="s">
        <v>877</v>
      </c>
      <c r="JKY20" s="868" t="s">
        <v>877</v>
      </c>
      <c r="JKZ20" s="868" t="s">
        <v>877</v>
      </c>
      <c r="JLA20" s="868" t="s">
        <v>877</v>
      </c>
      <c r="JLB20" s="868" t="s">
        <v>877</v>
      </c>
      <c r="JLC20" s="868" t="s">
        <v>877</v>
      </c>
      <c r="JLD20" s="868" t="s">
        <v>877</v>
      </c>
      <c r="JLE20" s="868" t="s">
        <v>877</v>
      </c>
      <c r="JLF20" s="868" t="s">
        <v>877</v>
      </c>
      <c r="JLG20" s="868" t="s">
        <v>877</v>
      </c>
      <c r="JLH20" s="868" t="s">
        <v>877</v>
      </c>
      <c r="JLI20" s="868" t="s">
        <v>877</v>
      </c>
      <c r="JLJ20" s="868" t="s">
        <v>877</v>
      </c>
      <c r="JLK20" s="868" t="s">
        <v>877</v>
      </c>
      <c r="JLL20" s="868" t="s">
        <v>877</v>
      </c>
      <c r="JLM20" s="868" t="s">
        <v>877</v>
      </c>
      <c r="JLN20" s="868" t="s">
        <v>877</v>
      </c>
      <c r="JLO20" s="868" t="s">
        <v>877</v>
      </c>
      <c r="JLP20" s="868" t="s">
        <v>877</v>
      </c>
      <c r="JLQ20" s="868" t="s">
        <v>877</v>
      </c>
      <c r="JLR20" s="868" t="s">
        <v>877</v>
      </c>
      <c r="JLS20" s="868" t="s">
        <v>877</v>
      </c>
      <c r="JLT20" s="868" t="s">
        <v>877</v>
      </c>
      <c r="JLU20" s="868" t="s">
        <v>877</v>
      </c>
      <c r="JLV20" s="868" t="s">
        <v>877</v>
      </c>
      <c r="JLW20" s="868" t="s">
        <v>877</v>
      </c>
      <c r="JLX20" s="868" t="s">
        <v>877</v>
      </c>
      <c r="JLY20" s="868" t="s">
        <v>877</v>
      </c>
      <c r="JLZ20" s="868" t="s">
        <v>877</v>
      </c>
      <c r="JMA20" s="868" t="s">
        <v>877</v>
      </c>
      <c r="JMB20" s="868" t="s">
        <v>877</v>
      </c>
      <c r="JMC20" s="868" t="s">
        <v>877</v>
      </c>
      <c r="JMD20" s="868" t="s">
        <v>877</v>
      </c>
      <c r="JME20" s="868" t="s">
        <v>877</v>
      </c>
      <c r="JMF20" s="868" t="s">
        <v>877</v>
      </c>
      <c r="JMG20" s="868" t="s">
        <v>877</v>
      </c>
      <c r="JMH20" s="868" t="s">
        <v>877</v>
      </c>
      <c r="JMI20" s="868" t="s">
        <v>877</v>
      </c>
      <c r="JMJ20" s="868" t="s">
        <v>877</v>
      </c>
      <c r="JMK20" s="868" t="s">
        <v>877</v>
      </c>
      <c r="JML20" s="868" t="s">
        <v>877</v>
      </c>
      <c r="JMM20" s="868" t="s">
        <v>877</v>
      </c>
      <c r="JMN20" s="868" t="s">
        <v>877</v>
      </c>
      <c r="JMO20" s="868" t="s">
        <v>877</v>
      </c>
      <c r="JMP20" s="868" t="s">
        <v>877</v>
      </c>
      <c r="JMQ20" s="868" t="s">
        <v>877</v>
      </c>
      <c r="JMR20" s="868" t="s">
        <v>877</v>
      </c>
      <c r="JMS20" s="868" t="s">
        <v>877</v>
      </c>
      <c r="JMT20" s="868" t="s">
        <v>877</v>
      </c>
      <c r="JMU20" s="868" t="s">
        <v>877</v>
      </c>
      <c r="JMV20" s="868" t="s">
        <v>877</v>
      </c>
      <c r="JMW20" s="868" t="s">
        <v>877</v>
      </c>
      <c r="JMX20" s="868" t="s">
        <v>877</v>
      </c>
      <c r="JMY20" s="868" t="s">
        <v>877</v>
      </c>
      <c r="JMZ20" s="868" t="s">
        <v>877</v>
      </c>
      <c r="JNA20" s="868" t="s">
        <v>877</v>
      </c>
      <c r="JNB20" s="868" t="s">
        <v>877</v>
      </c>
      <c r="JNC20" s="868" t="s">
        <v>877</v>
      </c>
      <c r="JND20" s="868" t="s">
        <v>877</v>
      </c>
      <c r="JNE20" s="868" t="s">
        <v>877</v>
      </c>
      <c r="JNF20" s="868" t="s">
        <v>877</v>
      </c>
      <c r="JNG20" s="868" t="s">
        <v>877</v>
      </c>
      <c r="JNH20" s="868" t="s">
        <v>877</v>
      </c>
      <c r="JNI20" s="868" t="s">
        <v>877</v>
      </c>
      <c r="JNJ20" s="868" t="s">
        <v>877</v>
      </c>
      <c r="JNK20" s="868" t="s">
        <v>877</v>
      </c>
      <c r="JNL20" s="868" t="s">
        <v>877</v>
      </c>
      <c r="JNM20" s="868" t="s">
        <v>877</v>
      </c>
      <c r="JNN20" s="868" t="s">
        <v>877</v>
      </c>
      <c r="JNO20" s="868" t="s">
        <v>877</v>
      </c>
      <c r="JNP20" s="868" t="s">
        <v>877</v>
      </c>
      <c r="JNQ20" s="868" t="s">
        <v>877</v>
      </c>
      <c r="JNR20" s="868" t="s">
        <v>877</v>
      </c>
      <c r="JNS20" s="868" t="s">
        <v>877</v>
      </c>
      <c r="JNT20" s="868" t="s">
        <v>877</v>
      </c>
      <c r="JNU20" s="868" t="s">
        <v>877</v>
      </c>
      <c r="JNV20" s="868" t="s">
        <v>877</v>
      </c>
      <c r="JNW20" s="868" t="s">
        <v>877</v>
      </c>
      <c r="JNX20" s="868" t="s">
        <v>877</v>
      </c>
      <c r="JNY20" s="868" t="s">
        <v>877</v>
      </c>
      <c r="JNZ20" s="868" t="s">
        <v>877</v>
      </c>
      <c r="JOA20" s="868" t="s">
        <v>877</v>
      </c>
      <c r="JOB20" s="868" t="s">
        <v>877</v>
      </c>
      <c r="JOC20" s="868" t="s">
        <v>877</v>
      </c>
      <c r="JOD20" s="868" t="s">
        <v>877</v>
      </c>
      <c r="JOE20" s="868" t="s">
        <v>877</v>
      </c>
      <c r="JOF20" s="868" t="s">
        <v>877</v>
      </c>
      <c r="JOG20" s="868" t="s">
        <v>877</v>
      </c>
      <c r="JOH20" s="868" t="s">
        <v>877</v>
      </c>
      <c r="JOI20" s="868" t="s">
        <v>877</v>
      </c>
      <c r="JOJ20" s="868" t="s">
        <v>877</v>
      </c>
      <c r="JOK20" s="868" t="s">
        <v>877</v>
      </c>
      <c r="JOL20" s="868" t="s">
        <v>877</v>
      </c>
      <c r="JOM20" s="868" t="s">
        <v>877</v>
      </c>
      <c r="JON20" s="868" t="s">
        <v>877</v>
      </c>
      <c r="JOO20" s="868" t="s">
        <v>877</v>
      </c>
      <c r="JOP20" s="868" t="s">
        <v>877</v>
      </c>
      <c r="JOQ20" s="868" t="s">
        <v>877</v>
      </c>
      <c r="JOR20" s="868" t="s">
        <v>877</v>
      </c>
      <c r="JOS20" s="868" t="s">
        <v>877</v>
      </c>
      <c r="JOT20" s="868" t="s">
        <v>877</v>
      </c>
      <c r="JOU20" s="868" t="s">
        <v>877</v>
      </c>
      <c r="JOV20" s="868" t="s">
        <v>877</v>
      </c>
      <c r="JOW20" s="868" t="s">
        <v>877</v>
      </c>
      <c r="JOX20" s="868" t="s">
        <v>877</v>
      </c>
      <c r="JOY20" s="868" t="s">
        <v>877</v>
      </c>
      <c r="JOZ20" s="868" t="s">
        <v>877</v>
      </c>
      <c r="JPA20" s="868" t="s">
        <v>877</v>
      </c>
      <c r="JPB20" s="868" t="s">
        <v>877</v>
      </c>
      <c r="JPC20" s="868" t="s">
        <v>877</v>
      </c>
      <c r="JPD20" s="868" t="s">
        <v>877</v>
      </c>
      <c r="JPE20" s="868" t="s">
        <v>877</v>
      </c>
      <c r="JPF20" s="868" t="s">
        <v>877</v>
      </c>
      <c r="JPG20" s="868" t="s">
        <v>877</v>
      </c>
      <c r="JPH20" s="868" t="s">
        <v>877</v>
      </c>
      <c r="JPI20" s="868" t="s">
        <v>877</v>
      </c>
      <c r="JPJ20" s="868" t="s">
        <v>877</v>
      </c>
      <c r="JPK20" s="868" t="s">
        <v>877</v>
      </c>
      <c r="JPL20" s="868" t="s">
        <v>877</v>
      </c>
      <c r="JPM20" s="868" t="s">
        <v>877</v>
      </c>
      <c r="JPN20" s="868" t="s">
        <v>877</v>
      </c>
      <c r="JPO20" s="868" t="s">
        <v>877</v>
      </c>
      <c r="JPP20" s="868" t="s">
        <v>877</v>
      </c>
      <c r="JPQ20" s="868" t="s">
        <v>877</v>
      </c>
      <c r="JPR20" s="868" t="s">
        <v>877</v>
      </c>
      <c r="JPS20" s="868" t="s">
        <v>877</v>
      </c>
      <c r="JPT20" s="868" t="s">
        <v>877</v>
      </c>
      <c r="JPU20" s="868" t="s">
        <v>877</v>
      </c>
      <c r="JPV20" s="868" t="s">
        <v>877</v>
      </c>
      <c r="JPW20" s="868" t="s">
        <v>877</v>
      </c>
      <c r="JPX20" s="868" t="s">
        <v>877</v>
      </c>
      <c r="JPY20" s="868" t="s">
        <v>877</v>
      </c>
      <c r="JPZ20" s="868" t="s">
        <v>877</v>
      </c>
      <c r="JQA20" s="868" t="s">
        <v>877</v>
      </c>
      <c r="JQB20" s="868" t="s">
        <v>877</v>
      </c>
      <c r="JQC20" s="868" t="s">
        <v>877</v>
      </c>
      <c r="JQD20" s="868" t="s">
        <v>877</v>
      </c>
      <c r="JQE20" s="868" t="s">
        <v>877</v>
      </c>
      <c r="JQF20" s="868" t="s">
        <v>877</v>
      </c>
      <c r="JQG20" s="868" t="s">
        <v>877</v>
      </c>
      <c r="JQH20" s="868" t="s">
        <v>877</v>
      </c>
      <c r="JQI20" s="868" t="s">
        <v>877</v>
      </c>
      <c r="JQJ20" s="868" t="s">
        <v>877</v>
      </c>
      <c r="JQK20" s="868" t="s">
        <v>877</v>
      </c>
      <c r="JQL20" s="868" t="s">
        <v>877</v>
      </c>
      <c r="JQM20" s="868" t="s">
        <v>877</v>
      </c>
      <c r="JQN20" s="868" t="s">
        <v>877</v>
      </c>
      <c r="JQO20" s="868" t="s">
        <v>877</v>
      </c>
      <c r="JQP20" s="868" t="s">
        <v>877</v>
      </c>
      <c r="JQQ20" s="868" t="s">
        <v>877</v>
      </c>
      <c r="JQR20" s="868" t="s">
        <v>877</v>
      </c>
      <c r="JQS20" s="868" t="s">
        <v>877</v>
      </c>
      <c r="JQT20" s="868" t="s">
        <v>877</v>
      </c>
      <c r="JQU20" s="868" t="s">
        <v>877</v>
      </c>
      <c r="JQV20" s="868" t="s">
        <v>877</v>
      </c>
      <c r="JQW20" s="868" t="s">
        <v>877</v>
      </c>
      <c r="JQX20" s="868" t="s">
        <v>877</v>
      </c>
      <c r="JQY20" s="868" t="s">
        <v>877</v>
      </c>
      <c r="JQZ20" s="868" t="s">
        <v>877</v>
      </c>
      <c r="JRA20" s="868" t="s">
        <v>877</v>
      </c>
      <c r="JRB20" s="868" t="s">
        <v>877</v>
      </c>
      <c r="JRC20" s="868" t="s">
        <v>877</v>
      </c>
      <c r="JRD20" s="868" t="s">
        <v>877</v>
      </c>
      <c r="JRE20" s="868" t="s">
        <v>877</v>
      </c>
      <c r="JRF20" s="868" t="s">
        <v>877</v>
      </c>
      <c r="JRG20" s="868" t="s">
        <v>877</v>
      </c>
      <c r="JRH20" s="868" t="s">
        <v>877</v>
      </c>
      <c r="JRI20" s="868" t="s">
        <v>877</v>
      </c>
      <c r="JRJ20" s="868" t="s">
        <v>877</v>
      </c>
      <c r="JRK20" s="868" t="s">
        <v>877</v>
      </c>
      <c r="JRL20" s="868" t="s">
        <v>877</v>
      </c>
      <c r="JRM20" s="868" t="s">
        <v>877</v>
      </c>
      <c r="JRN20" s="868" t="s">
        <v>877</v>
      </c>
      <c r="JRO20" s="868" t="s">
        <v>877</v>
      </c>
      <c r="JRP20" s="868" t="s">
        <v>877</v>
      </c>
      <c r="JRQ20" s="868" t="s">
        <v>877</v>
      </c>
      <c r="JRR20" s="868" t="s">
        <v>877</v>
      </c>
      <c r="JRS20" s="868" t="s">
        <v>877</v>
      </c>
      <c r="JRT20" s="868" t="s">
        <v>877</v>
      </c>
      <c r="JRU20" s="868" t="s">
        <v>877</v>
      </c>
      <c r="JRV20" s="868" t="s">
        <v>877</v>
      </c>
      <c r="JRW20" s="868" t="s">
        <v>877</v>
      </c>
      <c r="JRX20" s="868" t="s">
        <v>877</v>
      </c>
      <c r="JRY20" s="868" t="s">
        <v>877</v>
      </c>
      <c r="JRZ20" s="868" t="s">
        <v>877</v>
      </c>
      <c r="JSA20" s="868" t="s">
        <v>877</v>
      </c>
      <c r="JSB20" s="868" t="s">
        <v>877</v>
      </c>
      <c r="JSC20" s="868" t="s">
        <v>877</v>
      </c>
      <c r="JSD20" s="868" t="s">
        <v>877</v>
      </c>
      <c r="JSE20" s="868" t="s">
        <v>877</v>
      </c>
      <c r="JSF20" s="868" t="s">
        <v>877</v>
      </c>
      <c r="JSG20" s="868" t="s">
        <v>877</v>
      </c>
      <c r="JSH20" s="868" t="s">
        <v>877</v>
      </c>
      <c r="JSI20" s="868" t="s">
        <v>877</v>
      </c>
      <c r="JSJ20" s="868" t="s">
        <v>877</v>
      </c>
      <c r="JSK20" s="868" t="s">
        <v>877</v>
      </c>
      <c r="JSL20" s="868" t="s">
        <v>877</v>
      </c>
      <c r="JSM20" s="868" t="s">
        <v>877</v>
      </c>
      <c r="JSN20" s="868" t="s">
        <v>877</v>
      </c>
      <c r="JSO20" s="868" t="s">
        <v>877</v>
      </c>
      <c r="JSP20" s="868" t="s">
        <v>877</v>
      </c>
      <c r="JSQ20" s="868" t="s">
        <v>877</v>
      </c>
      <c r="JSR20" s="868" t="s">
        <v>877</v>
      </c>
      <c r="JSS20" s="868" t="s">
        <v>877</v>
      </c>
      <c r="JST20" s="868" t="s">
        <v>877</v>
      </c>
      <c r="JSU20" s="868" t="s">
        <v>877</v>
      </c>
      <c r="JSV20" s="868" t="s">
        <v>877</v>
      </c>
      <c r="JSW20" s="868" t="s">
        <v>877</v>
      </c>
      <c r="JSX20" s="868" t="s">
        <v>877</v>
      </c>
      <c r="JSY20" s="868" t="s">
        <v>877</v>
      </c>
      <c r="JSZ20" s="868" t="s">
        <v>877</v>
      </c>
      <c r="JTA20" s="868" t="s">
        <v>877</v>
      </c>
      <c r="JTB20" s="868" t="s">
        <v>877</v>
      </c>
      <c r="JTC20" s="868" t="s">
        <v>877</v>
      </c>
      <c r="JTD20" s="868" t="s">
        <v>877</v>
      </c>
      <c r="JTE20" s="868" t="s">
        <v>877</v>
      </c>
      <c r="JTF20" s="868" t="s">
        <v>877</v>
      </c>
      <c r="JTG20" s="868" t="s">
        <v>877</v>
      </c>
      <c r="JTH20" s="868" t="s">
        <v>877</v>
      </c>
      <c r="JTI20" s="868" t="s">
        <v>877</v>
      </c>
      <c r="JTJ20" s="868" t="s">
        <v>877</v>
      </c>
      <c r="JTK20" s="868" t="s">
        <v>877</v>
      </c>
      <c r="JTL20" s="868" t="s">
        <v>877</v>
      </c>
      <c r="JTM20" s="868" t="s">
        <v>877</v>
      </c>
      <c r="JTN20" s="868" t="s">
        <v>877</v>
      </c>
      <c r="JTO20" s="868" t="s">
        <v>877</v>
      </c>
      <c r="JTP20" s="868" t="s">
        <v>877</v>
      </c>
      <c r="JTQ20" s="868" t="s">
        <v>877</v>
      </c>
      <c r="JTR20" s="868" t="s">
        <v>877</v>
      </c>
      <c r="JTS20" s="868" t="s">
        <v>877</v>
      </c>
      <c r="JTT20" s="868" t="s">
        <v>877</v>
      </c>
      <c r="JTU20" s="868" t="s">
        <v>877</v>
      </c>
      <c r="JTV20" s="868" t="s">
        <v>877</v>
      </c>
      <c r="JTW20" s="868" t="s">
        <v>877</v>
      </c>
      <c r="JTX20" s="868" t="s">
        <v>877</v>
      </c>
      <c r="JTY20" s="868" t="s">
        <v>877</v>
      </c>
      <c r="JTZ20" s="868" t="s">
        <v>877</v>
      </c>
      <c r="JUA20" s="868" t="s">
        <v>877</v>
      </c>
      <c r="JUB20" s="868" t="s">
        <v>877</v>
      </c>
      <c r="JUC20" s="868" t="s">
        <v>877</v>
      </c>
      <c r="JUD20" s="868" t="s">
        <v>877</v>
      </c>
      <c r="JUE20" s="868" t="s">
        <v>877</v>
      </c>
      <c r="JUF20" s="868" t="s">
        <v>877</v>
      </c>
      <c r="JUG20" s="868" t="s">
        <v>877</v>
      </c>
      <c r="JUH20" s="868" t="s">
        <v>877</v>
      </c>
      <c r="JUI20" s="868" t="s">
        <v>877</v>
      </c>
      <c r="JUJ20" s="868" t="s">
        <v>877</v>
      </c>
      <c r="JUK20" s="868" t="s">
        <v>877</v>
      </c>
      <c r="JUL20" s="868" t="s">
        <v>877</v>
      </c>
      <c r="JUM20" s="868" t="s">
        <v>877</v>
      </c>
      <c r="JUN20" s="868" t="s">
        <v>877</v>
      </c>
      <c r="JUO20" s="868" t="s">
        <v>877</v>
      </c>
      <c r="JUP20" s="868" t="s">
        <v>877</v>
      </c>
      <c r="JUQ20" s="868" t="s">
        <v>877</v>
      </c>
      <c r="JUR20" s="868" t="s">
        <v>877</v>
      </c>
      <c r="JUS20" s="868" t="s">
        <v>877</v>
      </c>
      <c r="JUT20" s="868" t="s">
        <v>877</v>
      </c>
      <c r="JUU20" s="868" t="s">
        <v>877</v>
      </c>
      <c r="JUV20" s="868" t="s">
        <v>877</v>
      </c>
      <c r="JUW20" s="868" t="s">
        <v>877</v>
      </c>
      <c r="JUX20" s="868" t="s">
        <v>877</v>
      </c>
      <c r="JUY20" s="868" t="s">
        <v>877</v>
      </c>
      <c r="JUZ20" s="868" t="s">
        <v>877</v>
      </c>
      <c r="JVA20" s="868" t="s">
        <v>877</v>
      </c>
      <c r="JVB20" s="868" t="s">
        <v>877</v>
      </c>
      <c r="JVC20" s="868" t="s">
        <v>877</v>
      </c>
      <c r="JVD20" s="868" t="s">
        <v>877</v>
      </c>
      <c r="JVE20" s="868" t="s">
        <v>877</v>
      </c>
      <c r="JVF20" s="868" t="s">
        <v>877</v>
      </c>
      <c r="JVG20" s="868" t="s">
        <v>877</v>
      </c>
      <c r="JVH20" s="868" t="s">
        <v>877</v>
      </c>
      <c r="JVI20" s="868" t="s">
        <v>877</v>
      </c>
      <c r="JVJ20" s="868" t="s">
        <v>877</v>
      </c>
      <c r="JVK20" s="868" t="s">
        <v>877</v>
      </c>
      <c r="JVL20" s="868" t="s">
        <v>877</v>
      </c>
      <c r="JVM20" s="868" t="s">
        <v>877</v>
      </c>
      <c r="JVN20" s="868" t="s">
        <v>877</v>
      </c>
      <c r="JVO20" s="868" t="s">
        <v>877</v>
      </c>
      <c r="JVP20" s="868" t="s">
        <v>877</v>
      </c>
      <c r="JVQ20" s="868" t="s">
        <v>877</v>
      </c>
      <c r="JVR20" s="868" t="s">
        <v>877</v>
      </c>
      <c r="JVS20" s="868" t="s">
        <v>877</v>
      </c>
      <c r="JVT20" s="868" t="s">
        <v>877</v>
      </c>
      <c r="JVU20" s="868" t="s">
        <v>877</v>
      </c>
      <c r="JVV20" s="868" t="s">
        <v>877</v>
      </c>
      <c r="JVW20" s="868" t="s">
        <v>877</v>
      </c>
      <c r="JVX20" s="868" t="s">
        <v>877</v>
      </c>
      <c r="JVY20" s="868" t="s">
        <v>877</v>
      </c>
      <c r="JVZ20" s="868" t="s">
        <v>877</v>
      </c>
      <c r="JWA20" s="868" t="s">
        <v>877</v>
      </c>
      <c r="JWB20" s="868" t="s">
        <v>877</v>
      </c>
      <c r="JWC20" s="868" t="s">
        <v>877</v>
      </c>
      <c r="JWD20" s="868" t="s">
        <v>877</v>
      </c>
      <c r="JWE20" s="868" t="s">
        <v>877</v>
      </c>
      <c r="JWF20" s="868" t="s">
        <v>877</v>
      </c>
      <c r="JWG20" s="868" t="s">
        <v>877</v>
      </c>
      <c r="JWH20" s="868" t="s">
        <v>877</v>
      </c>
      <c r="JWI20" s="868" t="s">
        <v>877</v>
      </c>
      <c r="JWJ20" s="868" t="s">
        <v>877</v>
      </c>
      <c r="JWK20" s="868" t="s">
        <v>877</v>
      </c>
      <c r="JWL20" s="868" t="s">
        <v>877</v>
      </c>
      <c r="JWM20" s="868" t="s">
        <v>877</v>
      </c>
      <c r="JWN20" s="868" t="s">
        <v>877</v>
      </c>
      <c r="JWO20" s="868" t="s">
        <v>877</v>
      </c>
      <c r="JWP20" s="868" t="s">
        <v>877</v>
      </c>
      <c r="JWQ20" s="868" t="s">
        <v>877</v>
      </c>
      <c r="JWR20" s="868" t="s">
        <v>877</v>
      </c>
      <c r="JWS20" s="868" t="s">
        <v>877</v>
      </c>
      <c r="JWT20" s="868" t="s">
        <v>877</v>
      </c>
      <c r="JWU20" s="868" t="s">
        <v>877</v>
      </c>
      <c r="JWV20" s="868" t="s">
        <v>877</v>
      </c>
      <c r="JWW20" s="868" t="s">
        <v>877</v>
      </c>
      <c r="JWX20" s="868" t="s">
        <v>877</v>
      </c>
      <c r="JWY20" s="868" t="s">
        <v>877</v>
      </c>
      <c r="JWZ20" s="868" t="s">
        <v>877</v>
      </c>
      <c r="JXA20" s="868" t="s">
        <v>877</v>
      </c>
      <c r="JXB20" s="868" t="s">
        <v>877</v>
      </c>
      <c r="JXC20" s="868" t="s">
        <v>877</v>
      </c>
      <c r="JXD20" s="868" t="s">
        <v>877</v>
      </c>
      <c r="JXE20" s="868" t="s">
        <v>877</v>
      </c>
      <c r="JXF20" s="868" t="s">
        <v>877</v>
      </c>
      <c r="JXG20" s="868" t="s">
        <v>877</v>
      </c>
      <c r="JXH20" s="868" t="s">
        <v>877</v>
      </c>
      <c r="JXI20" s="868" t="s">
        <v>877</v>
      </c>
      <c r="JXJ20" s="868" t="s">
        <v>877</v>
      </c>
      <c r="JXK20" s="868" t="s">
        <v>877</v>
      </c>
      <c r="JXL20" s="868" t="s">
        <v>877</v>
      </c>
      <c r="JXM20" s="868" t="s">
        <v>877</v>
      </c>
      <c r="JXN20" s="868" t="s">
        <v>877</v>
      </c>
      <c r="JXO20" s="868" t="s">
        <v>877</v>
      </c>
      <c r="JXP20" s="868" t="s">
        <v>877</v>
      </c>
      <c r="JXQ20" s="868" t="s">
        <v>877</v>
      </c>
      <c r="JXR20" s="868" t="s">
        <v>877</v>
      </c>
      <c r="JXS20" s="868" t="s">
        <v>877</v>
      </c>
      <c r="JXT20" s="868" t="s">
        <v>877</v>
      </c>
      <c r="JXU20" s="868" t="s">
        <v>877</v>
      </c>
      <c r="JXV20" s="868" t="s">
        <v>877</v>
      </c>
      <c r="JXW20" s="868" t="s">
        <v>877</v>
      </c>
      <c r="JXX20" s="868" t="s">
        <v>877</v>
      </c>
      <c r="JXY20" s="868" t="s">
        <v>877</v>
      </c>
      <c r="JXZ20" s="868" t="s">
        <v>877</v>
      </c>
      <c r="JYA20" s="868" t="s">
        <v>877</v>
      </c>
      <c r="JYB20" s="868" t="s">
        <v>877</v>
      </c>
      <c r="JYC20" s="868" t="s">
        <v>877</v>
      </c>
      <c r="JYD20" s="868" t="s">
        <v>877</v>
      </c>
      <c r="JYE20" s="868" t="s">
        <v>877</v>
      </c>
      <c r="JYF20" s="868" t="s">
        <v>877</v>
      </c>
      <c r="JYG20" s="868" t="s">
        <v>877</v>
      </c>
      <c r="JYH20" s="868" t="s">
        <v>877</v>
      </c>
      <c r="JYI20" s="868" t="s">
        <v>877</v>
      </c>
      <c r="JYJ20" s="868" t="s">
        <v>877</v>
      </c>
      <c r="JYK20" s="868" t="s">
        <v>877</v>
      </c>
      <c r="JYL20" s="868" t="s">
        <v>877</v>
      </c>
      <c r="JYM20" s="868" t="s">
        <v>877</v>
      </c>
      <c r="JYN20" s="868" t="s">
        <v>877</v>
      </c>
      <c r="JYO20" s="868" t="s">
        <v>877</v>
      </c>
      <c r="JYP20" s="868" t="s">
        <v>877</v>
      </c>
      <c r="JYQ20" s="868" t="s">
        <v>877</v>
      </c>
      <c r="JYR20" s="868" t="s">
        <v>877</v>
      </c>
      <c r="JYS20" s="868" t="s">
        <v>877</v>
      </c>
      <c r="JYT20" s="868" t="s">
        <v>877</v>
      </c>
      <c r="JYU20" s="868" t="s">
        <v>877</v>
      </c>
      <c r="JYV20" s="868" t="s">
        <v>877</v>
      </c>
      <c r="JYW20" s="868" t="s">
        <v>877</v>
      </c>
      <c r="JYX20" s="868" t="s">
        <v>877</v>
      </c>
      <c r="JYY20" s="868" t="s">
        <v>877</v>
      </c>
      <c r="JYZ20" s="868" t="s">
        <v>877</v>
      </c>
      <c r="JZA20" s="868" t="s">
        <v>877</v>
      </c>
      <c r="JZB20" s="868" t="s">
        <v>877</v>
      </c>
      <c r="JZC20" s="868" t="s">
        <v>877</v>
      </c>
      <c r="JZD20" s="868" t="s">
        <v>877</v>
      </c>
      <c r="JZE20" s="868" t="s">
        <v>877</v>
      </c>
      <c r="JZF20" s="868" t="s">
        <v>877</v>
      </c>
      <c r="JZG20" s="868" t="s">
        <v>877</v>
      </c>
      <c r="JZH20" s="868" t="s">
        <v>877</v>
      </c>
      <c r="JZI20" s="868" t="s">
        <v>877</v>
      </c>
      <c r="JZJ20" s="868" t="s">
        <v>877</v>
      </c>
      <c r="JZK20" s="868" t="s">
        <v>877</v>
      </c>
      <c r="JZL20" s="868" t="s">
        <v>877</v>
      </c>
      <c r="JZM20" s="868" t="s">
        <v>877</v>
      </c>
      <c r="JZN20" s="868" t="s">
        <v>877</v>
      </c>
      <c r="JZO20" s="868" t="s">
        <v>877</v>
      </c>
      <c r="JZP20" s="868" t="s">
        <v>877</v>
      </c>
      <c r="JZQ20" s="868" t="s">
        <v>877</v>
      </c>
      <c r="JZR20" s="868" t="s">
        <v>877</v>
      </c>
      <c r="JZS20" s="868" t="s">
        <v>877</v>
      </c>
      <c r="JZT20" s="868" t="s">
        <v>877</v>
      </c>
      <c r="JZU20" s="868" t="s">
        <v>877</v>
      </c>
      <c r="JZV20" s="868" t="s">
        <v>877</v>
      </c>
      <c r="JZW20" s="868" t="s">
        <v>877</v>
      </c>
      <c r="JZX20" s="868" t="s">
        <v>877</v>
      </c>
      <c r="JZY20" s="868" t="s">
        <v>877</v>
      </c>
      <c r="JZZ20" s="868" t="s">
        <v>877</v>
      </c>
      <c r="KAA20" s="868" t="s">
        <v>877</v>
      </c>
      <c r="KAB20" s="868" t="s">
        <v>877</v>
      </c>
      <c r="KAC20" s="868" t="s">
        <v>877</v>
      </c>
      <c r="KAD20" s="868" t="s">
        <v>877</v>
      </c>
      <c r="KAE20" s="868" t="s">
        <v>877</v>
      </c>
      <c r="KAF20" s="868" t="s">
        <v>877</v>
      </c>
      <c r="KAG20" s="868" t="s">
        <v>877</v>
      </c>
      <c r="KAH20" s="868" t="s">
        <v>877</v>
      </c>
      <c r="KAI20" s="868" t="s">
        <v>877</v>
      </c>
      <c r="KAJ20" s="868" t="s">
        <v>877</v>
      </c>
      <c r="KAK20" s="868" t="s">
        <v>877</v>
      </c>
      <c r="KAL20" s="868" t="s">
        <v>877</v>
      </c>
      <c r="KAM20" s="868" t="s">
        <v>877</v>
      </c>
      <c r="KAN20" s="868" t="s">
        <v>877</v>
      </c>
      <c r="KAO20" s="868" t="s">
        <v>877</v>
      </c>
      <c r="KAP20" s="868" t="s">
        <v>877</v>
      </c>
      <c r="KAQ20" s="868" t="s">
        <v>877</v>
      </c>
      <c r="KAR20" s="868" t="s">
        <v>877</v>
      </c>
      <c r="KAS20" s="868" t="s">
        <v>877</v>
      </c>
      <c r="KAT20" s="868" t="s">
        <v>877</v>
      </c>
      <c r="KAU20" s="868" t="s">
        <v>877</v>
      </c>
      <c r="KAV20" s="868" t="s">
        <v>877</v>
      </c>
      <c r="KAW20" s="868" t="s">
        <v>877</v>
      </c>
      <c r="KAX20" s="868" t="s">
        <v>877</v>
      </c>
      <c r="KAY20" s="868" t="s">
        <v>877</v>
      </c>
      <c r="KAZ20" s="868" t="s">
        <v>877</v>
      </c>
      <c r="KBA20" s="868" t="s">
        <v>877</v>
      </c>
      <c r="KBB20" s="868" t="s">
        <v>877</v>
      </c>
      <c r="KBC20" s="868" t="s">
        <v>877</v>
      </c>
      <c r="KBD20" s="868" t="s">
        <v>877</v>
      </c>
      <c r="KBE20" s="868" t="s">
        <v>877</v>
      </c>
      <c r="KBF20" s="868" t="s">
        <v>877</v>
      </c>
      <c r="KBG20" s="868" t="s">
        <v>877</v>
      </c>
      <c r="KBH20" s="868" t="s">
        <v>877</v>
      </c>
      <c r="KBI20" s="868" t="s">
        <v>877</v>
      </c>
      <c r="KBJ20" s="868" t="s">
        <v>877</v>
      </c>
      <c r="KBK20" s="868" t="s">
        <v>877</v>
      </c>
      <c r="KBL20" s="868" t="s">
        <v>877</v>
      </c>
      <c r="KBM20" s="868" t="s">
        <v>877</v>
      </c>
      <c r="KBN20" s="868" t="s">
        <v>877</v>
      </c>
      <c r="KBO20" s="868" t="s">
        <v>877</v>
      </c>
      <c r="KBP20" s="868" t="s">
        <v>877</v>
      </c>
      <c r="KBQ20" s="868" t="s">
        <v>877</v>
      </c>
      <c r="KBR20" s="868" t="s">
        <v>877</v>
      </c>
      <c r="KBS20" s="868" t="s">
        <v>877</v>
      </c>
      <c r="KBT20" s="868" t="s">
        <v>877</v>
      </c>
      <c r="KBU20" s="868" t="s">
        <v>877</v>
      </c>
      <c r="KBV20" s="868" t="s">
        <v>877</v>
      </c>
      <c r="KBW20" s="868" t="s">
        <v>877</v>
      </c>
      <c r="KBX20" s="868" t="s">
        <v>877</v>
      </c>
      <c r="KBY20" s="868" t="s">
        <v>877</v>
      </c>
      <c r="KBZ20" s="868" t="s">
        <v>877</v>
      </c>
      <c r="KCA20" s="868" t="s">
        <v>877</v>
      </c>
      <c r="KCB20" s="868" t="s">
        <v>877</v>
      </c>
      <c r="KCC20" s="868" t="s">
        <v>877</v>
      </c>
      <c r="KCD20" s="868" t="s">
        <v>877</v>
      </c>
      <c r="KCE20" s="868" t="s">
        <v>877</v>
      </c>
      <c r="KCF20" s="868" t="s">
        <v>877</v>
      </c>
      <c r="KCG20" s="868" t="s">
        <v>877</v>
      </c>
      <c r="KCH20" s="868" t="s">
        <v>877</v>
      </c>
      <c r="KCI20" s="868" t="s">
        <v>877</v>
      </c>
      <c r="KCJ20" s="868" t="s">
        <v>877</v>
      </c>
      <c r="KCK20" s="868" t="s">
        <v>877</v>
      </c>
      <c r="KCL20" s="868" t="s">
        <v>877</v>
      </c>
      <c r="KCM20" s="868" t="s">
        <v>877</v>
      </c>
      <c r="KCN20" s="868" t="s">
        <v>877</v>
      </c>
      <c r="KCO20" s="868" t="s">
        <v>877</v>
      </c>
      <c r="KCP20" s="868" t="s">
        <v>877</v>
      </c>
      <c r="KCQ20" s="868" t="s">
        <v>877</v>
      </c>
      <c r="KCR20" s="868" t="s">
        <v>877</v>
      </c>
      <c r="KCS20" s="868" t="s">
        <v>877</v>
      </c>
      <c r="KCT20" s="868" t="s">
        <v>877</v>
      </c>
      <c r="KCU20" s="868" t="s">
        <v>877</v>
      </c>
      <c r="KCV20" s="868" t="s">
        <v>877</v>
      </c>
      <c r="KCW20" s="868" t="s">
        <v>877</v>
      </c>
      <c r="KCX20" s="868" t="s">
        <v>877</v>
      </c>
      <c r="KCY20" s="868" t="s">
        <v>877</v>
      </c>
      <c r="KCZ20" s="868" t="s">
        <v>877</v>
      </c>
      <c r="KDA20" s="868" t="s">
        <v>877</v>
      </c>
      <c r="KDB20" s="868" t="s">
        <v>877</v>
      </c>
      <c r="KDC20" s="868" t="s">
        <v>877</v>
      </c>
      <c r="KDD20" s="868" t="s">
        <v>877</v>
      </c>
      <c r="KDE20" s="868" t="s">
        <v>877</v>
      </c>
      <c r="KDF20" s="868" t="s">
        <v>877</v>
      </c>
      <c r="KDG20" s="868" t="s">
        <v>877</v>
      </c>
      <c r="KDH20" s="868" t="s">
        <v>877</v>
      </c>
      <c r="KDI20" s="868" t="s">
        <v>877</v>
      </c>
      <c r="KDJ20" s="868" t="s">
        <v>877</v>
      </c>
      <c r="KDK20" s="868" t="s">
        <v>877</v>
      </c>
      <c r="KDL20" s="868" t="s">
        <v>877</v>
      </c>
      <c r="KDM20" s="868" t="s">
        <v>877</v>
      </c>
      <c r="KDN20" s="868" t="s">
        <v>877</v>
      </c>
      <c r="KDO20" s="868" t="s">
        <v>877</v>
      </c>
      <c r="KDP20" s="868" t="s">
        <v>877</v>
      </c>
      <c r="KDQ20" s="868" t="s">
        <v>877</v>
      </c>
      <c r="KDR20" s="868" t="s">
        <v>877</v>
      </c>
      <c r="KDS20" s="868" t="s">
        <v>877</v>
      </c>
      <c r="KDT20" s="868" t="s">
        <v>877</v>
      </c>
      <c r="KDU20" s="868" t="s">
        <v>877</v>
      </c>
      <c r="KDV20" s="868" t="s">
        <v>877</v>
      </c>
      <c r="KDW20" s="868" t="s">
        <v>877</v>
      </c>
      <c r="KDX20" s="868" t="s">
        <v>877</v>
      </c>
      <c r="KDY20" s="868" t="s">
        <v>877</v>
      </c>
      <c r="KDZ20" s="868" t="s">
        <v>877</v>
      </c>
      <c r="KEA20" s="868" t="s">
        <v>877</v>
      </c>
      <c r="KEB20" s="868" t="s">
        <v>877</v>
      </c>
      <c r="KEC20" s="868" t="s">
        <v>877</v>
      </c>
      <c r="KED20" s="868" t="s">
        <v>877</v>
      </c>
      <c r="KEE20" s="868" t="s">
        <v>877</v>
      </c>
      <c r="KEF20" s="868" t="s">
        <v>877</v>
      </c>
      <c r="KEG20" s="868" t="s">
        <v>877</v>
      </c>
      <c r="KEH20" s="868" t="s">
        <v>877</v>
      </c>
      <c r="KEI20" s="868" t="s">
        <v>877</v>
      </c>
      <c r="KEJ20" s="868" t="s">
        <v>877</v>
      </c>
      <c r="KEK20" s="868" t="s">
        <v>877</v>
      </c>
      <c r="KEL20" s="868" t="s">
        <v>877</v>
      </c>
      <c r="KEM20" s="868" t="s">
        <v>877</v>
      </c>
      <c r="KEN20" s="868" t="s">
        <v>877</v>
      </c>
      <c r="KEO20" s="868" t="s">
        <v>877</v>
      </c>
      <c r="KEP20" s="868" t="s">
        <v>877</v>
      </c>
      <c r="KEQ20" s="868" t="s">
        <v>877</v>
      </c>
      <c r="KER20" s="868" t="s">
        <v>877</v>
      </c>
      <c r="KES20" s="868" t="s">
        <v>877</v>
      </c>
      <c r="KET20" s="868" t="s">
        <v>877</v>
      </c>
      <c r="KEU20" s="868" t="s">
        <v>877</v>
      </c>
      <c r="KEV20" s="868" t="s">
        <v>877</v>
      </c>
      <c r="KEW20" s="868" t="s">
        <v>877</v>
      </c>
      <c r="KEX20" s="868" t="s">
        <v>877</v>
      </c>
      <c r="KEY20" s="868" t="s">
        <v>877</v>
      </c>
      <c r="KEZ20" s="868" t="s">
        <v>877</v>
      </c>
      <c r="KFA20" s="868" t="s">
        <v>877</v>
      </c>
      <c r="KFB20" s="868" t="s">
        <v>877</v>
      </c>
      <c r="KFC20" s="868" t="s">
        <v>877</v>
      </c>
      <c r="KFD20" s="868" t="s">
        <v>877</v>
      </c>
      <c r="KFE20" s="868" t="s">
        <v>877</v>
      </c>
      <c r="KFF20" s="868" t="s">
        <v>877</v>
      </c>
      <c r="KFG20" s="868" t="s">
        <v>877</v>
      </c>
      <c r="KFH20" s="868" t="s">
        <v>877</v>
      </c>
      <c r="KFI20" s="868" t="s">
        <v>877</v>
      </c>
      <c r="KFJ20" s="868" t="s">
        <v>877</v>
      </c>
      <c r="KFK20" s="868" t="s">
        <v>877</v>
      </c>
      <c r="KFL20" s="868" t="s">
        <v>877</v>
      </c>
      <c r="KFM20" s="868" t="s">
        <v>877</v>
      </c>
      <c r="KFN20" s="868" t="s">
        <v>877</v>
      </c>
      <c r="KFO20" s="868" t="s">
        <v>877</v>
      </c>
      <c r="KFP20" s="868" t="s">
        <v>877</v>
      </c>
      <c r="KFQ20" s="868" t="s">
        <v>877</v>
      </c>
      <c r="KFR20" s="868" t="s">
        <v>877</v>
      </c>
      <c r="KFS20" s="868" t="s">
        <v>877</v>
      </c>
      <c r="KFT20" s="868" t="s">
        <v>877</v>
      </c>
      <c r="KFU20" s="868" t="s">
        <v>877</v>
      </c>
      <c r="KFV20" s="868" t="s">
        <v>877</v>
      </c>
      <c r="KFW20" s="868" t="s">
        <v>877</v>
      </c>
      <c r="KFX20" s="868" t="s">
        <v>877</v>
      </c>
      <c r="KFY20" s="868" t="s">
        <v>877</v>
      </c>
      <c r="KFZ20" s="868" t="s">
        <v>877</v>
      </c>
      <c r="KGA20" s="868" t="s">
        <v>877</v>
      </c>
      <c r="KGB20" s="868" t="s">
        <v>877</v>
      </c>
      <c r="KGC20" s="868" t="s">
        <v>877</v>
      </c>
      <c r="KGD20" s="868" t="s">
        <v>877</v>
      </c>
      <c r="KGE20" s="868" t="s">
        <v>877</v>
      </c>
      <c r="KGF20" s="868" t="s">
        <v>877</v>
      </c>
      <c r="KGG20" s="868" t="s">
        <v>877</v>
      </c>
      <c r="KGH20" s="868" t="s">
        <v>877</v>
      </c>
      <c r="KGI20" s="868" t="s">
        <v>877</v>
      </c>
      <c r="KGJ20" s="868" t="s">
        <v>877</v>
      </c>
      <c r="KGK20" s="868" t="s">
        <v>877</v>
      </c>
      <c r="KGL20" s="868" t="s">
        <v>877</v>
      </c>
      <c r="KGM20" s="868" t="s">
        <v>877</v>
      </c>
      <c r="KGN20" s="868" t="s">
        <v>877</v>
      </c>
      <c r="KGO20" s="868" t="s">
        <v>877</v>
      </c>
      <c r="KGP20" s="868" t="s">
        <v>877</v>
      </c>
      <c r="KGQ20" s="868" t="s">
        <v>877</v>
      </c>
      <c r="KGR20" s="868" t="s">
        <v>877</v>
      </c>
      <c r="KGS20" s="868" t="s">
        <v>877</v>
      </c>
      <c r="KGT20" s="868" t="s">
        <v>877</v>
      </c>
      <c r="KGU20" s="868" t="s">
        <v>877</v>
      </c>
      <c r="KGV20" s="868" t="s">
        <v>877</v>
      </c>
      <c r="KGW20" s="868" t="s">
        <v>877</v>
      </c>
      <c r="KGX20" s="868" t="s">
        <v>877</v>
      </c>
      <c r="KGY20" s="868" t="s">
        <v>877</v>
      </c>
      <c r="KGZ20" s="868" t="s">
        <v>877</v>
      </c>
      <c r="KHA20" s="868" t="s">
        <v>877</v>
      </c>
      <c r="KHB20" s="868" t="s">
        <v>877</v>
      </c>
      <c r="KHC20" s="868" t="s">
        <v>877</v>
      </c>
      <c r="KHD20" s="868" t="s">
        <v>877</v>
      </c>
      <c r="KHE20" s="868" t="s">
        <v>877</v>
      </c>
      <c r="KHF20" s="868" t="s">
        <v>877</v>
      </c>
      <c r="KHG20" s="868" t="s">
        <v>877</v>
      </c>
      <c r="KHH20" s="868" t="s">
        <v>877</v>
      </c>
      <c r="KHI20" s="868" t="s">
        <v>877</v>
      </c>
      <c r="KHJ20" s="868" t="s">
        <v>877</v>
      </c>
      <c r="KHK20" s="868" t="s">
        <v>877</v>
      </c>
      <c r="KHL20" s="868" t="s">
        <v>877</v>
      </c>
      <c r="KHM20" s="868" t="s">
        <v>877</v>
      </c>
      <c r="KHN20" s="868" t="s">
        <v>877</v>
      </c>
      <c r="KHO20" s="868" t="s">
        <v>877</v>
      </c>
      <c r="KHP20" s="868" t="s">
        <v>877</v>
      </c>
      <c r="KHQ20" s="868" t="s">
        <v>877</v>
      </c>
      <c r="KHR20" s="868" t="s">
        <v>877</v>
      </c>
      <c r="KHS20" s="868" t="s">
        <v>877</v>
      </c>
      <c r="KHT20" s="868" t="s">
        <v>877</v>
      </c>
      <c r="KHU20" s="868" t="s">
        <v>877</v>
      </c>
      <c r="KHV20" s="868" t="s">
        <v>877</v>
      </c>
      <c r="KHW20" s="868" t="s">
        <v>877</v>
      </c>
      <c r="KHX20" s="868" t="s">
        <v>877</v>
      </c>
      <c r="KHY20" s="868" t="s">
        <v>877</v>
      </c>
      <c r="KHZ20" s="868" t="s">
        <v>877</v>
      </c>
      <c r="KIA20" s="868" t="s">
        <v>877</v>
      </c>
      <c r="KIB20" s="868" t="s">
        <v>877</v>
      </c>
      <c r="KIC20" s="868" t="s">
        <v>877</v>
      </c>
      <c r="KID20" s="868" t="s">
        <v>877</v>
      </c>
      <c r="KIE20" s="868" t="s">
        <v>877</v>
      </c>
      <c r="KIF20" s="868" t="s">
        <v>877</v>
      </c>
      <c r="KIG20" s="868" t="s">
        <v>877</v>
      </c>
      <c r="KIH20" s="868" t="s">
        <v>877</v>
      </c>
      <c r="KII20" s="868" t="s">
        <v>877</v>
      </c>
      <c r="KIJ20" s="868" t="s">
        <v>877</v>
      </c>
      <c r="KIK20" s="868" t="s">
        <v>877</v>
      </c>
      <c r="KIL20" s="868" t="s">
        <v>877</v>
      </c>
      <c r="KIM20" s="868" t="s">
        <v>877</v>
      </c>
      <c r="KIN20" s="868" t="s">
        <v>877</v>
      </c>
      <c r="KIO20" s="868" t="s">
        <v>877</v>
      </c>
      <c r="KIP20" s="868" t="s">
        <v>877</v>
      </c>
      <c r="KIQ20" s="868" t="s">
        <v>877</v>
      </c>
      <c r="KIR20" s="868" t="s">
        <v>877</v>
      </c>
      <c r="KIS20" s="868" t="s">
        <v>877</v>
      </c>
      <c r="KIT20" s="868" t="s">
        <v>877</v>
      </c>
      <c r="KIU20" s="868" t="s">
        <v>877</v>
      </c>
      <c r="KIV20" s="868" t="s">
        <v>877</v>
      </c>
      <c r="KIW20" s="868" t="s">
        <v>877</v>
      </c>
      <c r="KIX20" s="868" t="s">
        <v>877</v>
      </c>
      <c r="KIY20" s="868" t="s">
        <v>877</v>
      </c>
      <c r="KIZ20" s="868" t="s">
        <v>877</v>
      </c>
      <c r="KJA20" s="868" t="s">
        <v>877</v>
      </c>
      <c r="KJB20" s="868" t="s">
        <v>877</v>
      </c>
      <c r="KJC20" s="868" t="s">
        <v>877</v>
      </c>
      <c r="KJD20" s="868" t="s">
        <v>877</v>
      </c>
      <c r="KJE20" s="868" t="s">
        <v>877</v>
      </c>
      <c r="KJF20" s="868" t="s">
        <v>877</v>
      </c>
      <c r="KJG20" s="868" t="s">
        <v>877</v>
      </c>
      <c r="KJH20" s="868" t="s">
        <v>877</v>
      </c>
      <c r="KJI20" s="868" t="s">
        <v>877</v>
      </c>
      <c r="KJJ20" s="868" t="s">
        <v>877</v>
      </c>
      <c r="KJK20" s="868" t="s">
        <v>877</v>
      </c>
      <c r="KJL20" s="868" t="s">
        <v>877</v>
      </c>
      <c r="KJM20" s="868" t="s">
        <v>877</v>
      </c>
      <c r="KJN20" s="868" t="s">
        <v>877</v>
      </c>
      <c r="KJO20" s="868" t="s">
        <v>877</v>
      </c>
      <c r="KJP20" s="868" t="s">
        <v>877</v>
      </c>
      <c r="KJQ20" s="868" t="s">
        <v>877</v>
      </c>
      <c r="KJR20" s="868" t="s">
        <v>877</v>
      </c>
      <c r="KJS20" s="868" t="s">
        <v>877</v>
      </c>
      <c r="KJT20" s="868" t="s">
        <v>877</v>
      </c>
      <c r="KJU20" s="868" t="s">
        <v>877</v>
      </c>
      <c r="KJV20" s="868" t="s">
        <v>877</v>
      </c>
      <c r="KJW20" s="868" t="s">
        <v>877</v>
      </c>
      <c r="KJX20" s="868" t="s">
        <v>877</v>
      </c>
      <c r="KJY20" s="868" t="s">
        <v>877</v>
      </c>
      <c r="KJZ20" s="868" t="s">
        <v>877</v>
      </c>
      <c r="KKA20" s="868" t="s">
        <v>877</v>
      </c>
      <c r="KKB20" s="868" t="s">
        <v>877</v>
      </c>
      <c r="KKC20" s="868" t="s">
        <v>877</v>
      </c>
      <c r="KKD20" s="868" t="s">
        <v>877</v>
      </c>
      <c r="KKE20" s="868" t="s">
        <v>877</v>
      </c>
      <c r="KKF20" s="868" t="s">
        <v>877</v>
      </c>
      <c r="KKG20" s="868" t="s">
        <v>877</v>
      </c>
      <c r="KKH20" s="868" t="s">
        <v>877</v>
      </c>
      <c r="KKI20" s="868" t="s">
        <v>877</v>
      </c>
      <c r="KKJ20" s="868" t="s">
        <v>877</v>
      </c>
      <c r="KKK20" s="868" t="s">
        <v>877</v>
      </c>
      <c r="KKL20" s="868" t="s">
        <v>877</v>
      </c>
      <c r="KKM20" s="868" t="s">
        <v>877</v>
      </c>
      <c r="KKN20" s="868" t="s">
        <v>877</v>
      </c>
      <c r="KKO20" s="868" t="s">
        <v>877</v>
      </c>
      <c r="KKP20" s="868" t="s">
        <v>877</v>
      </c>
      <c r="KKQ20" s="868" t="s">
        <v>877</v>
      </c>
      <c r="KKR20" s="868" t="s">
        <v>877</v>
      </c>
      <c r="KKS20" s="868" t="s">
        <v>877</v>
      </c>
      <c r="KKT20" s="868" t="s">
        <v>877</v>
      </c>
      <c r="KKU20" s="868" t="s">
        <v>877</v>
      </c>
      <c r="KKV20" s="868" t="s">
        <v>877</v>
      </c>
      <c r="KKW20" s="868" t="s">
        <v>877</v>
      </c>
      <c r="KKX20" s="868" t="s">
        <v>877</v>
      </c>
      <c r="KKY20" s="868" t="s">
        <v>877</v>
      </c>
      <c r="KKZ20" s="868" t="s">
        <v>877</v>
      </c>
      <c r="KLA20" s="868" t="s">
        <v>877</v>
      </c>
      <c r="KLB20" s="868" t="s">
        <v>877</v>
      </c>
      <c r="KLC20" s="868" t="s">
        <v>877</v>
      </c>
      <c r="KLD20" s="868" t="s">
        <v>877</v>
      </c>
      <c r="KLE20" s="868" t="s">
        <v>877</v>
      </c>
      <c r="KLF20" s="868" t="s">
        <v>877</v>
      </c>
      <c r="KLG20" s="868" t="s">
        <v>877</v>
      </c>
      <c r="KLH20" s="868" t="s">
        <v>877</v>
      </c>
      <c r="KLI20" s="868" t="s">
        <v>877</v>
      </c>
      <c r="KLJ20" s="868" t="s">
        <v>877</v>
      </c>
      <c r="KLK20" s="868" t="s">
        <v>877</v>
      </c>
      <c r="KLL20" s="868" t="s">
        <v>877</v>
      </c>
      <c r="KLM20" s="868" t="s">
        <v>877</v>
      </c>
      <c r="KLN20" s="868" t="s">
        <v>877</v>
      </c>
      <c r="KLO20" s="868" t="s">
        <v>877</v>
      </c>
      <c r="KLP20" s="868" t="s">
        <v>877</v>
      </c>
      <c r="KLQ20" s="868" t="s">
        <v>877</v>
      </c>
      <c r="KLR20" s="868" t="s">
        <v>877</v>
      </c>
      <c r="KLS20" s="868" t="s">
        <v>877</v>
      </c>
      <c r="KLT20" s="868" t="s">
        <v>877</v>
      </c>
      <c r="KLU20" s="868" t="s">
        <v>877</v>
      </c>
      <c r="KLV20" s="868" t="s">
        <v>877</v>
      </c>
      <c r="KLW20" s="868" t="s">
        <v>877</v>
      </c>
      <c r="KLX20" s="868" t="s">
        <v>877</v>
      </c>
      <c r="KLY20" s="868" t="s">
        <v>877</v>
      </c>
      <c r="KLZ20" s="868" t="s">
        <v>877</v>
      </c>
      <c r="KMA20" s="868" t="s">
        <v>877</v>
      </c>
      <c r="KMB20" s="868" t="s">
        <v>877</v>
      </c>
      <c r="KMC20" s="868" t="s">
        <v>877</v>
      </c>
      <c r="KMD20" s="868" t="s">
        <v>877</v>
      </c>
      <c r="KME20" s="868" t="s">
        <v>877</v>
      </c>
      <c r="KMF20" s="868" t="s">
        <v>877</v>
      </c>
      <c r="KMG20" s="868" t="s">
        <v>877</v>
      </c>
      <c r="KMH20" s="868" t="s">
        <v>877</v>
      </c>
      <c r="KMI20" s="868" t="s">
        <v>877</v>
      </c>
      <c r="KMJ20" s="868" t="s">
        <v>877</v>
      </c>
      <c r="KMK20" s="868" t="s">
        <v>877</v>
      </c>
      <c r="KML20" s="868" t="s">
        <v>877</v>
      </c>
      <c r="KMM20" s="868" t="s">
        <v>877</v>
      </c>
      <c r="KMN20" s="868" t="s">
        <v>877</v>
      </c>
      <c r="KMO20" s="868" t="s">
        <v>877</v>
      </c>
      <c r="KMP20" s="868" t="s">
        <v>877</v>
      </c>
      <c r="KMQ20" s="868" t="s">
        <v>877</v>
      </c>
      <c r="KMR20" s="868" t="s">
        <v>877</v>
      </c>
      <c r="KMS20" s="868" t="s">
        <v>877</v>
      </c>
      <c r="KMT20" s="868" t="s">
        <v>877</v>
      </c>
      <c r="KMU20" s="868" t="s">
        <v>877</v>
      </c>
      <c r="KMV20" s="868" t="s">
        <v>877</v>
      </c>
      <c r="KMW20" s="868" t="s">
        <v>877</v>
      </c>
      <c r="KMX20" s="868" t="s">
        <v>877</v>
      </c>
      <c r="KMY20" s="868" t="s">
        <v>877</v>
      </c>
      <c r="KMZ20" s="868" t="s">
        <v>877</v>
      </c>
      <c r="KNA20" s="868" t="s">
        <v>877</v>
      </c>
      <c r="KNB20" s="868" t="s">
        <v>877</v>
      </c>
      <c r="KNC20" s="868" t="s">
        <v>877</v>
      </c>
      <c r="KND20" s="868" t="s">
        <v>877</v>
      </c>
      <c r="KNE20" s="868" t="s">
        <v>877</v>
      </c>
      <c r="KNF20" s="868" t="s">
        <v>877</v>
      </c>
      <c r="KNG20" s="868" t="s">
        <v>877</v>
      </c>
      <c r="KNH20" s="868" t="s">
        <v>877</v>
      </c>
      <c r="KNI20" s="868" t="s">
        <v>877</v>
      </c>
      <c r="KNJ20" s="868" t="s">
        <v>877</v>
      </c>
      <c r="KNK20" s="868" t="s">
        <v>877</v>
      </c>
      <c r="KNL20" s="868" t="s">
        <v>877</v>
      </c>
      <c r="KNM20" s="868" t="s">
        <v>877</v>
      </c>
      <c r="KNN20" s="868" t="s">
        <v>877</v>
      </c>
      <c r="KNO20" s="868" t="s">
        <v>877</v>
      </c>
      <c r="KNP20" s="868" t="s">
        <v>877</v>
      </c>
      <c r="KNQ20" s="868" t="s">
        <v>877</v>
      </c>
      <c r="KNR20" s="868" t="s">
        <v>877</v>
      </c>
      <c r="KNS20" s="868" t="s">
        <v>877</v>
      </c>
      <c r="KNT20" s="868" t="s">
        <v>877</v>
      </c>
      <c r="KNU20" s="868" t="s">
        <v>877</v>
      </c>
      <c r="KNV20" s="868" t="s">
        <v>877</v>
      </c>
      <c r="KNW20" s="868" t="s">
        <v>877</v>
      </c>
      <c r="KNX20" s="868" t="s">
        <v>877</v>
      </c>
      <c r="KNY20" s="868" t="s">
        <v>877</v>
      </c>
      <c r="KNZ20" s="868" t="s">
        <v>877</v>
      </c>
      <c r="KOA20" s="868" t="s">
        <v>877</v>
      </c>
      <c r="KOB20" s="868" t="s">
        <v>877</v>
      </c>
      <c r="KOC20" s="868" t="s">
        <v>877</v>
      </c>
      <c r="KOD20" s="868" t="s">
        <v>877</v>
      </c>
      <c r="KOE20" s="868" t="s">
        <v>877</v>
      </c>
      <c r="KOF20" s="868" t="s">
        <v>877</v>
      </c>
      <c r="KOG20" s="868" t="s">
        <v>877</v>
      </c>
      <c r="KOH20" s="868" t="s">
        <v>877</v>
      </c>
      <c r="KOI20" s="868" t="s">
        <v>877</v>
      </c>
      <c r="KOJ20" s="868" t="s">
        <v>877</v>
      </c>
      <c r="KOK20" s="868" t="s">
        <v>877</v>
      </c>
      <c r="KOL20" s="868" t="s">
        <v>877</v>
      </c>
      <c r="KOM20" s="868" t="s">
        <v>877</v>
      </c>
      <c r="KON20" s="868" t="s">
        <v>877</v>
      </c>
      <c r="KOO20" s="868" t="s">
        <v>877</v>
      </c>
      <c r="KOP20" s="868" t="s">
        <v>877</v>
      </c>
      <c r="KOQ20" s="868" t="s">
        <v>877</v>
      </c>
      <c r="KOR20" s="868" t="s">
        <v>877</v>
      </c>
      <c r="KOS20" s="868" t="s">
        <v>877</v>
      </c>
      <c r="KOT20" s="868" t="s">
        <v>877</v>
      </c>
      <c r="KOU20" s="868" t="s">
        <v>877</v>
      </c>
      <c r="KOV20" s="868" t="s">
        <v>877</v>
      </c>
      <c r="KOW20" s="868" t="s">
        <v>877</v>
      </c>
      <c r="KOX20" s="868" t="s">
        <v>877</v>
      </c>
      <c r="KOY20" s="868" t="s">
        <v>877</v>
      </c>
      <c r="KOZ20" s="868" t="s">
        <v>877</v>
      </c>
      <c r="KPA20" s="868" t="s">
        <v>877</v>
      </c>
      <c r="KPB20" s="868" t="s">
        <v>877</v>
      </c>
      <c r="KPC20" s="868" t="s">
        <v>877</v>
      </c>
      <c r="KPD20" s="868" t="s">
        <v>877</v>
      </c>
      <c r="KPE20" s="868" t="s">
        <v>877</v>
      </c>
      <c r="KPF20" s="868" t="s">
        <v>877</v>
      </c>
      <c r="KPG20" s="868" t="s">
        <v>877</v>
      </c>
      <c r="KPH20" s="868" t="s">
        <v>877</v>
      </c>
      <c r="KPI20" s="868" t="s">
        <v>877</v>
      </c>
      <c r="KPJ20" s="868" t="s">
        <v>877</v>
      </c>
      <c r="KPK20" s="868" t="s">
        <v>877</v>
      </c>
      <c r="KPL20" s="868" t="s">
        <v>877</v>
      </c>
      <c r="KPM20" s="868" t="s">
        <v>877</v>
      </c>
      <c r="KPN20" s="868" t="s">
        <v>877</v>
      </c>
      <c r="KPO20" s="868" t="s">
        <v>877</v>
      </c>
      <c r="KPP20" s="868" t="s">
        <v>877</v>
      </c>
      <c r="KPQ20" s="868" t="s">
        <v>877</v>
      </c>
      <c r="KPR20" s="868" t="s">
        <v>877</v>
      </c>
      <c r="KPS20" s="868" t="s">
        <v>877</v>
      </c>
      <c r="KPT20" s="868" t="s">
        <v>877</v>
      </c>
      <c r="KPU20" s="868" t="s">
        <v>877</v>
      </c>
      <c r="KPV20" s="868" t="s">
        <v>877</v>
      </c>
      <c r="KPW20" s="868" t="s">
        <v>877</v>
      </c>
      <c r="KPX20" s="868" t="s">
        <v>877</v>
      </c>
      <c r="KPY20" s="868" t="s">
        <v>877</v>
      </c>
      <c r="KPZ20" s="868" t="s">
        <v>877</v>
      </c>
      <c r="KQA20" s="868" t="s">
        <v>877</v>
      </c>
      <c r="KQB20" s="868" t="s">
        <v>877</v>
      </c>
      <c r="KQC20" s="868" t="s">
        <v>877</v>
      </c>
      <c r="KQD20" s="868" t="s">
        <v>877</v>
      </c>
      <c r="KQE20" s="868" t="s">
        <v>877</v>
      </c>
      <c r="KQF20" s="868" t="s">
        <v>877</v>
      </c>
      <c r="KQG20" s="868" t="s">
        <v>877</v>
      </c>
      <c r="KQH20" s="868" t="s">
        <v>877</v>
      </c>
      <c r="KQI20" s="868" t="s">
        <v>877</v>
      </c>
      <c r="KQJ20" s="868" t="s">
        <v>877</v>
      </c>
      <c r="KQK20" s="868" t="s">
        <v>877</v>
      </c>
      <c r="KQL20" s="868" t="s">
        <v>877</v>
      </c>
      <c r="KQM20" s="868" t="s">
        <v>877</v>
      </c>
      <c r="KQN20" s="868" t="s">
        <v>877</v>
      </c>
      <c r="KQO20" s="868" t="s">
        <v>877</v>
      </c>
      <c r="KQP20" s="868" t="s">
        <v>877</v>
      </c>
      <c r="KQQ20" s="868" t="s">
        <v>877</v>
      </c>
      <c r="KQR20" s="868" t="s">
        <v>877</v>
      </c>
      <c r="KQS20" s="868" t="s">
        <v>877</v>
      </c>
      <c r="KQT20" s="868" t="s">
        <v>877</v>
      </c>
      <c r="KQU20" s="868" t="s">
        <v>877</v>
      </c>
      <c r="KQV20" s="868" t="s">
        <v>877</v>
      </c>
      <c r="KQW20" s="868" t="s">
        <v>877</v>
      </c>
      <c r="KQX20" s="868" t="s">
        <v>877</v>
      </c>
      <c r="KQY20" s="868" t="s">
        <v>877</v>
      </c>
      <c r="KQZ20" s="868" t="s">
        <v>877</v>
      </c>
      <c r="KRA20" s="868" t="s">
        <v>877</v>
      </c>
      <c r="KRB20" s="868" t="s">
        <v>877</v>
      </c>
      <c r="KRC20" s="868" t="s">
        <v>877</v>
      </c>
      <c r="KRD20" s="868" t="s">
        <v>877</v>
      </c>
      <c r="KRE20" s="868" t="s">
        <v>877</v>
      </c>
      <c r="KRF20" s="868" t="s">
        <v>877</v>
      </c>
      <c r="KRG20" s="868" t="s">
        <v>877</v>
      </c>
      <c r="KRH20" s="868" t="s">
        <v>877</v>
      </c>
      <c r="KRI20" s="868" t="s">
        <v>877</v>
      </c>
      <c r="KRJ20" s="868" t="s">
        <v>877</v>
      </c>
      <c r="KRK20" s="868" t="s">
        <v>877</v>
      </c>
      <c r="KRL20" s="868" t="s">
        <v>877</v>
      </c>
      <c r="KRM20" s="868" t="s">
        <v>877</v>
      </c>
      <c r="KRN20" s="868" t="s">
        <v>877</v>
      </c>
      <c r="KRO20" s="868" t="s">
        <v>877</v>
      </c>
      <c r="KRP20" s="868" t="s">
        <v>877</v>
      </c>
      <c r="KRQ20" s="868" t="s">
        <v>877</v>
      </c>
      <c r="KRR20" s="868" t="s">
        <v>877</v>
      </c>
      <c r="KRS20" s="868" t="s">
        <v>877</v>
      </c>
      <c r="KRT20" s="868" t="s">
        <v>877</v>
      </c>
      <c r="KRU20" s="868" t="s">
        <v>877</v>
      </c>
      <c r="KRV20" s="868" t="s">
        <v>877</v>
      </c>
      <c r="KRW20" s="868" t="s">
        <v>877</v>
      </c>
      <c r="KRX20" s="868" t="s">
        <v>877</v>
      </c>
      <c r="KRY20" s="868" t="s">
        <v>877</v>
      </c>
      <c r="KRZ20" s="868" t="s">
        <v>877</v>
      </c>
      <c r="KSA20" s="868" t="s">
        <v>877</v>
      </c>
      <c r="KSB20" s="868" t="s">
        <v>877</v>
      </c>
      <c r="KSC20" s="868" t="s">
        <v>877</v>
      </c>
      <c r="KSD20" s="868" t="s">
        <v>877</v>
      </c>
      <c r="KSE20" s="868" t="s">
        <v>877</v>
      </c>
      <c r="KSF20" s="868" t="s">
        <v>877</v>
      </c>
      <c r="KSG20" s="868" t="s">
        <v>877</v>
      </c>
      <c r="KSH20" s="868" t="s">
        <v>877</v>
      </c>
      <c r="KSI20" s="868" t="s">
        <v>877</v>
      </c>
      <c r="KSJ20" s="868" t="s">
        <v>877</v>
      </c>
      <c r="KSK20" s="868" t="s">
        <v>877</v>
      </c>
      <c r="KSL20" s="868" t="s">
        <v>877</v>
      </c>
      <c r="KSM20" s="868" t="s">
        <v>877</v>
      </c>
      <c r="KSN20" s="868" t="s">
        <v>877</v>
      </c>
      <c r="KSO20" s="868" t="s">
        <v>877</v>
      </c>
      <c r="KSP20" s="868" t="s">
        <v>877</v>
      </c>
      <c r="KSQ20" s="868" t="s">
        <v>877</v>
      </c>
      <c r="KSR20" s="868" t="s">
        <v>877</v>
      </c>
      <c r="KSS20" s="868" t="s">
        <v>877</v>
      </c>
      <c r="KST20" s="868" t="s">
        <v>877</v>
      </c>
      <c r="KSU20" s="868" t="s">
        <v>877</v>
      </c>
      <c r="KSV20" s="868" t="s">
        <v>877</v>
      </c>
      <c r="KSW20" s="868" t="s">
        <v>877</v>
      </c>
      <c r="KSX20" s="868" t="s">
        <v>877</v>
      </c>
      <c r="KSY20" s="868" t="s">
        <v>877</v>
      </c>
      <c r="KSZ20" s="868" t="s">
        <v>877</v>
      </c>
      <c r="KTA20" s="868" t="s">
        <v>877</v>
      </c>
      <c r="KTB20" s="868" t="s">
        <v>877</v>
      </c>
      <c r="KTC20" s="868" t="s">
        <v>877</v>
      </c>
      <c r="KTD20" s="868" t="s">
        <v>877</v>
      </c>
      <c r="KTE20" s="868" t="s">
        <v>877</v>
      </c>
      <c r="KTF20" s="868" t="s">
        <v>877</v>
      </c>
      <c r="KTG20" s="868" t="s">
        <v>877</v>
      </c>
      <c r="KTH20" s="868" t="s">
        <v>877</v>
      </c>
      <c r="KTI20" s="868" t="s">
        <v>877</v>
      </c>
      <c r="KTJ20" s="868" t="s">
        <v>877</v>
      </c>
      <c r="KTK20" s="868" t="s">
        <v>877</v>
      </c>
      <c r="KTL20" s="868" t="s">
        <v>877</v>
      </c>
      <c r="KTM20" s="868" t="s">
        <v>877</v>
      </c>
      <c r="KTN20" s="868" t="s">
        <v>877</v>
      </c>
      <c r="KTO20" s="868" t="s">
        <v>877</v>
      </c>
      <c r="KTP20" s="868" t="s">
        <v>877</v>
      </c>
      <c r="KTQ20" s="868" t="s">
        <v>877</v>
      </c>
      <c r="KTR20" s="868" t="s">
        <v>877</v>
      </c>
      <c r="KTS20" s="868" t="s">
        <v>877</v>
      </c>
      <c r="KTT20" s="868" t="s">
        <v>877</v>
      </c>
      <c r="KTU20" s="868" t="s">
        <v>877</v>
      </c>
      <c r="KTV20" s="868" t="s">
        <v>877</v>
      </c>
      <c r="KTW20" s="868" t="s">
        <v>877</v>
      </c>
      <c r="KTX20" s="868" t="s">
        <v>877</v>
      </c>
      <c r="KTY20" s="868" t="s">
        <v>877</v>
      </c>
      <c r="KTZ20" s="868" t="s">
        <v>877</v>
      </c>
      <c r="KUA20" s="868" t="s">
        <v>877</v>
      </c>
      <c r="KUB20" s="868" t="s">
        <v>877</v>
      </c>
      <c r="KUC20" s="868" t="s">
        <v>877</v>
      </c>
      <c r="KUD20" s="868" t="s">
        <v>877</v>
      </c>
      <c r="KUE20" s="868" t="s">
        <v>877</v>
      </c>
      <c r="KUF20" s="868" t="s">
        <v>877</v>
      </c>
      <c r="KUG20" s="868" t="s">
        <v>877</v>
      </c>
      <c r="KUH20" s="868" t="s">
        <v>877</v>
      </c>
      <c r="KUI20" s="868" t="s">
        <v>877</v>
      </c>
      <c r="KUJ20" s="868" t="s">
        <v>877</v>
      </c>
      <c r="KUK20" s="868" t="s">
        <v>877</v>
      </c>
      <c r="KUL20" s="868" t="s">
        <v>877</v>
      </c>
      <c r="KUM20" s="868" t="s">
        <v>877</v>
      </c>
      <c r="KUN20" s="868" t="s">
        <v>877</v>
      </c>
      <c r="KUO20" s="868" t="s">
        <v>877</v>
      </c>
      <c r="KUP20" s="868" t="s">
        <v>877</v>
      </c>
      <c r="KUQ20" s="868" t="s">
        <v>877</v>
      </c>
      <c r="KUR20" s="868" t="s">
        <v>877</v>
      </c>
      <c r="KUS20" s="868" t="s">
        <v>877</v>
      </c>
      <c r="KUT20" s="868" t="s">
        <v>877</v>
      </c>
      <c r="KUU20" s="868" t="s">
        <v>877</v>
      </c>
      <c r="KUV20" s="868" t="s">
        <v>877</v>
      </c>
      <c r="KUW20" s="868" t="s">
        <v>877</v>
      </c>
      <c r="KUX20" s="868" t="s">
        <v>877</v>
      </c>
      <c r="KUY20" s="868" t="s">
        <v>877</v>
      </c>
      <c r="KUZ20" s="868" t="s">
        <v>877</v>
      </c>
      <c r="KVA20" s="868" t="s">
        <v>877</v>
      </c>
      <c r="KVB20" s="868" t="s">
        <v>877</v>
      </c>
      <c r="KVC20" s="868" t="s">
        <v>877</v>
      </c>
      <c r="KVD20" s="868" t="s">
        <v>877</v>
      </c>
      <c r="KVE20" s="868" t="s">
        <v>877</v>
      </c>
      <c r="KVF20" s="868" t="s">
        <v>877</v>
      </c>
      <c r="KVG20" s="868" t="s">
        <v>877</v>
      </c>
      <c r="KVH20" s="868" t="s">
        <v>877</v>
      </c>
      <c r="KVI20" s="868" t="s">
        <v>877</v>
      </c>
      <c r="KVJ20" s="868" t="s">
        <v>877</v>
      </c>
      <c r="KVK20" s="868" t="s">
        <v>877</v>
      </c>
      <c r="KVL20" s="868" t="s">
        <v>877</v>
      </c>
      <c r="KVM20" s="868" t="s">
        <v>877</v>
      </c>
      <c r="KVN20" s="868" t="s">
        <v>877</v>
      </c>
      <c r="KVO20" s="868" t="s">
        <v>877</v>
      </c>
      <c r="KVP20" s="868" t="s">
        <v>877</v>
      </c>
      <c r="KVQ20" s="868" t="s">
        <v>877</v>
      </c>
      <c r="KVR20" s="868" t="s">
        <v>877</v>
      </c>
      <c r="KVS20" s="868" t="s">
        <v>877</v>
      </c>
      <c r="KVT20" s="868" t="s">
        <v>877</v>
      </c>
      <c r="KVU20" s="868" t="s">
        <v>877</v>
      </c>
      <c r="KVV20" s="868" t="s">
        <v>877</v>
      </c>
      <c r="KVW20" s="868" t="s">
        <v>877</v>
      </c>
      <c r="KVX20" s="868" t="s">
        <v>877</v>
      </c>
      <c r="KVY20" s="868" t="s">
        <v>877</v>
      </c>
      <c r="KVZ20" s="868" t="s">
        <v>877</v>
      </c>
      <c r="KWA20" s="868" t="s">
        <v>877</v>
      </c>
      <c r="KWB20" s="868" t="s">
        <v>877</v>
      </c>
      <c r="KWC20" s="868" t="s">
        <v>877</v>
      </c>
      <c r="KWD20" s="868" t="s">
        <v>877</v>
      </c>
      <c r="KWE20" s="868" t="s">
        <v>877</v>
      </c>
      <c r="KWF20" s="868" t="s">
        <v>877</v>
      </c>
      <c r="KWG20" s="868" t="s">
        <v>877</v>
      </c>
      <c r="KWH20" s="868" t="s">
        <v>877</v>
      </c>
      <c r="KWI20" s="868" t="s">
        <v>877</v>
      </c>
      <c r="KWJ20" s="868" t="s">
        <v>877</v>
      </c>
      <c r="KWK20" s="868" t="s">
        <v>877</v>
      </c>
      <c r="KWL20" s="868" t="s">
        <v>877</v>
      </c>
      <c r="KWM20" s="868" t="s">
        <v>877</v>
      </c>
      <c r="KWN20" s="868" t="s">
        <v>877</v>
      </c>
      <c r="KWO20" s="868" t="s">
        <v>877</v>
      </c>
      <c r="KWP20" s="868" t="s">
        <v>877</v>
      </c>
      <c r="KWQ20" s="868" t="s">
        <v>877</v>
      </c>
      <c r="KWR20" s="868" t="s">
        <v>877</v>
      </c>
      <c r="KWS20" s="868" t="s">
        <v>877</v>
      </c>
      <c r="KWT20" s="868" t="s">
        <v>877</v>
      </c>
      <c r="KWU20" s="868" t="s">
        <v>877</v>
      </c>
      <c r="KWV20" s="868" t="s">
        <v>877</v>
      </c>
      <c r="KWW20" s="868" t="s">
        <v>877</v>
      </c>
      <c r="KWX20" s="868" t="s">
        <v>877</v>
      </c>
      <c r="KWY20" s="868" t="s">
        <v>877</v>
      </c>
      <c r="KWZ20" s="868" t="s">
        <v>877</v>
      </c>
      <c r="KXA20" s="868" t="s">
        <v>877</v>
      </c>
      <c r="KXB20" s="868" t="s">
        <v>877</v>
      </c>
      <c r="KXC20" s="868" t="s">
        <v>877</v>
      </c>
      <c r="KXD20" s="868" t="s">
        <v>877</v>
      </c>
      <c r="KXE20" s="868" t="s">
        <v>877</v>
      </c>
      <c r="KXF20" s="868" t="s">
        <v>877</v>
      </c>
      <c r="KXG20" s="868" t="s">
        <v>877</v>
      </c>
      <c r="KXH20" s="868" t="s">
        <v>877</v>
      </c>
      <c r="KXI20" s="868" t="s">
        <v>877</v>
      </c>
      <c r="KXJ20" s="868" t="s">
        <v>877</v>
      </c>
      <c r="KXK20" s="868" t="s">
        <v>877</v>
      </c>
      <c r="KXL20" s="868" t="s">
        <v>877</v>
      </c>
      <c r="KXM20" s="868" t="s">
        <v>877</v>
      </c>
      <c r="KXN20" s="868" t="s">
        <v>877</v>
      </c>
      <c r="KXO20" s="868" t="s">
        <v>877</v>
      </c>
      <c r="KXP20" s="868" t="s">
        <v>877</v>
      </c>
      <c r="KXQ20" s="868" t="s">
        <v>877</v>
      </c>
      <c r="KXR20" s="868" t="s">
        <v>877</v>
      </c>
      <c r="KXS20" s="868" t="s">
        <v>877</v>
      </c>
      <c r="KXT20" s="868" t="s">
        <v>877</v>
      </c>
      <c r="KXU20" s="868" t="s">
        <v>877</v>
      </c>
      <c r="KXV20" s="868" t="s">
        <v>877</v>
      </c>
      <c r="KXW20" s="868" t="s">
        <v>877</v>
      </c>
      <c r="KXX20" s="868" t="s">
        <v>877</v>
      </c>
      <c r="KXY20" s="868" t="s">
        <v>877</v>
      </c>
      <c r="KXZ20" s="868" t="s">
        <v>877</v>
      </c>
      <c r="KYA20" s="868" t="s">
        <v>877</v>
      </c>
      <c r="KYB20" s="868" t="s">
        <v>877</v>
      </c>
      <c r="KYC20" s="868" t="s">
        <v>877</v>
      </c>
      <c r="KYD20" s="868" t="s">
        <v>877</v>
      </c>
      <c r="KYE20" s="868" t="s">
        <v>877</v>
      </c>
      <c r="KYF20" s="868" t="s">
        <v>877</v>
      </c>
      <c r="KYG20" s="868" t="s">
        <v>877</v>
      </c>
      <c r="KYH20" s="868" t="s">
        <v>877</v>
      </c>
      <c r="KYI20" s="868" t="s">
        <v>877</v>
      </c>
      <c r="KYJ20" s="868" t="s">
        <v>877</v>
      </c>
      <c r="KYK20" s="868" t="s">
        <v>877</v>
      </c>
      <c r="KYL20" s="868" t="s">
        <v>877</v>
      </c>
      <c r="KYM20" s="868" t="s">
        <v>877</v>
      </c>
      <c r="KYN20" s="868" t="s">
        <v>877</v>
      </c>
      <c r="KYO20" s="868" t="s">
        <v>877</v>
      </c>
      <c r="KYP20" s="868" t="s">
        <v>877</v>
      </c>
      <c r="KYQ20" s="868" t="s">
        <v>877</v>
      </c>
      <c r="KYR20" s="868" t="s">
        <v>877</v>
      </c>
      <c r="KYS20" s="868" t="s">
        <v>877</v>
      </c>
      <c r="KYT20" s="868" t="s">
        <v>877</v>
      </c>
      <c r="KYU20" s="868" t="s">
        <v>877</v>
      </c>
      <c r="KYV20" s="868" t="s">
        <v>877</v>
      </c>
      <c r="KYW20" s="868" t="s">
        <v>877</v>
      </c>
      <c r="KYX20" s="868" t="s">
        <v>877</v>
      </c>
      <c r="KYY20" s="868" t="s">
        <v>877</v>
      </c>
      <c r="KYZ20" s="868" t="s">
        <v>877</v>
      </c>
      <c r="KZA20" s="868" t="s">
        <v>877</v>
      </c>
      <c r="KZB20" s="868" t="s">
        <v>877</v>
      </c>
      <c r="KZC20" s="868" t="s">
        <v>877</v>
      </c>
      <c r="KZD20" s="868" t="s">
        <v>877</v>
      </c>
      <c r="KZE20" s="868" t="s">
        <v>877</v>
      </c>
      <c r="KZF20" s="868" t="s">
        <v>877</v>
      </c>
      <c r="KZG20" s="868" t="s">
        <v>877</v>
      </c>
      <c r="KZH20" s="868" t="s">
        <v>877</v>
      </c>
      <c r="KZI20" s="868" t="s">
        <v>877</v>
      </c>
      <c r="KZJ20" s="868" t="s">
        <v>877</v>
      </c>
      <c r="KZK20" s="868" t="s">
        <v>877</v>
      </c>
      <c r="KZL20" s="868" t="s">
        <v>877</v>
      </c>
      <c r="KZM20" s="868" t="s">
        <v>877</v>
      </c>
      <c r="KZN20" s="868" t="s">
        <v>877</v>
      </c>
      <c r="KZO20" s="868" t="s">
        <v>877</v>
      </c>
      <c r="KZP20" s="868" t="s">
        <v>877</v>
      </c>
      <c r="KZQ20" s="868" t="s">
        <v>877</v>
      </c>
      <c r="KZR20" s="868" t="s">
        <v>877</v>
      </c>
      <c r="KZS20" s="868" t="s">
        <v>877</v>
      </c>
      <c r="KZT20" s="868" t="s">
        <v>877</v>
      </c>
      <c r="KZU20" s="868" t="s">
        <v>877</v>
      </c>
      <c r="KZV20" s="868" t="s">
        <v>877</v>
      </c>
      <c r="KZW20" s="868" t="s">
        <v>877</v>
      </c>
      <c r="KZX20" s="868" t="s">
        <v>877</v>
      </c>
      <c r="KZY20" s="868" t="s">
        <v>877</v>
      </c>
      <c r="KZZ20" s="868" t="s">
        <v>877</v>
      </c>
      <c r="LAA20" s="868" t="s">
        <v>877</v>
      </c>
      <c r="LAB20" s="868" t="s">
        <v>877</v>
      </c>
      <c r="LAC20" s="868" t="s">
        <v>877</v>
      </c>
      <c r="LAD20" s="868" t="s">
        <v>877</v>
      </c>
      <c r="LAE20" s="868" t="s">
        <v>877</v>
      </c>
      <c r="LAF20" s="868" t="s">
        <v>877</v>
      </c>
      <c r="LAG20" s="868" t="s">
        <v>877</v>
      </c>
      <c r="LAH20" s="868" t="s">
        <v>877</v>
      </c>
      <c r="LAI20" s="868" t="s">
        <v>877</v>
      </c>
      <c r="LAJ20" s="868" t="s">
        <v>877</v>
      </c>
      <c r="LAK20" s="868" t="s">
        <v>877</v>
      </c>
      <c r="LAL20" s="868" t="s">
        <v>877</v>
      </c>
      <c r="LAM20" s="868" t="s">
        <v>877</v>
      </c>
      <c r="LAN20" s="868" t="s">
        <v>877</v>
      </c>
      <c r="LAO20" s="868" t="s">
        <v>877</v>
      </c>
      <c r="LAP20" s="868" t="s">
        <v>877</v>
      </c>
      <c r="LAQ20" s="868" t="s">
        <v>877</v>
      </c>
      <c r="LAR20" s="868" t="s">
        <v>877</v>
      </c>
      <c r="LAS20" s="868" t="s">
        <v>877</v>
      </c>
      <c r="LAT20" s="868" t="s">
        <v>877</v>
      </c>
      <c r="LAU20" s="868" t="s">
        <v>877</v>
      </c>
      <c r="LAV20" s="868" t="s">
        <v>877</v>
      </c>
      <c r="LAW20" s="868" t="s">
        <v>877</v>
      </c>
      <c r="LAX20" s="868" t="s">
        <v>877</v>
      </c>
      <c r="LAY20" s="868" t="s">
        <v>877</v>
      </c>
      <c r="LAZ20" s="868" t="s">
        <v>877</v>
      </c>
      <c r="LBA20" s="868" t="s">
        <v>877</v>
      </c>
      <c r="LBB20" s="868" t="s">
        <v>877</v>
      </c>
      <c r="LBC20" s="868" t="s">
        <v>877</v>
      </c>
      <c r="LBD20" s="868" t="s">
        <v>877</v>
      </c>
      <c r="LBE20" s="868" t="s">
        <v>877</v>
      </c>
      <c r="LBF20" s="868" t="s">
        <v>877</v>
      </c>
      <c r="LBG20" s="868" t="s">
        <v>877</v>
      </c>
      <c r="LBH20" s="868" t="s">
        <v>877</v>
      </c>
      <c r="LBI20" s="868" t="s">
        <v>877</v>
      </c>
      <c r="LBJ20" s="868" t="s">
        <v>877</v>
      </c>
      <c r="LBK20" s="868" t="s">
        <v>877</v>
      </c>
      <c r="LBL20" s="868" t="s">
        <v>877</v>
      </c>
      <c r="LBM20" s="868" t="s">
        <v>877</v>
      </c>
      <c r="LBN20" s="868" t="s">
        <v>877</v>
      </c>
      <c r="LBO20" s="868" t="s">
        <v>877</v>
      </c>
      <c r="LBP20" s="868" t="s">
        <v>877</v>
      </c>
      <c r="LBQ20" s="868" t="s">
        <v>877</v>
      </c>
      <c r="LBR20" s="868" t="s">
        <v>877</v>
      </c>
      <c r="LBS20" s="868" t="s">
        <v>877</v>
      </c>
      <c r="LBT20" s="868" t="s">
        <v>877</v>
      </c>
      <c r="LBU20" s="868" t="s">
        <v>877</v>
      </c>
      <c r="LBV20" s="868" t="s">
        <v>877</v>
      </c>
      <c r="LBW20" s="868" t="s">
        <v>877</v>
      </c>
      <c r="LBX20" s="868" t="s">
        <v>877</v>
      </c>
      <c r="LBY20" s="868" t="s">
        <v>877</v>
      </c>
      <c r="LBZ20" s="868" t="s">
        <v>877</v>
      </c>
      <c r="LCA20" s="868" t="s">
        <v>877</v>
      </c>
      <c r="LCB20" s="868" t="s">
        <v>877</v>
      </c>
      <c r="LCC20" s="868" t="s">
        <v>877</v>
      </c>
      <c r="LCD20" s="868" t="s">
        <v>877</v>
      </c>
      <c r="LCE20" s="868" t="s">
        <v>877</v>
      </c>
      <c r="LCF20" s="868" t="s">
        <v>877</v>
      </c>
      <c r="LCG20" s="868" t="s">
        <v>877</v>
      </c>
      <c r="LCH20" s="868" t="s">
        <v>877</v>
      </c>
      <c r="LCI20" s="868" t="s">
        <v>877</v>
      </c>
      <c r="LCJ20" s="868" t="s">
        <v>877</v>
      </c>
      <c r="LCK20" s="868" t="s">
        <v>877</v>
      </c>
      <c r="LCL20" s="868" t="s">
        <v>877</v>
      </c>
      <c r="LCM20" s="868" t="s">
        <v>877</v>
      </c>
      <c r="LCN20" s="868" t="s">
        <v>877</v>
      </c>
      <c r="LCO20" s="868" t="s">
        <v>877</v>
      </c>
      <c r="LCP20" s="868" t="s">
        <v>877</v>
      </c>
      <c r="LCQ20" s="868" t="s">
        <v>877</v>
      </c>
      <c r="LCR20" s="868" t="s">
        <v>877</v>
      </c>
      <c r="LCS20" s="868" t="s">
        <v>877</v>
      </c>
      <c r="LCT20" s="868" t="s">
        <v>877</v>
      </c>
      <c r="LCU20" s="868" t="s">
        <v>877</v>
      </c>
      <c r="LCV20" s="868" t="s">
        <v>877</v>
      </c>
      <c r="LCW20" s="868" t="s">
        <v>877</v>
      </c>
      <c r="LCX20" s="868" t="s">
        <v>877</v>
      </c>
      <c r="LCY20" s="868" t="s">
        <v>877</v>
      </c>
      <c r="LCZ20" s="868" t="s">
        <v>877</v>
      </c>
      <c r="LDA20" s="868" t="s">
        <v>877</v>
      </c>
      <c r="LDB20" s="868" t="s">
        <v>877</v>
      </c>
      <c r="LDC20" s="868" t="s">
        <v>877</v>
      </c>
      <c r="LDD20" s="868" t="s">
        <v>877</v>
      </c>
      <c r="LDE20" s="868" t="s">
        <v>877</v>
      </c>
      <c r="LDF20" s="868" t="s">
        <v>877</v>
      </c>
      <c r="LDG20" s="868" t="s">
        <v>877</v>
      </c>
      <c r="LDH20" s="868" t="s">
        <v>877</v>
      </c>
      <c r="LDI20" s="868" t="s">
        <v>877</v>
      </c>
      <c r="LDJ20" s="868" t="s">
        <v>877</v>
      </c>
      <c r="LDK20" s="868" t="s">
        <v>877</v>
      </c>
      <c r="LDL20" s="868" t="s">
        <v>877</v>
      </c>
      <c r="LDM20" s="868" t="s">
        <v>877</v>
      </c>
      <c r="LDN20" s="868" t="s">
        <v>877</v>
      </c>
      <c r="LDO20" s="868" t="s">
        <v>877</v>
      </c>
      <c r="LDP20" s="868" t="s">
        <v>877</v>
      </c>
      <c r="LDQ20" s="868" t="s">
        <v>877</v>
      </c>
      <c r="LDR20" s="868" t="s">
        <v>877</v>
      </c>
      <c r="LDS20" s="868" t="s">
        <v>877</v>
      </c>
      <c r="LDT20" s="868" t="s">
        <v>877</v>
      </c>
      <c r="LDU20" s="868" t="s">
        <v>877</v>
      </c>
      <c r="LDV20" s="868" t="s">
        <v>877</v>
      </c>
      <c r="LDW20" s="868" t="s">
        <v>877</v>
      </c>
      <c r="LDX20" s="868" t="s">
        <v>877</v>
      </c>
      <c r="LDY20" s="868" t="s">
        <v>877</v>
      </c>
      <c r="LDZ20" s="868" t="s">
        <v>877</v>
      </c>
      <c r="LEA20" s="868" t="s">
        <v>877</v>
      </c>
      <c r="LEB20" s="868" t="s">
        <v>877</v>
      </c>
      <c r="LEC20" s="868" t="s">
        <v>877</v>
      </c>
      <c r="LED20" s="868" t="s">
        <v>877</v>
      </c>
      <c r="LEE20" s="868" t="s">
        <v>877</v>
      </c>
      <c r="LEF20" s="868" t="s">
        <v>877</v>
      </c>
      <c r="LEG20" s="868" t="s">
        <v>877</v>
      </c>
      <c r="LEH20" s="868" t="s">
        <v>877</v>
      </c>
      <c r="LEI20" s="868" t="s">
        <v>877</v>
      </c>
      <c r="LEJ20" s="868" t="s">
        <v>877</v>
      </c>
      <c r="LEK20" s="868" t="s">
        <v>877</v>
      </c>
      <c r="LEL20" s="868" t="s">
        <v>877</v>
      </c>
      <c r="LEM20" s="868" t="s">
        <v>877</v>
      </c>
      <c r="LEN20" s="868" t="s">
        <v>877</v>
      </c>
      <c r="LEO20" s="868" t="s">
        <v>877</v>
      </c>
      <c r="LEP20" s="868" t="s">
        <v>877</v>
      </c>
      <c r="LEQ20" s="868" t="s">
        <v>877</v>
      </c>
      <c r="LER20" s="868" t="s">
        <v>877</v>
      </c>
      <c r="LES20" s="868" t="s">
        <v>877</v>
      </c>
      <c r="LET20" s="868" t="s">
        <v>877</v>
      </c>
      <c r="LEU20" s="868" t="s">
        <v>877</v>
      </c>
      <c r="LEV20" s="868" t="s">
        <v>877</v>
      </c>
      <c r="LEW20" s="868" t="s">
        <v>877</v>
      </c>
      <c r="LEX20" s="868" t="s">
        <v>877</v>
      </c>
      <c r="LEY20" s="868" t="s">
        <v>877</v>
      </c>
      <c r="LEZ20" s="868" t="s">
        <v>877</v>
      </c>
      <c r="LFA20" s="868" t="s">
        <v>877</v>
      </c>
      <c r="LFB20" s="868" t="s">
        <v>877</v>
      </c>
      <c r="LFC20" s="868" t="s">
        <v>877</v>
      </c>
      <c r="LFD20" s="868" t="s">
        <v>877</v>
      </c>
      <c r="LFE20" s="868" t="s">
        <v>877</v>
      </c>
      <c r="LFF20" s="868" t="s">
        <v>877</v>
      </c>
      <c r="LFG20" s="868" t="s">
        <v>877</v>
      </c>
      <c r="LFH20" s="868" t="s">
        <v>877</v>
      </c>
      <c r="LFI20" s="868" t="s">
        <v>877</v>
      </c>
      <c r="LFJ20" s="868" t="s">
        <v>877</v>
      </c>
      <c r="LFK20" s="868" t="s">
        <v>877</v>
      </c>
      <c r="LFL20" s="868" t="s">
        <v>877</v>
      </c>
      <c r="LFM20" s="868" t="s">
        <v>877</v>
      </c>
      <c r="LFN20" s="868" t="s">
        <v>877</v>
      </c>
      <c r="LFO20" s="868" t="s">
        <v>877</v>
      </c>
      <c r="LFP20" s="868" t="s">
        <v>877</v>
      </c>
      <c r="LFQ20" s="868" t="s">
        <v>877</v>
      </c>
      <c r="LFR20" s="868" t="s">
        <v>877</v>
      </c>
      <c r="LFS20" s="868" t="s">
        <v>877</v>
      </c>
      <c r="LFT20" s="868" t="s">
        <v>877</v>
      </c>
      <c r="LFU20" s="868" t="s">
        <v>877</v>
      </c>
      <c r="LFV20" s="868" t="s">
        <v>877</v>
      </c>
      <c r="LFW20" s="868" t="s">
        <v>877</v>
      </c>
      <c r="LFX20" s="868" t="s">
        <v>877</v>
      </c>
      <c r="LFY20" s="868" t="s">
        <v>877</v>
      </c>
      <c r="LFZ20" s="868" t="s">
        <v>877</v>
      </c>
      <c r="LGA20" s="868" t="s">
        <v>877</v>
      </c>
      <c r="LGB20" s="868" t="s">
        <v>877</v>
      </c>
      <c r="LGC20" s="868" t="s">
        <v>877</v>
      </c>
      <c r="LGD20" s="868" t="s">
        <v>877</v>
      </c>
      <c r="LGE20" s="868" t="s">
        <v>877</v>
      </c>
      <c r="LGF20" s="868" t="s">
        <v>877</v>
      </c>
      <c r="LGG20" s="868" t="s">
        <v>877</v>
      </c>
      <c r="LGH20" s="868" t="s">
        <v>877</v>
      </c>
      <c r="LGI20" s="868" t="s">
        <v>877</v>
      </c>
      <c r="LGJ20" s="868" t="s">
        <v>877</v>
      </c>
      <c r="LGK20" s="868" t="s">
        <v>877</v>
      </c>
      <c r="LGL20" s="868" t="s">
        <v>877</v>
      </c>
      <c r="LGM20" s="868" t="s">
        <v>877</v>
      </c>
      <c r="LGN20" s="868" t="s">
        <v>877</v>
      </c>
      <c r="LGO20" s="868" t="s">
        <v>877</v>
      </c>
      <c r="LGP20" s="868" t="s">
        <v>877</v>
      </c>
      <c r="LGQ20" s="868" t="s">
        <v>877</v>
      </c>
      <c r="LGR20" s="868" t="s">
        <v>877</v>
      </c>
      <c r="LGS20" s="868" t="s">
        <v>877</v>
      </c>
      <c r="LGT20" s="868" t="s">
        <v>877</v>
      </c>
      <c r="LGU20" s="868" t="s">
        <v>877</v>
      </c>
      <c r="LGV20" s="868" t="s">
        <v>877</v>
      </c>
      <c r="LGW20" s="868" t="s">
        <v>877</v>
      </c>
      <c r="LGX20" s="868" t="s">
        <v>877</v>
      </c>
      <c r="LGY20" s="868" t="s">
        <v>877</v>
      </c>
      <c r="LGZ20" s="868" t="s">
        <v>877</v>
      </c>
      <c r="LHA20" s="868" t="s">
        <v>877</v>
      </c>
      <c r="LHB20" s="868" t="s">
        <v>877</v>
      </c>
      <c r="LHC20" s="868" t="s">
        <v>877</v>
      </c>
      <c r="LHD20" s="868" t="s">
        <v>877</v>
      </c>
      <c r="LHE20" s="868" t="s">
        <v>877</v>
      </c>
      <c r="LHF20" s="868" t="s">
        <v>877</v>
      </c>
      <c r="LHG20" s="868" t="s">
        <v>877</v>
      </c>
      <c r="LHH20" s="868" t="s">
        <v>877</v>
      </c>
      <c r="LHI20" s="868" t="s">
        <v>877</v>
      </c>
      <c r="LHJ20" s="868" t="s">
        <v>877</v>
      </c>
      <c r="LHK20" s="868" t="s">
        <v>877</v>
      </c>
      <c r="LHL20" s="868" t="s">
        <v>877</v>
      </c>
      <c r="LHM20" s="868" t="s">
        <v>877</v>
      </c>
      <c r="LHN20" s="868" t="s">
        <v>877</v>
      </c>
      <c r="LHO20" s="868" t="s">
        <v>877</v>
      </c>
      <c r="LHP20" s="868" t="s">
        <v>877</v>
      </c>
      <c r="LHQ20" s="868" t="s">
        <v>877</v>
      </c>
      <c r="LHR20" s="868" t="s">
        <v>877</v>
      </c>
      <c r="LHS20" s="868" t="s">
        <v>877</v>
      </c>
      <c r="LHT20" s="868" t="s">
        <v>877</v>
      </c>
      <c r="LHU20" s="868" t="s">
        <v>877</v>
      </c>
      <c r="LHV20" s="868" t="s">
        <v>877</v>
      </c>
      <c r="LHW20" s="868" t="s">
        <v>877</v>
      </c>
      <c r="LHX20" s="868" t="s">
        <v>877</v>
      </c>
      <c r="LHY20" s="868" t="s">
        <v>877</v>
      </c>
      <c r="LHZ20" s="868" t="s">
        <v>877</v>
      </c>
      <c r="LIA20" s="868" t="s">
        <v>877</v>
      </c>
      <c r="LIB20" s="868" t="s">
        <v>877</v>
      </c>
      <c r="LIC20" s="868" t="s">
        <v>877</v>
      </c>
      <c r="LID20" s="868" t="s">
        <v>877</v>
      </c>
      <c r="LIE20" s="868" t="s">
        <v>877</v>
      </c>
      <c r="LIF20" s="868" t="s">
        <v>877</v>
      </c>
      <c r="LIG20" s="868" t="s">
        <v>877</v>
      </c>
      <c r="LIH20" s="868" t="s">
        <v>877</v>
      </c>
      <c r="LII20" s="868" t="s">
        <v>877</v>
      </c>
      <c r="LIJ20" s="868" t="s">
        <v>877</v>
      </c>
      <c r="LIK20" s="868" t="s">
        <v>877</v>
      </c>
      <c r="LIL20" s="868" t="s">
        <v>877</v>
      </c>
      <c r="LIM20" s="868" t="s">
        <v>877</v>
      </c>
      <c r="LIN20" s="868" t="s">
        <v>877</v>
      </c>
      <c r="LIO20" s="868" t="s">
        <v>877</v>
      </c>
      <c r="LIP20" s="868" t="s">
        <v>877</v>
      </c>
      <c r="LIQ20" s="868" t="s">
        <v>877</v>
      </c>
      <c r="LIR20" s="868" t="s">
        <v>877</v>
      </c>
      <c r="LIS20" s="868" t="s">
        <v>877</v>
      </c>
      <c r="LIT20" s="868" t="s">
        <v>877</v>
      </c>
      <c r="LIU20" s="868" t="s">
        <v>877</v>
      </c>
      <c r="LIV20" s="868" t="s">
        <v>877</v>
      </c>
      <c r="LIW20" s="868" t="s">
        <v>877</v>
      </c>
      <c r="LIX20" s="868" t="s">
        <v>877</v>
      </c>
      <c r="LIY20" s="868" t="s">
        <v>877</v>
      </c>
      <c r="LIZ20" s="868" t="s">
        <v>877</v>
      </c>
      <c r="LJA20" s="868" t="s">
        <v>877</v>
      </c>
      <c r="LJB20" s="868" t="s">
        <v>877</v>
      </c>
      <c r="LJC20" s="868" t="s">
        <v>877</v>
      </c>
      <c r="LJD20" s="868" t="s">
        <v>877</v>
      </c>
      <c r="LJE20" s="868" t="s">
        <v>877</v>
      </c>
      <c r="LJF20" s="868" t="s">
        <v>877</v>
      </c>
      <c r="LJG20" s="868" t="s">
        <v>877</v>
      </c>
      <c r="LJH20" s="868" t="s">
        <v>877</v>
      </c>
      <c r="LJI20" s="868" t="s">
        <v>877</v>
      </c>
      <c r="LJJ20" s="868" t="s">
        <v>877</v>
      </c>
      <c r="LJK20" s="868" t="s">
        <v>877</v>
      </c>
      <c r="LJL20" s="868" t="s">
        <v>877</v>
      </c>
      <c r="LJM20" s="868" t="s">
        <v>877</v>
      </c>
      <c r="LJN20" s="868" t="s">
        <v>877</v>
      </c>
      <c r="LJO20" s="868" t="s">
        <v>877</v>
      </c>
      <c r="LJP20" s="868" t="s">
        <v>877</v>
      </c>
      <c r="LJQ20" s="868" t="s">
        <v>877</v>
      </c>
      <c r="LJR20" s="868" t="s">
        <v>877</v>
      </c>
      <c r="LJS20" s="868" t="s">
        <v>877</v>
      </c>
      <c r="LJT20" s="868" t="s">
        <v>877</v>
      </c>
      <c r="LJU20" s="868" t="s">
        <v>877</v>
      </c>
      <c r="LJV20" s="868" t="s">
        <v>877</v>
      </c>
      <c r="LJW20" s="868" t="s">
        <v>877</v>
      </c>
      <c r="LJX20" s="868" t="s">
        <v>877</v>
      </c>
      <c r="LJY20" s="868" t="s">
        <v>877</v>
      </c>
      <c r="LJZ20" s="868" t="s">
        <v>877</v>
      </c>
      <c r="LKA20" s="868" t="s">
        <v>877</v>
      </c>
      <c r="LKB20" s="868" t="s">
        <v>877</v>
      </c>
      <c r="LKC20" s="868" t="s">
        <v>877</v>
      </c>
      <c r="LKD20" s="868" t="s">
        <v>877</v>
      </c>
      <c r="LKE20" s="868" t="s">
        <v>877</v>
      </c>
      <c r="LKF20" s="868" t="s">
        <v>877</v>
      </c>
      <c r="LKG20" s="868" t="s">
        <v>877</v>
      </c>
      <c r="LKH20" s="868" t="s">
        <v>877</v>
      </c>
      <c r="LKI20" s="868" t="s">
        <v>877</v>
      </c>
      <c r="LKJ20" s="868" t="s">
        <v>877</v>
      </c>
      <c r="LKK20" s="868" t="s">
        <v>877</v>
      </c>
      <c r="LKL20" s="868" t="s">
        <v>877</v>
      </c>
      <c r="LKM20" s="868" t="s">
        <v>877</v>
      </c>
      <c r="LKN20" s="868" t="s">
        <v>877</v>
      </c>
      <c r="LKO20" s="868" t="s">
        <v>877</v>
      </c>
      <c r="LKP20" s="868" t="s">
        <v>877</v>
      </c>
      <c r="LKQ20" s="868" t="s">
        <v>877</v>
      </c>
      <c r="LKR20" s="868" t="s">
        <v>877</v>
      </c>
      <c r="LKS20" s="868" t="s">
        <v>877</v>
      </c>
      <c r="LKT20" s="868" t="s">
        <v>877</v>
      </c>
      <c r="LKU20" s="868" t="s">
        <v>877</v>
      </c>
      <c r="LKV20" s="868" t="s">
        <v>877</v>
      </c>
      <c r="LKW20" s="868" t="s">
        <v>877</v>
      </c>
      <c r="LKX20" s="868" t="s">
        <v>877</v>
      </c>
      <c r="LKY20" s="868" t="s">
        <v>877</v>
      </c>
      <c r="LKZ20" s="868" t="s">
        <v>877</v>
      </c>
      <c r="LLA20" s="868" t="s">
        <v>877</v>
      </c>
      <c r="LLB20" s="868" t="s">
        <v>877</v>
      </c>
      <c r="LLC20" s="868" t="s">
        <v>877</v>
      </c>
      <c r="LLD20" s="868" t="s">
        <v>877</v>
      </c>
      <c r="LLE20" s="868" t="s">
        <v>877</v>
      </c>
      <c r="LLF20" s="868" t="s">
        <v>877</v>
      </c>
      <c r="LLG20" s="868" t="s">
        <v>877</v>
      </c>
      <c r="LLH20" s="868" t="s">
        <v>877</v>
      </c>
      <c r="LLI20" s="868" t="s">
        <v>877</v>
      </c>
      <c r="LLJ20" s="868" t="s">
        <v>877</v>
      </c>
      <c r="LLK20" s="868" t="s">
        <v>877</v>
      </c>
      <c r="LLL20" s="868" t="s">
        <v>877</v>
      </c>
      <c r="LLM20" s="868" t="s">
        <v>877</v>
      </c>
      <c r="LLN20" s="868" t="s">
        <v>877</v>
      </c>
      <c r="LLO20" s="868" t="s">
        <v>877</v>
      </c>
      <c r="LLP20" s="868" t="s">
        <v>877</v>
      </c>
      <c r="LLQ20" s="868" t="s">
        <v>877</v>
      </c>
      <c r="LLR20" s="868" t="s">
        <v>877</v>
      </c>
      <c r="LLS20" s="868" t="s">
        <v>877</v>
      </c>
      <c r="LLT20" s="868" t="s">
        <v>877</v>
      </c>
      <c r="LLU20" s="868" t="s">
        <v>877</v>
      </c>
      <c r="LLV20" s="868" t="s">
        <v>877</v>
      </c>
      <c r="LLW20" s="868" t="s">
        <v>877</v>
      </c>
      <c r="LLX20" s="868" t="s">
        <v>877</v>
      </c>
      <c r="LLY20" s="868" t="s">
        <v>877</v>
      </c>
      <c r="LLZ20" s="868" t="s">
        <v>877</v>
      </c>
      <c r="LMA20" s="868" t="s">
        <v>877</v>
      </c>
      <c r="LMB20" s="868" t="s">
        <v>877</v>
      </c>
      <c r="LMC20" s="868" t="s">
        <v>877</v>
      </c>
      <c r="LMD20" s="868" t="s">
        <v>877</v>
      </c>
      <c r="LME20" s="868" t="s">
        <v>877</v>
      </c>
      <c r="LMF20" s="868" t="s">
        <v>877</v>
      </c>
      <c r="LMG20" s="868" t="s">
        <v>877</v>
      </c>
      <c r="LMH20" s="868" t="s">
        <v>877</v>
      </c>
      <c r="LMI20" s="868" t="s">
        <v>877</v>
      </c>
      <c r="LMJ20" s="868" t="s">
        <v>877</v>
      </c>
      <c r="LMK20" s="868" t="s">
        <v>877</v>
      </c>
      <c r="LML20" s="868" t="s">
        <v>877</v>
      </c>
      <c r="LMM20" s="868" t="s">
        <v>877</v>
      </c>
      <c r="LMN20" s="868" t="s">
        <v>877</v>
      </c>
      <c r="LMO20" s="868" t="s">
        <v>877</v>
      </c>
      <c r="LMP20" s="868" t="s">
        <v>877</v>
      </c>
      <c r="LMQ20" s="868" t="s">
        <v>877</v>
      </c>
      <c r="LMR20" s="868" t="s">
        <v>877</v>
      </c>
      <c r="LMS20" s="868" t="s">
        <v>877</v>
      </c>
      <c r="LMT20" s="868" t="s">
        <v>877</v>
      </c>
      <c r="LMU20" s="868" t="s">
        <v>877</v>
      </c>
      <c r="LMV20" s="868" t="s">
        <v>877</v>
      </c>
      <c r="LMW20" s="868" t="s">
        <v>877</v>
      </c>
      <c r="LMX20" s="868" t="s">
        <v>877</v>
      </c>
      <c r="LMY20" s="868" t="s">
        <v>877</v>
      </c>
      <c r="LMZ20" s="868" t="s">
        <v>877</v>
      </c>
      <c r="LNA20" s="868" t="s">
        <v>877</v>
      </c>
      <c r="LNB20" s="868" t="s">
        <v>877</v>
      </c>
      <c r="LNC20" s="868" t="s">
        <v>877</v>
      </c>
      <c r="LND20" s="868" t="s">
        <v>877</v>
      </c>
      <c r="LNE20" s="868" t="s">
        <v>877</v>
      </c>
      <c r="LNF20" s="868" t="s">
        <v>877</v>
      </c>
      <c r="LNG20" s="868" t="s">
        <v>877</v>
      </c>
      <c r="LNH20" s="868" t="s">
        <v>877</v>
      </c>
      <c r="LNI20" s="868" t="s">
        <v>877</v>
      </c>
      <c r="LNJ20" s="868" t="s">
        <v>877</v>
      </c>
      <c r="LNK20" s="868" t="s">
        <v>877</v>
      </c>
      <c r="LNL20" s="868" t="s">
        <v>877</v>
      </c>
      <c r="LNM20" s="868" t="s">
        <v>877</v>
      </c>
      <c r="LNN20" s="868" t="s">
        <v>877</v>
      </c>
      <c r="LNO20" s="868" t="s">
        <v>877</v>
      </c>
      <c r="LNP20" s="868" t="s">
        <v>877</v>
      </c>
      <c r="LNQ20" s="868" t="s">
        <v>877</v>
      </c>
      <c r="LNR20" s="868" t="s">
        <v>877</v>
      </c>
      <c r="LNS20" s="868" t="s">
        <v>877</v>
      </c>
      <c r="LNT20" s="868" t="s">
        <v>877</v>
      </c>
      <c r="LNU20" s="868" t="s">
        <v>877</v>
      </c>
      <c r="LNV20" s="868" t="s">
        <v>877</v>
      </c>
      <c r="LNW20" s="868" t="s">
        <v>877</v>
      </c>
      <c r="LNX20" s="868" t="s">
        <v>877</v>
      </c>
      <c r="LNY20" s="868" t="s">
        <v>877</v>
      </c>
      <c r="LNZ20" s="868" t="s">
        <v>877</v>
      </c>
      <c r="LOA20" s="868" t="s">
        <v>877</v>
      </c>
      <c r="LOB20" s="868" t="s">
        <v>877</v>
      </c>
      <c r="LOC20" s="868" t="s">
        <v>877</v>
      </c>
      <c r="LOD20" s="868" t="s">
        <v>877</v>
      </c>
      <c r="LOE20" s="868" t="s">
        <v>877</v>
      </c>
      <c r="LOF20" s="868" t="s">
        <v>877</v>
      </c>
      <c r="LOG20" s="868" t="s">
        <v>877</v>
      </c>
      <c r="LOH20" s="868" t="s">
        <v>877</v>
      </c>
      <c r="LOI20" s="868" t="s">
        <v>877</v>
      </c>
      <c r="LOJ20" s="868" t="s">
        <v>877</v>
      </c>
      <c r="LOK20" s="868" t="s">
        <v>877</v>
      </c>
      <c r="LOL20" s="868" t="s">
        <v>877</v>
      </c>
      <c r="LOM20" s="868" t="s">
        <v>877</v>
      </c>
      <c r="LON20" s="868" t="s">
        <v>877</v>
      </c>
      <c r="LOO20" s="868" t="s">
        <v>877</v>
      </c>
      <c r="LOP20" s="868" t="s">
        <v>877</v>
      </c>
      <c r="LOQ20" s="868" t="s">
        <v>877</v>
      </c>
      <c r="LOR20" s="868" t="s">
        <v>877</v>
      </c>
      <c r="LOS20" s="868" t="s">
        <v>877</v>
      </c>
      <c r="LOT20" s="868" t="s">
        <v>877</v>
      </c>
      <c r="LOU20" s="868" t="s">
        <v>877</v>
      </c>
      <c r="LOV20" s="868" t="s">
        <v>877</v>
      </c>
      <c r="LOW20" s="868" t="s">
        <v>877</v>
      </c>
      <c r="LOX20" s="868" t="s">
        <v>877</v>
      </c>
      <c r="LOY20" s="868" t="s">
        <v>877</v>
      </c>
      <c r="LOZ20" s="868" t="s">
        <v>877</v>
      </c>
      <c r="LPA20" s="868" t="s">
        <v>877</v>
      </c>
      <c r="LPB20" s="868" t="s">
        <v>877</v>
      </c>
      <c r="LPC20" s="868" t="s">
        <v>877</v>
      </c>
      <c r="LPD20" s="868" t="s">
        <v>877</v>
      </c>
      <c r="LPE20" s="868" t="s">
        <v>877</v>
      </c>
      <c r="LPF20" s="868" t="s">
        <v>877</v>
      </c>
      <c r="LPG20" s="868" t="s">
        <v>877</v>
      </c>
      <c r="LPH20" s="868" t="s">
        <v>877</v>
      </c>
      <c r="LPI20" s="868" t="s">
        <v>877</v>
      </c>
      <c r="LPJ20" s="868" t="s">
        <v>877</v>
      </c>
      <c r="LPK20" s="868" t="s">
        <v>877</v>
      </c>
      <c r="LPL20" s="868" t="s">
        <v>877</v>
      </c>
      <c r="LPM20" s="868" t="s">
        <v>877</v>
      </c>
      <c r="LPN20" s="868" t="s">
        <v>877</v>
      </c>
      <c r="LPO20" s="868" t="s">
        <v>877</v>
      </c>
      <c r="LPP20" s="868" t="s">
        <v>877</v>
      </c>
      <c r="LPQ20" s="868" t="s">
        <v>877</v>
      </c>
      <c r="LPR20" s="868" t="s">
        <v>877</v>
      </c>
      <c r="LPS20" s="868" t="s">
        <v>877</v>
      </c>
      <c r="LPT20" s="868" t="s">
        <v>877</v>
      </c>
      <c r="LPU20" s="868" t="s">
        <v>877</v>
      </c>
      <c r="LPV20" s="868" t="s">
        <v>877</v>
      </c>
      <c r="LPW20" s="868" t="s">
        <v>877</v>
      </c>
      <c r="LPX20" s="868" t="s">
        <v>877</v>
      </c>
      <c r="LPY20" s="868" t="s">
        <v>877</v>
      </c>
      <c r="LPZ20" s="868" t="s">
        <v>877</v>
      </c>
      <c r="LQA20" s="868" t="s">
        <v>877</v>
      </c>
      <c r="LQB20" s="868" t="s">
        <v>877</v>
      </c>
      <c r="LQC20" s="868" t="s">
        <v>877</v>
      </c>
      <c r="LQD20" s="868" t="s">
        <v>877</v>
      </c>
      <c r="LQE20" s="868" t="s">
        <v>877</v>
      </c>
      <c r="LQF20" s="868" t="s">
        <v>877</v>
      </c>
      <c r="LQG20" s="868" t="s">
        <v>877</v>
      </c>
      <c r="LQH20" s="868" t="s">
        <v>877</v>
      </c>
      <c r="LQI20" s="868" t="s">
        <v>877</v>
      </c>
      <c r="LQJ20" s="868" t="s">
        <v>877</v>
      </c>
      <c r="LQK20" s="868" t="s">
        <v>877</v>
      </c>
      <c r="LQL20" s="868" t="s">
        <v>877</v>
      </c>
      <c r="LQM20" s="868" t="s">
        <v>877</v>
      </c>
      <c r="LQN20" s="868" t="s">
        <v>877</v>
      </c>
      <c r="LQO20" s="868" t="s">
        <v>877</v>
      </c>
      <c r="LQP20" s="868" t="s">
        <v>877</v>
      </c>
      <c r="LQQ20" s="868" t="s">
        <v>877</v>
      </c>
      <c r="LQR20" s="868" t="s">
        <v>877</v>
      </c>
      <c r="LQS20" s="868" t="s">
        <v>877</v>
      </c>
      <c r="LQT20" s="868" t="s">
        <v>877</v>
      </c>
      <c r="LQU20" s="868" t="s">
        <v>877</v>
      </c>
      <c r="LQV20" s="868" t="s">
        <v>877</v>
      </c>
      <c r="LQW20" s="868" t="s">
        <v>877</v>
      </c>
      <c r="LQX20" s="868" t="s">
        <v>877</v>
      </c>
      <c r="LQY20" s="868" t="s">
        <v>877</v>
      </c>
      <c r="LQZ20" s="868" t="s">
        <v>877</v>
      </c>
      <c r="LRA20" s="868" t="s">
        <v>877</v>
      </c>
      <c r="LRB20" s="868" t="s">
        <v>877</v>
      </c>
      <c r="LRC20" s="868" t="s">
        <v>877</v>
      </c>
      <c r="LRD20" s="868" t="s">
        <v>877</v>
      </c>
      <c r="LRE20" s="868" t="s">
        <v>877</v>
      </c>
      <c r="LRF20" s="868" t="s">
        <v>877</v>
      </c>
      <c r="LRG20" s="868" t="s">
        <v>877</v>
      </c>
      <c r="LRH20" s="868" t="s">
        <v>877</v>
      </c>
      <c r="LRI20" s="868" t="s">
        <v>877</v>
      </c>
      <c r="LRJ20" s="868" t="s">
        <v>877</v>
      </c>
      <c r="LRK20" s="868" t="s">
        <v>877</v>
      </c>
      <c r="LRL20" s="868" t="s">
        <v>877</v>
      </c>
      <c r="LRM20" s="868" t="s">
        <v>877</v>
      </c>
      <c r="LRN20" s="868" t="s">
        <v>877</v>
      </c>
      <c r="LRO20" s="868" t="s">
        <v>877</v>
      </c>
      <c r="LRP20" s="868" t="s">
        <v>877</v>
      </c>
      <c r="LRQ20" s="868" t="s">
        <v>877</v>
      </c>
      <c r="LRR20" s="868" t="s">
        <v>877</v>
      </c>
      <c r="LRS20" s="868" t="s">
        <v>877</v>
      </c>
      <c r="LRT20" s="868" t="s">
        <v>877</v>
      </c>
      <c r="LRU20" s="868" t="s">
        <v>877</v>
      </c>
      <c r="LRV20" s="868" t="s">
        <v>877</v>
      </c>
      <c r="LRW20" s="868" t="s">
        <v>877</v>
      </c>
      <c r="LRX20" s="868" t="s">
        <v>877</v>
      </c>
      <c r="LRY20" s="868" t="s">
        <v>877</v>
      </c>
      <c r="LRZ20" s="868" t="s">
        <v>877</v>
      </c>
      <c r="LSA20" s="868" t="s">
        <v>877</v>
      </c>
      <c r="LSB20" s="868" t="s">
        <v>877</v>
      </c>
      <c r="LSC20" s="868" t="s">
        <v>877</v>
      </c>
      <c r="LSD20" s="868" t="s">
        <v>877</v>
      </c>
      <c r="LSE20" s="868" t="s">
        <v>877</v>
      </c>
      <c r="LSF20" s="868" t="s">
        <v>877</v>
      </c>
      <c r="LSG20" s="868" t="s">
        <v>877</v>
      </c>
      <c r="LSH20" s="868" t="s">
        <v>877</v>
      </c>
      <c r="LSI20" s="868" t="s">
        <v>877</v>
      </c>
      <c r="LSJ20" s="868" t="s">
        <v>877</v>
      </c>
      <c r="LSK20" s="868" t="s">
        <v>877</v>
      </c>
      <c r="LSL20" s="868" t="s">
        <v>877</v>
      </c>
      <c r="LSM20" s="868" t="s">
        <v>877</v>
      </c>
      <c r="LSN20" s="868" t="s">
        <v>877</v>
      </c>
      <c r="LSO20" s="868" t="s">
        <v>877</v>
      </c>
      <c r="LSP20" s="868" t="s">
        <v>877</v>
      </c>
      <c r="LSQ20" s="868" t="s">
        <v>877</v>
      </c>
      <c r="LSR20" s="868" t="s">
        <v>877</v>
      </c>
      <c r="LSS20" s="868" t="s">
        <v>877</v>
      </c>
      <c r="LST20" s="868" t="s">
        <v>877</v>
      </c>
      <c r="LSU20" s="868" t="s">
        <v>877</v>
      </c>
      <c r="LSV20" s="868" t="s">
        <v>877</v>
      </c>
      <c r="LSW20" s="868" t="s">
        <v>877</v>
      </c>
      <c r="LSX20" s="868" t="s">
        <v>877</v>
      </c>
      <c r="LSY20" s="868" t="s">
        <v>877</v>
      </c>
      <c r="LSZ20" s="868" t="s">
        <v>877</v>
      </c>
      <c r="LTA20" s="868" t="s">
        <v>877</v>
      </c>
      <c r="LTB20" s="868" t="s">
        <v>877</v>
      </c>
      <c r="LTC20" s="868" t="s">
        <v>877</v>
      </c>
      <c r="LTD20" s="868" t="s">
        <v>877</v>
      </c>
      <c r="LTE20" s="868" t="s">
        <v>877</v>
      </c>
      <c r="LTF20" s="868" t="s">
        <v>877</v>
      </c>
      <c r="LTG20" s="868" t="s">
        <v>877</v>
      </c>
      <c r="LTH20" s="868" t="s">
        <v>877</v>
      </c>
      <c r="LTI20" s="868" t="s">
        <v>877</v>
      </c>
      <c r="LTJ20" s="868" t="s">
        <v>877</v>
      </c>
      <c r="LTK20" s="868" t="s">
        <v>877</v>
      </c>
      <c r="LTL20" s="868" t="s">
        <v>877</v>
      </c>
      <c r="LTM20" s="868" t="s">
        <v>877</v>
      </c>
      <c r="LTN20" s="868" t="s">
        <v>877</v>
      </c>
      <c r="LTO20" s="868" t="s">
        <v>877</v>
      </c>
      <c r="LTP20" s="868" t="s">
        <v>877</v>
      </c>
      <c r="LTQ20" s="868" t="s">
        <v>877</v>
      </c>
      <c r="LTR20" s="868" t="s">
        <v>877</v>
      </c>
      <c r="LTS20" s="868" t="s">
        <v>877</v>
      </c>
      <c r="LTT20" s="868" t="s">
        <v>877</v>
      </c>
      <c r="LTU20" s="868" t="s">
        <v>877</v>
      </c>
      <c r="LTV20" s="868" t="s">
        <v>877</v>
      </c>
      <c r="LTW20" s="868" t="s">
        <v>877</v>
      </c>
      <c r="LTX20" s="868" t="s">
        <v>877</v>
      </c>
      <c r="LTY20" s="868" t="s">
        <v>877</v>
      </c>
      <c r="LTZ20" s="868" t="s">
        <v>877</v>
      </c>
      <c r="LUA20" s="868" t="s">
        <v>877</v>
      </c>
      <c r="LUB20" s="868" t="s">
        <v>877</v>
      </c>
      <c r="LUC20" s="868" t="s">
        <v>877</v>
      </c>
      <c r="LUD20" s="868" t="s">
        <v>877</v>
      </c>
      <c r="LUE20" s="868" t="s">
        <v>877</v>
      </c>
      <c r="LUF20" s="868" t="s">
        <v>877</v>
      </c>
      <c r="LUG20" s="868" t="s">
        <v>877</v>
      </c>
      <c r="LUH20" s="868" t="s">
        <v>877</v>
      </c>
      <c r="LUI20" s="868" t="s">
        <v>877</v>
      </c>
      <c r="LUJ20" s="868" t="s">
        <v>877</v>
      </c>
      <c r="LUK20" s="868" t="s">
        <v>877</v>
      </c>
      <c r="LUL20" s="868" t="s">
        <v>877</v>
      </c>
      <c r="LUM20" s="868" t="s">
        <v>877</v>
      </c>
      <c r="LUN20" s="868" t="s">
        <v>877</v>
      </c>
      <c r="LUO20" s="868" t="s">
        <v>877</v>
      </c>
      <c r="LUP20" s="868" t="s">
        <v>877</v>
      </c>
      <c r="LUQ20" s="868" t="s">
        <v>877</v>
      </c>
      <c r="LUR20" s="868" t="s">
        <v>877</v>
      </c>
      <c r="LUS20" s="868" t="s">
        <v>877</v>
      </c>
      <c r="LUT20" s="868" t="s">
        <v>877</v>
      </c>
      <c r="LUU20" s="868" t="s">
        <v>877</v>
      </c>
      <c r="LUV20" s="868" t="s">
        <v>877</v>
      </c>
      <c r="LUW20" s="868" t="s">
        <v>877</v>
      </c>
      <c r="LUX20" s="868" t="s">
        <v>877</v>
      </c>
      <c r="LUY20" s="868" t="s">
        <v>877</v>
      </c>
      <c r="LUZ20" s="868" t="s">
        <v>877</v>
      </c>
      <c r="LVA20" s="868" t="s">
        <v>877</v>
      </c>
      <c r="LVB20" s="868" t="s">
        <v>877</v>
      </c>
      <c r="LVC20" s="868" t="s">
        <v>877</v>
      </c>
      <c r="LVD20" s="868" t="s">
        <v>877</v>
      </c>
      <c r="LVE20" s="868" t="s">
        <v>877</v>
      </c>
      <c r="LVF20" s="868" t="s">
        <v>877</v>
      </c>
      <c r="LVG20" s="868" t="s">
        <v>877</v>
      </c>
      <c r="LVH20" s="868" t="s">
        <v>877</v>
      </c>
      <c r="LVI20" s="868" t="s">
        <v>877</v>
      </c>
      <c r="LVJ20" s="868" t="s">
        <v>877</v>
      </c>
      <c r="LVK20" s="868" t="s">
        <v>877</v>
      </c>
      <c r="LVL20" s="868" t="s">
        <v>877</v>
      </c>
      <c r="LVM20" s="868" t="s">
        <v>877</v>
      </c>
      <c r="LVN20" s="868" t="s">
        <v>877</v>
      </c>
      <c r="LVO20" s="868" t="s">
        <v>877</v>
      </c>
      <c r="LVP20" s="868" t="s">
        <v>877</v>
      </c>
      <c r="LVQ20" s="868" t="s">
        <v>877</v>
      </c>
      <c r="LVR20" s="868" t="s">
        <v>877</v>
      </c>
      <c r="LVS20" s="868" t="s">
        <v>877</v>
      </c>
      <c r="LVT20" s="868" t="s">
        <v>877</v>
      </c>
      <c r="LVU20" s="868" t="s">
        <v>877</v>
      </c>
      <c r="LVV20" s="868" t="s">
        <v>877</v>
      </c>
      <c r="LVW20" s="868" t="s">
        <v>877</v>
      </c>
      <c r="LVX20" s="868" t="s">
        <v>877</v>
      </c>
      <c r="LVY20" s="868" t="s">
        <v>877</v>
      </c>
      <c r="LVZ20" s="868" t="s">
        <v>877</v>
      </c>
      <c r="LWA20" s="868" t="s">
        <v>877</v>
      </c>
      <c r="LWB20" s="868" t="s">
        <v>877</v>
      </c>
      <c r="LWC20" s="868" t="s">
        <v>877</v>
      </c>
      <c r="LWD20" s="868" t="s">
        <v>877</v>
      </c>
      <c r="LWE20" s="868" t="s">
        <v>877</v>
      </c>
      <c r="LWF20" s="868" t="s">
        <v>877</v>
      </c>
      <c r="LWG20" s="868" t="s">
        <v>877</v>
      </c>
      <c r="LWH20" s="868" t="s">
        <v>877</v>
      </c>
      <c r="LWI20" s="868" t="s">
        <v>877</v>
      </c>
      <c r="LWJ20" s="868" t="s">
        <v>877</v>
      </c>
      <c r="LWK20" s="868" t="s">
        <v>877</v>
      </c>
      <c r="LWL20" s="868" t="s">
        <v>877</v>
      </c>
      <c r="LWM20" s="868" t="s">
        <v>877</v>
      </c>
      <c r="LWN20" s="868" t="s">
        <v>877</v>
      </c>
      <c r="LWO20" s="868" t="s">
        <v>877</v>
      </c>
      <c r="LWP20" s="868" t="s">
        <v>877</v>
      </c>
      <c r="LWQ20" s="868" t="s">
        <v>877</v>
      </c>
      <c r="LWR20" s="868" t="s">
        <v>877</v>
      </c>
      <c r="LWS20" s="868" t="s">
        <v>877</v>
      </c>
      <c r="LWT20" s="868" t="s">
        <v>877</v>
      </c>
      <c r="LWU20" s="868" t="s">
        <v>877</v>
      </c>
      <c r="LWV20" s="868" t="s">
        <v>877</v>
      </c>
      <c r="LWW20" s="868" t="s">
        <v>877</v>
      </c>
      <c r="LWX20" s="868" t="s">
        <v>877</v>
      </c>
      <c r="LWY20" s="868" t="s">
        <v>877</v>
      </c>
      <c r="LWZ20" s="868" t="s">
        <v>877</v>
      </c>
      <c r="LXA20" s="868" t="s">
        <v>877</v>
      </c>
      <c r="LXB20" s="868" t="s">
        <v>877</v>
      </c>
      <c r="LXC20" s="868" t="s">
        <v>877</v>
      </c>
      <c r="LXD20" s="868" t="s">
        <v>877</v>
      </c>
      <c r="LXE20" s="868" t="s">
        <v>877</v>
      </c>
      <c r="LXF20" s="868" t="s">
        <v>877</v>
      </c>
      <c r="LXG20" s="868" t="s">
        <v>877</v>
      </c>
      <c r="LXH20" s="868" t="s">
        <v>877</v>
      </c>
      <c r="LXI20" s="868" t="s">
        <v>877</v>
      </c>
      <c r="LXJ20" s="868" t="s">
        <v>877</v>
      </c>
      <c r="LXK20" s="868" t="s">
        <v>877</v>
      </c>
      <c r="LXL20" s="868" t="s">
        <v>877</v>
      </c>
      <c r="LXM20" s="868" t="s">
        <v>877</v>
      </c>
      <c r="LXN20" s="868" t="s">
        <v>877</v>
      </c>
      <c r="LXO20" s="868" t="s">
        <v>877</v>
      </c>
      <c r="LXP20" s="868" t="s">
        <v>877</v>
      </c>
      <c r="LXQ20" s="868" t="s">
        <v>877</v>
      </c>
      <c r="LXR20" s="868" t="s">
        <v>877</v>
      </c>
      <c r="LXS20" s="868" t="s">
        <v>877</v>
      </c>
      <c r="LXT20" s="868" t="s">
        <v>877</v>
      </c>
      <c r="LXU20" s="868" t="s">
        <v>877</v>
      </c>
      <c r="LXV20" s="868" t="s">
        <v>877</v>
      </c>
      <c r="LXW20" s="868" t="s">
        <v>877</v>
      </c>
      <c r="LXX20" s="868" t="s">
        <v>877</v>
      </c>
      <c r="LXY20" s="868" t="s">
        <v>877</v>
      </c>
      <c r="LXZ20" s="868" t="s">
        <v>877</v>
      </c>
      <c r="LYA20" s="868" t="s">
        <v>877</v>
      </c>
      <c r="LYB20" s="868" t="s">
        <v>877</v>
      </c>
      <c r="LYC20" s="868" t="s">
        <v>877</v>
      </c>
      <c r="LYD20" s="868" t="s">
        <v>877</v>
      </c>
      <c r="LYE20" s="868" t="s">
        <v>877</v>
      </c>
      <c r="LYF20" s="868" t="s">
        <v>877</v>
      </c>
      <c r="LYG20" s="868" t="s">
        <v>877</v>
      </c>
      <c r="LYH20" s="868" t="s">
        <v>877</v>
      </c>
      <c r="LYI20" s="868" t="s">
        <v>877</v>
      </c>
      <c r="LYJ20" s="868" t="s">
        <v>877</v>
      </c>
      <c r="LYK20" s="868" t="s">
        <v>877</v>
      </c>
      <c r="LYL20" s="868" t="s">
        <v>877</v>
      </c>
      <c r="LYM20" s="868" t="s">
        <v>877</v>
      </c>
      <c r="LYN20" s="868" t="s">
        <v>877</v>
      </c>
      <c r="LYO20" s="868" t="s">
        <v>877</v>
      </c>
      <c r="LYP20" s="868" t="s">
        <v>877</v>
      </c>
      <c r="LYQ20" s="868" t="s">
        <v>877</v>
      </c>
      <c r="LYR20" s="868" t="s">
        <v>877</v>
      </c>
      <c r="LYS20" s="868" t="s">
        <v>877</v>
      </c>
      <c r="LYT20" s="868" t="s">
        <v>877</v>
      </c>
      <c r="LYU20" s="868" t="s">
        <v>877</v>
      </c>
      <c r="LYV20" s="868" t="s">
        <v>877</v>
      </c>
      <c r="LYW20" s="868" t="s">
        <v>877</v>
      </c>
      <c r="LYX20" s="868" t="s">
        <v>877</v>
      </c>
      <c r="LYY20" s="868" t="s">
        <v>877</v>
      </c>
      <c r="LYZ20" s="868" t="s">
        <v>877</v>
      </c>
      <c r="LZA20" s="868" t="s">
        <v>877</v>
      </c>
      <c r="LZB20" s="868" t="s">
        <v>877</v>
      </c>
      <c r="LZC20" s="868" t="s">
        <v>877</v>
      </c>
      <c r="LZD20" s="868" t="s">
        <v>877</v>
      </c>
      <c r="LZE20" s="868" t="s">
        <v>877</v>
      </c>
      <c r="LZF20" s="868" t="s">
        <v>877</v>
      </c>
      <c r="LZG20" s="868" t="s">
        <v>877</v>
      </c>
      <c r="LZH20" s="868" t="s">
        <v>877</v>
      </c>
      <c r="LZI20" s="868" t="s">
        <v>877</v>
      </c>
      <c r="LZJ20" s="868" t="s">
        <v>877</v>
      </c>
      <c r="LZK20" s="868" t="s">
        <v>877</v>
      </c>
      <c r="LZL20" s="868" t="s">
        <v>877</v>
      </c>
      <c r="LZM20" s="868" t="s">
        <v>877</v>
      </c>
      <c r="LZN20" s="868" t="s">
        <v>877</v>
      </c>
      <c r="LZO20" s="868" t="s">
        <v>877</v>
      </c>
      <c r="LZP20" s="868" t="s">
        <v>877</v>
      </c>
      <c r="LZQ20" s="868" t="s">
        <v>877</v>
      </c>
      <c r="LZR20" s="868" t="s">
        <v>877</v>
      </c>
      <c r="LZS20" s="868" t="s">
        <v>877</v>
      </c>
      <c r="LZT20" s="868" t="s">
        <v>877</v>
      </c>
      <c r="LZU20" s="868" t="s">
        <v>877</v>
      </c>
      <c r="LZV20" s="868" t="s">
        <v>877</v>
      </c>
      <c r="LZW20" s="868" t="s">
        <v>877</v>
      </c>
      <c r="LZX20" s="868" t="s">
        <v>877</v>
      </c>
      <c r="LZY20" s="868" t="s">
        <v>877</v>
      </c>
      <c r="LZZ20" s="868" t="s">
        <v>877</v>
      </c>
      <c r="MAA20" s="868" t="s">
        <v>877</v>
      </c>
      <c r="MAB20" s="868" t="s">
        <v>877</v>
      </c>
      <c r="MAC20" s="868" t="s">
        <v>877</v>
      </c>
      <c r="MAD20" s="868" t="s">
        <v>877</v>
      </c>
      <c r="MAE20" s="868" t="s">
        <v>877</v>
      </c>
      <c r="MAF20" s="868" t="s">
        <v>877</v>
      </c>
      <c r="MAG20" s="868" t="s">
        <v>877</v>
      </c>
      <c r="MAH20" s="868" t="s">
        <v>877</v>
      </c>
      <c r="MAI20" s="868" t="s">
        <v>877</v>
      </c>
      <c r="MAJ20" s="868" t="s">
        <v>877</v>
      </c>
      <c r="MAK20" s="868" t="s">
        <v>877</v>
      </c>
      <c r="MAL20" s="868" t="s">
        <v>877</v>
      </c>
      <c r="MAM20" s="868" t="s">
        <v>877</v>
      </c>
      <c r="MAN20" s="868" t="s">
        <v>877</v>
      </c>
      <c r="MAO20" s="868" t="s">
        <v>877</v>
      </c>
      <c r="MAP20" s="868" t="s">
        <v>877</v>
      </c>
      <c r="MAQ20" s="868" t="s">
        <v>877</v>
      </c>
      <c r="MAR20" s="868" t="s">
        <v>877</v>
      </c>
      <c r="MAS20" s="868" t="s">
        <v>877</v>
      </c>
      <c r="MAT20" s="868" t="s">
        <v>877</v>
      </c>
      <c r="MAU20" s="868" t="s">
        <v>877</v>
      </c>
      <c r="MAV20" s="868" t="s">
        <v>877</v>
      </c>
      <c r="MAW20" s="868" t="s">
        <v>877</v>
      </c>
      <c r="MAX20" s="868" t="s">
        <v>877</v>
      </c>
      <c r="MAY20" s="868" t="s">
        <v>877</v>
      </c>
      <c r="MAZ20" s="868" t="s">
        <v>877</v>
      </c>
      <c r="MBA20" s="868" t="s">
        <v>877</v>
      </c>
      <c r="MBB20" s="868" t="s">
        <v>877</v>
      </c>
      <c r="MBC20" s="868" t="s">
        <v>877</v>
      </c>
      <c r="MBD20" s="868" t="s">
        <v>877</v>
      </c>
      <c r="MBE20" s="868" t="s">
        <v>877</v>
      </c>
      <c r="MBF20" s="868" t="s">
        <v>877</v>
      </c>
      <c r="MBG20" s="868" t="s">
        <v>877</v>
      </c>
      <c r="MBH20" s="868" t="s">
        <v>877</v>
      </c>
      <c r="MBI20" s="868" t="s">
        <v>877</v>
      </c>
      <c r="MBJ20" s="868" t="s">
        <v>877</v>
      </c>
      <c r="MBK20" s="868" t="s">
        <v>877</v>
      </c>
      <c r="MBL20" s="868" t="s">
        <v>877</v>
      </c>
      <c r="MBM20" s="868" t="s">
        <v>877</v>
      </c>
      <c r="MBN20" s="868" t="s">
        <v>877</v>
      </c>
      <c r="MBO20" s="868" t="s">
        <v>877</v>
      </c>
      <c r="MBP20" s="868" t="s">
        <v>877</v>
      </c>
      <c r="MBQ20" s="868" t="s">
        <v>877</v>
      </c>
      <c r="MBR20" s="868" t="s">
        <v>877</v>
      </c>
      <c r="MBS20" s="868" t="s">
        <v>877</v>
      </c>
      <c r="MBT20" s="868" t="s">
        <v>877</v>
      </c>
      <c r="MBU20" s="868" t="s">
        <v>877</v>
      </c>
      <c r="MBV20" s="868" t="s">
        <v>877</v>
      </c>
      <c r="MBW20" s="868" t="s">
        <v>877</v>
      </c>
      <c r="MBX20" s="868" t="s">
        <v>877</v>
      </c>
      <c r="MBY20" s="868" t="s">
        <v>877</v>
      </c>
      <c r="MBZ20" s="868" t="s">
        <v>877</v>
      </c>
      <c r="MCA20" s="868" t="s">
        <v>877</v>
      </c>
      <c r="MCB20" s="868" t="s">
        <v>877</v>
      </c>
      <c r="MCC20" s="868" t="s">
        <v>877</v>
      </c>
      <c r="MCD20" s="868" t="s">
        <v>877</v>
      </c>
      <c r="MCE20" s="868" t="s">
        <v>877</v>
      </c>
      <c r="MCF20" s="868" t="s">
        <v>877</v>
      </c>
      <c r="MCG20" s="868" t="s">
        <v>877</v>
      </c>
      <c r="MCH20" s="868" t="s">
        <v>877</v>
      </c>
      <c r="MCI20" s="868" t="s">
        <v>877</v>
      </c>
      <c r="MCJ20" s="868" t="s">
        <v>877</v>
      </c>
      <c r="MCK20" s="868" t="s">
        <v>877</v>
      </c>
      <c r="MCL20" s="868" t="s">
        <v>877</v>
      </c>
      <c r="MCM20" s="868" t="s">
        <v>877</v>
      </c>
      <c r="MCN20" s="868" t="s">
        <v>877</v>
      </c>
      <c r="MCO20" s="868" t="s">
        <v>877</v>
      </c>
      <c r="MCP20" s="868" t="s">
        <v>877</v>
      </c>
      <c r="MCQ20" s="868" t="s">
        <v>877</v>
      </c>
      <c r="MCR20" s="868" t="s">
        <v>877</v>
      </c>
      <c r="MCS20" s="868" t="s">
        <v>877</v>
      </c>
      <c r="MCT20" s="868" t="s">
        <v>877</v>
      </c>
      <c r="MCU20" s="868" t="s">
        <v>877</v>
      </c>
      <c r="MCV20" s="868" t="s">
        <v>877</v>
      </c>
      <c r="MCW20" s="868" t="s">
        <v>877</v>
      </c>
      <c r="MCX20" s="868" t="s">
        <v>877</v>
      </c>
      <c r="MCY20" s="868" t="s">
        <v>877</v>
      </c>
      <c r="MCZ20" s="868" t="s">
        <v>877</v>
      </c>
      <c r="MDA20" s="868" t="s">
        <v>877</v>
      </c>
      <c r="MDB20" s="868" t="s">
        <v>877</v>
      </c>
      <c r="MDC20" s="868" t="s">
        <v>877</v>
      </c>
      <c r="MDD20" s="868" t="s">
        <v>877</v>
      </c>
      <c r="MDE20" s="868" t="s">
        <v>877</v>
      </c>
      <c r="MDF20" s="868" t="s">
        <v>877</v>
      </c>
      <c r="MDG20" s="868" t="s">
        <v>877</v>
      </c>
      <c r="MDH20" s="868" t="s">
        <v>877</v>
      </c>
      <c r="MDI20" s="868" t="s">
        <v>877</v>
      </c>
      <c r="MDJ20" s="868" t="s">
        <v>877</v>
      </c>
      <c r="MDK20" s="868" t="s">
        <v>877</v>
      </c>
      <c r="MDL20" s="868" t="s">
        <v>877</v>
      </c>
      <c r="MDM20" s="868" t="s">
        <v>877</v>
      </c>
      <c r="MDN20" s="868" t="s">
        <v>877</v>
      </c>
      <c r="MDO20" s="868" t="s">
        <v>877</v>
      </c>
      <c r="MDP20" s="868" t="s">
        <v>877</v>
      </c>
      <c r="MDQ20" s="868" t="s">
        <v>877</v>
      </c>
      <c r="MDR20" s="868" t="s">
        <v>877</v>
      </c>
      <c r="MDS20" s="868" t="s">
        <v>877</v>
      </c>
      <c r="MDT20" s="868" t="s">
        <v>877</v>
      </c>
      <c r="MDU20" s="868" t="s">
        <v>877</v>
      </c>
      <c r="MDV20" s="868" t="s">
        <v>877</v>
      </c>
      <c r="MDW20" s="868" t="s">
        <v>877</v>
      </c>
      <c r="MDX20" s="868" t="s">
        <v>877</v>
      </c>
      <c r="MDY20" s="868" t="s">
        <v>877</v>
      </c>
      <c r="MDZ20" s="868" t="s">
        <v>877</v>
      </c>
      <c r="MEA20" s="868" t="s">
        <v>877</v>
      </c>
      <c r="MEB20" s="868" t="s">
        <v>877</v>
      </c>
      <c r="MEC20" s="868" t="s">
        <v>877</v>
      </c>
      <c r="MED20" s="868" t="s">
        <v>877</v>
      </c>
      <c r="MEE20" s="868" t="s">
        <v>877</v>
      </c>
      <c r="MEF20" s="868" t="s">
        <v>877</v>
      </c>
      <c r="MEG20" s="868" t="s">
        <v>877</v>
      </c>
      <c r="MEH20" s="868" t="s">
        <v>877</v>
      </c>
      <c r="MEI20" s="868" t="s">
        <v>877</v>
      </c>
      <c r="MEJ20" s="868" t="s">
        <v>877</v>
      </c>
      <c r="MEK20" s="868" t="s">
        <v>877</v>
      </c>
      <c r="MEL20" s="868" t="s">
        <v>877</v>
      </c>
      <c r="MEM20" s="868" t="s">
        <v>877</v>
      </c>
      <c r="MEN20" s="868" t="s">
        <v>877</v>
      </c>
      <c r="MEO20" s="868" t="s">
        <v>877</v>
      </c>
      <c r="MEP20" s="868" t="s">
        <v>877</v>
      </c>
      <c r="MEQ20" s="868" t="s">
        <v>877</v>
      </c>
      <c r="MER20" s="868" t="s">
        <v>877</v>
      </c>
      <c r="MES20" s="868" t="s">
        <v>877</v>
      </c>
      <c r="MET20" s="868" t="s">
        <v>877</v>
      </c>
      <c r="MEU20" s="868" t="s">
        <v>877</v>
      </c>
      <c r="MEV20" s="868" t="s">
        <v>877</v>
      </c>
      <c r="MEW20" s="868" t="s">
        <v>877</v>
      </c>
      <c r="MEX20" s="868" t="s">
        <v>877</v>
      </c>
      <c r="MEY20" s="868" t="s">
        <v>877</v>
      </c>
      <c r="MEZ20" s="868" t="s">
        <v>877</v>
      </c>
      <c r="MFA20" s="868" t="s">
        <v>877</v>
      </c>
      <c r="MFB20" s="868" t="s">
        <v>877</v>
      </c>
      <c r="MFC20" s="868" t="s">
        <v>877</v>
      </c>
      <c r="MFD20" s="868" t="s">
        <v>877</v>
      </c>
      <c r="MFE20" s="868" t="s">
        <v>877</v>
      </c>
      <c r="MFF20" s="868" t="s">
        <v>877</v>
      </c>
      <c r="MFG20" s="868" t="s">
        <v>877</v>
      </c>
      <c r="MFH20" s="868" t="s">
        <v>877</v>
      </c>
      <c r="MFI20" s="868" t="s">
        <v>877</v>
      </c>
      <c r="MFJ20" s="868" t="s">
        <v>877</v>
      </c>
      <c r="MFK20" s="868" t="s">
        <v>877</v>
      </c>
      <c r="MFL20" s="868" t="s">
        <v>877</v>
      </c>
      <c r="MFM20" s="868" t="s">
        <v>877</v>
      </c>
      <c r="MFN20" s="868" t="s">
        <v>877</v>
      </c>
      <c r="MFO20" s="868" t="s">
        <v>877</v>
      </c>
      <c r="MFP20" s="868" t="s">
        <v>877</v>
      </c>
      <c r="MFQ20" s="868" t="s">
        <v>877</v>
      </c>
      <c r="MFR20" s="868" t="s">
        <v>877</v>
      </c>
      <c r="MFS20" s="868" t="s">
        <v>877</v>
      </c>
      <c r="MFT20" s="868" t="s">
        <v>877</v>
      </c>
      <c r="MFU20" s="868" t="s">
        <v>877</v>
      </c>
      <c r="MFV20" s="868" t="s">
        <v>877</v>
      </c>
      <c r="MFW20" s="868" t="s">
        <v>877</v>
      </c>
      <c r="MFX20" s="868" t="s">
        <v>877</v>
      </c>
      <c r="MFY20" s="868" t="s">
        <v>877</v>
      </c>
      <c r="MFZ20" s="868" t="s">
        <v>877</v>
      </c>
      <c r="MGA20" s="868" t="s">
        <v>877</v>
      </c>
      <c r="MGB20" s="868" t="s">
        <v>877</v>
      </c>
      <c r="MGC20" s="868" t="s">
        <v>877</v>
      </c>
      <c r="MGD20" s="868" t="s">
        <v>877</v>
      </c>
      <c r="MGE20" s="868" t="s">
        <v>877</v>
      </c>
      <c r="MGF20" s="868" t="s">
        <v>877</v>
      </c>
      <c r="MGG20" s="868" t="s">
        <v>877</v>
      </c>
      <c r="MGH20" s="868" t="s">
        <v>877</v>
      </c>
      <c r="MGI20" s="868" t="s">
        <v>877</v>
      </c>
      <c r="MGJ20" s="868" t="s">
        <v>877</v>
      </c>
      <c r="MGK20" s="868" t="s">
        <v>877</v>
      </c>
      <c r="MGL20" s="868" t="s">
        <v>877</v>
      </c>
      <c r="MGM20" s="868" t="s">
        <v>877</v>
      </c>
      <c r="MGN20" s="868" t="s">
        <v>877</v>
      </c>
      <c r="MGO20" s="868" t="s">
        <v>877</v>
      </c>
      <c r="MGP20" s="868" t="s">
        <v>877</v>
      </c>
      <c r="MGQ20" s="868" t="s">
        <v>877</v>
      </c>
      <c r="MGR20" s="868" t="s">
        <v>877</v>
      </c>
      <c r="MGS20" s="868" t="s">
        <v>877</v>
      </c>
      <c r="MGT20" s="868" t="s">
        <v>877</v>
      </c>
      <c r="MGU20" s="868" t="s">
        <v>877</v>
      </c>
      <c r="MGV20" s="868" t="s">
        <v>877</v>
      </c>
      <c r="MGW20" s="868" t="s">
        <v>877</v>
      </c>
      <c r="MGX20" s="868" t="s">
        <v>877</v>
      </c>
      <c r="MGY20" s="868" t="s">
        <v>877</v>
      </c>
      <c r="MGZ20" s="868" t="s">
        <v>877</v>
      </c>
      <c r="MHA20" s="868" t="s">
        <v>877</v>
      </c>
      <c r="MHB20" s="868" t="s">
        <v>877</v>
      </c>
      <c r="MHC20" s="868" t="s">
        <v>877</v>
      </c>
      <c r="MHD20" s="868" t="s">
        <v>877</v>
      </c>
      <c r="MHE20" s="868" t="s">
        <v>877</v>
      </c>
      <c r="MHF20" s="868" t="s">
        <v>877</v>
      </c>
      <c r="MHG20" s="868" t="s">
        <v>877</v>
      </c>
      <c r="MHH20" s="868" t="s">
        <v>877</v>
      </c>
      <c r="MHI20" s="868" t="s">
        <v>877</v>
      </c>
      <c r="MHJ20" s="868" t="s">
        <v>877</v>
      </c>
      <c r="MHK20" s="868" t="s">
        <v>877</v>
      </c>
      <c r="MHL20" s="868" t="s">
        <v>877</v>
      </c>
      <c r="MHM20" s="868" t="s">
        <v>877</v>
      </c>
      <c r="MHN20" s="868" t="s">
        <v>877</v>
      </c>
      <c r="MHO20" s="868" t="s">
        <v>877</v>
      </c>
      <c r="MHP20" s="868" t="s">
        <v>877</v>
      </c>
      <c r="MHQ20" s="868" t="s">
        <v>877</v>
      </c>
      <c r="MHR20" s="868" t="s">
        <v>877</v>
      </c>
      <c r="MHS20" s="868" t="s">
        <v>877</v>
      </c>
      <c r="MHT20" s="868" t="s">
        <v>877</v>
      </c>
      <c r="MHU20" s="868" t="s">
        <v>877</v>
      </c>
      <c r="MHV20" s="868" t="s">
        <v>877</v>
      </c>
      <c r="MHW20" s="868" t="s">
        <v>877</v>
      </c>
      <c r="MHX20" s="868" t="s">
        <v>877</v>
      </c>
      <c r="MHY20" s="868" t="s">
        <v>877</v>
      </c>
      <c r="MHZ20" s="868" t="s">
        <v>877</v>
      </c>
      <c r="MIA20" s="868" t="s">
        <v>877</v>
      </c>
      <c r="MIB20" s="868" t="s">
        <v>877</v>
      </c>
      <c r="MIC20" s="868" t="s">
        <v>877</v>
      </c>
      <c r="MID20" s="868" t="s">
        <v>877</v>
      </c>
      <c r="MIE20" s="868" t="s">
        <v>877</v>
      </c>
      <c r="MIF20" s="868" t="s">
        <v>877</v>
      </c>
      <c r="MIG20" s="868" t="s">
        <v>877</v>
      </c>
      <c r="MIH20" s="868" t="s">
        <v>877</v>
      </c>
      <c r="MII20" s="868" t="s">
        <v>877</v>
      </c>
      <c r="MIJ20" s="868" t="s">
        <v>877</v>
      </c>
      <c r="MIK20" s="868" t="s">
        <v>877</v>
      </c>
      <c r="MIL20" s="868" t="s">
        <v>877</v>
      </c>
      <c r="MIM20" s="868" t="s">
        <v>877</v>
      </c>
      <c r="MIN20" s="868" t="s">
        <v>877</v>
      </c>
      <c r="MIO20" s="868" t="s">
        <v>877</v>
      </c>
      <c r="MIP20" s="868" t="s">
        <v>877</v>
      </c>
      <c r="MIQ20" s="868" t="s">
        <v>877</v>
      </c>
      <c r="MIR20" s="868" t="s">
        <v>877</v>
      </c>
      <c r="MIS20" s="868" t="s">
        <v>877</v>
      </c>
      <c r="MIT20" s="868" t="s">
        <v>877</v>
      </c>
      <c r="MIU20" s="868" t="s">
        <v>877</v>
      </c>
      <c r="MIV20" s="868" t="s">
        <v>877</v>
      </c>
      <c r="MIW20" s="868" t="s">
        <v>877</v>
      </c>
      <c r="MIX20" s="868" t="s">
        <v>877</v>
      </c>
      <c r="MIY20" s="868" t="s">
        <v>877</v>
      </c>
      <c r="MIZ20" s="868" t="s">
        <v>877</v>
      </c>
      <c r="MJA20" s="868" t="s">
        <v>877</v>
      </c>
      <c r="MJB20" s="868" t="s">
        <v>877</v>
      </c>
      <c r="MJC20" s="868" t="s">
        <v>877</v>
      </c>
      <c r="MJD20" s="868" t="s">
        <v>877</v>
      </c>
      <c r="MJE20" s="868" t="s">
        <v>877</v>
      </c>
      <c r="MJF20" s="868" t="s">
        <v>877</v>
      </c>
      <c r="MJG20" s="868" t="s">
        <v>877</v>
      </c>
      <c r="MJH20" s="868" t="s">
        <v>877</v>
      </c>
      <c r="MJI20" s="868" t="s">
        <v>877</v>
      </c>
      <c r="MJJ20" s="868" t="s">
        <v>877</v>
      </c>
      <c r="MJK20" s="868" t="s">
        <v>877</v>
      </c>
      <c r="MJL20" s="868" t="s">
        <v>877</v>
      </c>
      <c r="MJM20" s="868" t="s">
        <v>877</v>
      </c>
      <c r="MJN20" s="868" t="s">
        <v>877</v>
      </c>
      <c r="MJO20" s="868" t="s">
        <v>877</v>
      </c>
      <c r="MJP20" s="868" t="s">
        <v>877</v>
      </c>
      <c r="MJQ20" s="868" t="s">
        <v>877</v>
      </c>
      <c r="MJR20" s="868" t="s">
        <v>877</v>
      </c>
      <c r="MJS20" s="868" t="s">
        <v>877</v>
      </c>
      <c r="MJT20" s="868" t="s">
        <v>877</v>
      </c>
      <c r="MJU20" s="868" t="s">
        <v>877</v>
      </c>
      <c r="MJV20" s="868" t="s">
        <v>877</v>
      </c>
      <c r="MJW20" s="868" t="s">
        <v>877</v>
      </c>
      <c r="MJX20" s="868" t="s">
        <v>877</v>
      </c>
      <c r="MJY20" s="868" t="s">
        <v>877</v>
      </c>
      <c r="MJZ20" s="868" t="s">
        <v>877</v>
      </c>
      <c r="MKA20" s="868" t="s">
        <v>877</v>
      </c>
      <c r="MKB20" s="868" t="s">
        <v>877</v>
      </c>
      <c r="MKC20" s="868" t="s">
        <v>877</v>
      </c>
      <c r="MKD20" s="868" t="s">
        <v>877</v>
      </c>
      <c r="MKE20" s="868" t="s">
        <v>877</v>
      </c>
      <c r="MKF20" s="868" t="s">
        <v>877</v>
      </c>
      <c r="MKG20" s="868" t="s">
        <v>877</v>
      </c>
      <c r="MKH20" s="868" t="s">
        <v>877</v>
      </c>
      <c r="MKI20" s="868" t="s">
        <v>877</v>
      </c>
      <c r="MKJ20" s="868" t="s">
        <v>877</v>
      </c>
      <c r="MKK20" s="868" t="s">
        <v>877</v>
      </c>
      <c r="MKL20" s="868" t="s">
        <v>877</v>
      </c>
      <c r="MKM20" s="868" t="s">
        <v>877</v>
      </c>
      <c r="MKN20" s="868" t="s">
        <v>877</v>
      </c>
      <c r="MKO20" s="868" t="s">
        <v>877</v>
      </c>
      <c r="MKP20" s="868" t="s">
        <v>877</v>
      </c>
      <c r="MKQ20" s="868" t="s">
        <v>877</v>
      </c>
      <c r="MKR20" s="868" t="s">
        <v>877</v>
      </c>
      <c r="MKS20" s="868" t="s">
        <v>877</v>
      </c>
      <c r="MKT20" s="868" t="s">
        <v>877</v>
      </c>
      <c r="MKU20" s="868" t="s">
        <v>877</v>
      </c>
      <c r="MKV20" s="868" t="s">
        <v>877</v>
      </c>
      <c r="MKW20" s="868" t="s">
        <v>877</v>
      </c>
      <c r="MKX20" s="868" t="s">
        <v>877</v>
      </c>
      <c r="MKY20" s="868" t="s">
        <v>877</v>
      </c>
      <c r="MKZ20" s="868" t="s">
        <v>877</v>
      </c>
      <c r="MLA20" s="868" t="s">
        <v>877</v>
      </c>
      <c r="MLB20" s="868" t="s">
        <v>877</v>
      </c>
      <c r="MLC20" s="868" t="s">
        <v>877</v>
      </c>
      <c r="MLD20" s="868" t="s">
        <v>877</v>
      </c>
      <c r="MLE20" s="868" t="s">
        <v>877</v>
      </c>
      <c r="MLF20" s="868" t="s">
        <v>877</v>
      </c>
      <c r="MLG20" s="868" t="s">
        <v>877</v>
      </c>
      <c r="MLH20" s="868" t="s">
        <v>877</v>
      </c>
      <c r="MLI20" s="868" t="s">
        <v>877</v>
      </c>
      <c r="MLJ20" s="868" t="s">
        <v>877</v>
      </c>
      <c r="MLK20" s="868" t="s">
        <v>877</v>
      </c>
      <c r="MLL20" s="868" t="s">
        <v>877</v>
      </c>
      <c r="MLM20" s="868" t="s">
        <v>877</v>
      </c>
      <c r="MLN20" s="868" t="s">
        <v>877</v>
      </c>
      <c r="MLO20" s="868" t="s">
        <v>877</v>
      </c>
      <c r="MLP20" s="868" t="s">
        <v>877</v>
      </c>
      <c r="MLQ20" s="868" t="s">
        <v>877</v>
      </c>
      <c r="MLR20" s="868" t="s">
        <v>877</v>
      </c>
      <c r="MLS20" s="868" t="s">
        <v>877</v>
      </c>
      <c r="MLT20" s="868" t="s">
        <v>877</v>
      </c>
      <c r="MLU20" s="868" t="s">
        <v>877</v>
      </c>
      <c r="MLV20" s="868" t="s">
        <v>877</v>
      </c>
      <c r="MLW20" s="868" t="s">
        <v>877</v>
      </c>
      <c r="MLX20" s="868" t="s">
        <v>877</v>
      </c>
      <c r="MLY20" s="868" t="s">
        <v>877</v>
      </c>
      <c r="MLZ20" s="868" t="s">
        <v>877</v>
      </c>
      <c r="MMA20" s="868" t="s">
        <v>877</v>
      </c>
      <c r="MMB20" s="868" t="s">
        <v>877</v>
      </c>
      <c r="MMC20" s="868" t="s">
        <v>877</v>
      </c>
      <c r="MMD20" s="868" t="s">
        <v>877</v>
      </c>
      <c r="MME20" s="868" t="s">
        <v>877</v>
      </c>
      <c r="MMF20" s="868" t="s">
        <v>877</v>
      </c>
      <c r="MMG20" s="868" t="s">
        <v>877</v>
      </c>
      <c r="MMH20" s="868" t="s">
        <v>877</v>
      </c>
      <c r="MMI20" s="868" t="s">
        <v>877</v>
      </c>
      <c r="MMJ20" s="868" t="s">
        <v>877</v>
      </c>
      <c r="MMK20" s="868" t="s">
        <v>877</v>
      </c>
      <c r="MML20" s="868" t="s">
        <v>877</v>
      </c>
      <c r="MMM20" s="868" t="s">
        <v>877</v>
      </c>
      <c r="MMN20" s="868" t="s">
        <v>877</v>
      </c>
      <c r="MMO20" s="868" t="s">
        <v>877</v>
      </c>
      <c r="MMP20" s="868" t="s">
        <v>877</v>
      </c>
      <c r="MMQ20" s="868" t="s">
        <v>877</v>
      </c>
      <c r="MMR20" s="868" t="s">
        <v>877</v>
      </c>
      <c r="MMS20" s="868" t="s">
        <v>877</v>
      </c>
      <c r="MMT20" s="868" t="s">
        <v>877</v>
      </c>
      <c r="MMU20" s="868" t="s">
        <v>877</v>
      </c>
      <c r="MMV20" s="868" t="s">
        <v>877</v>
      </c>
      <c r="MMW20" s="868" t="s">
        <v>877</v>
      </c>
      <c r="MMX20" s="868" t="s">
        <v>877</v>
      </c>
      <c r="MMY20" s="868" t="s">
        <v>877</v>
      </c>
      <c r="MMZ20" s="868" t="s">
        <v>877</v>
      </c>
      <c r="MNA20" s="868" t="s">
        <v>877</v>
      </c>
      <c r="MNB20" s="868" t="s">
        <v>877</v>
      </c>
      <c r="MNC20" s="868" t="s">
        <v>877</v>
      </c>
      <c r="MND20" s="868" t="s">
        <v>877</v>
      </c>
      <c r="MNE20" s="868" t="s">
        <v>877</v>
      </c>
      <c r="MNF20" s="868" t="s">
        <v>877</v>
      </c>
      <c r="MNG20" s="868" t="s">
        <v>877</v>
      </c>
      <c r="MNH20" s="868" t="s">
        <v>877</v>
      </c>
      <c r="MNI20" s="868" t="s">
        <v>877</v>
      </c>
      <c r="MNJ20" s="868" t="s">
        <v>877</v>
      </c>
      <c r="MNK20" s="868" t="s">
        <v>877</v>
      </c>
      <c r="MNL20" s="868" t="s">
        <v>877</v>
      </c>
      <c r="MNM20" s="868" t="s">
        <v>877</v>
      </c>
      <c r="MNN20" s="868" t="s">
        <v>877</v>
      </c>
      <c r="MNO20" s="868" t="s">
        <v>877</v>
      </c>
      <c r="MNP20" s="868" t="s">
        <v>877</v>
      </c>
      <c r="MNQ20" s="868" t="s">
        <v>877</v>
      </c>
      <c r="MNR20" s="868" t="s">
        <v>877</v>
      </c>
      <c r="MNS20" s="868" t="s">
        <v>877</v>
      </c>
      <c r="MNT20" s="868" t="s">
        <v>877</v>
      </c>
      <c r="MNU20" s="868" t="s">
        <v>877</v>
      </c>
      <c r="MNV20" s="868" t="s">
        <v>877</v>
      </c>
      <c r="MNW20" s="868" t="s">
        <v>877</v>
      </c>
      <c r="MNX20" s="868" t="s">
        <v>877</v>
      </c>
      <c r="MNY20" s="868" t="s">
        <v>877</v>
      </c>
      <c r="MNZ20" s="868" t="s">
        <v>877</v>
      </c>
      <c r="MOA20" s="868" t="s">
        <v>877</v>
      </c>
      <c r="MOB20" s="868" t="s">
        <v>877</v>
      </c>
      <c r="MOC20" s="868" t="s">
        <v>877</v>
      </c>
      <c r="MOD20" s="868" t="s">
        <v>877</v>
      </c>
      <c r="MOE20" s="868" t="s">
        <v>877</v>
      </c>
      <c r="MOF20" s="868" t="s">
        <v>877</v>
      </c>
      <c r="MOG20" s="868" t="s">
        <v>877</v>
      </c>
      <c r="MOH20" s="868" t="s">
        <v>877</v>
      </c>
      <c r="MOI20" s="868" t="s">
        <v>877</v>
      </c>
      <c r="MOJ20" s="868" t="s">
        <v>877</v>
      </c>
      <c r="MOK20" s="868" t="s">
        <v>877</v>
      </c>
      <c r="MOL20" s="868" t="s">
        <v>877</v>
      </c>
      <c r="MOM20" s="868" t="s">
        <v>877</v>
      </c>
      <c r="MON20" s="868" t="s">
        <v>877</v>
      </c>
      <c r="MOO20" s="868" t="s">
        <v>877</v>
      </c>
      <c r="MOP20" s="868" t="s">
        <v>877</v>
      </c>
      <c r="MOQ20" s="868" t="s">
        <v>877</v>
      </c>
      <c r="MOR20" s="868" t="s">
        <v>877</v>
      </c>
      <c r="MOS20" s="868" t="s">
        <v>877</v>
      </c>
      <c r="MOT20" s="868" t="s">
        <v>877</v>
      </c>
      <c r="MOU20" s="868" t="s">
        <v>877</v>
      </c>
      <c r="MOV20" s="868" t="s">
        <v>877</v>
      </c>
      <c r="MOW20" s="868" t="s">
        <v>877</v>
      </c>
      <c r="MOX20" s="868" t="s">
        <v>877</v>
      </c>
      <c r="MOY20" s="868" t="s">
        <v>877</v>
      </c>
      <c r="MOZ20" s="868" t="s">
        <v>877</v>
      </c>
      <c r="MPA20" s="868" t="s">
        <v>877</v>
      </c>
      <c r="MPB20" s="868" t="s">
        <v>877</v>
      </c>
      <c r="MPC20" s="868" t="s">
        <v>877</v>
      </c>
      <c r="MPD20" s="868" t="s">
        <v>877</v>
      </c>
      <c r="MPE20" s="868" t="s">
        <v>877</v>
      </c>
      <c r="MPF20" s="868" t="s">
        <v>877</v>
      </c>
      <c r="MPG20" s="868" t="s">
        <v>877</v>
      </c>
      <c r="MPH20" s="868" t="s">
        <v>877</v>
      </c>
      <c r="MPI20" s="868" t="s">
        <v>877</v>
      </c>
      <c r="MPJ20" s="868" t="s">
        <v>877</v>
      </c>
      <c r="MPK20" s="868" t="s">
        <v>877</v>
      </c>
      <c r="MPL20" s="868" t="s">
        <v>877</v>
      </c>
      <c r="MPM20" s="868" t="s">
        <v>877</v>
      </c>
      <c r="MPN20" s="868" t="s">
        <v>877</v>
      </c>
      <c r="MPO20" s="868" t="s">
        <v>877</v>
      </c>
      <c r="MPP20" s="868" t="s">
        <v>877</v>
      </c>
      <c r="MPQ20" s="868" t="s">
        <v>877</v>
      </c>
      <c r="MPR20" s="868" t="s">
        <v>877</v>
      </c>
      <c r="MPS20" s="868" t="s">
        <v>877</v>
      </c>
      <c r="MPT20" s="868" t="s">
        <v>877</v>
      </c>
      <c r="MPU20" s="868" t="s">
        <v>877</v>
      </c>
      <c r="MPV20" s="868" t="s">
        <v>877</v>
      </c>
      <c r="MPW20" s="868" t="s">
        <v>877</v>
      </c>
      <c r="MPX20" s="868" t="s">
        <v>877</v>
      </c>
      <c r="MPY20" s="868" t="s">
        <v>877</v>
      </c>
      <c r="MPZ20" s="868" t="s">
        <v>877</v>
      </c>
      <c r="MQA20" s="868" t="s">
        <v>877</v>
      </c>
      <c r="MQB20" s="868" t="s">
        <v>877</v>
      </c>
      <c r="MQC20" s="868" t="s">
        <v>877</v>
      </c>
      <c r="MQD20" s="868" t="s">
        <v>877</v>
      </c>
      <c r="MQE20" s="868" t="s">
        <v>877</v>
      </c>
      <c r="MQF20" s="868" t="s">
        <v>877</v>
      </c>
      <c r="MQG20" s="868" t="s">
        <v>877</v>
      </c>
      <c r="MQH20" s="868" t="s">
        <v>877</v>
      </c>
      <c r="MQI20" s="868" t="s">
        <v>877</v>
      </c>
      <c r="MQJ20" s="868" t="s">
        <v>877</v>
      </c>
      <c r="MQK20" s="868" t="s">
        <v>877</v>
      </c>
      <c r="MQL20" s="868" t="s">
        <v>877</v>
      </c>
      <c r="MQM20" s="868" t="s">
        <v>877</v>
      </c>
      <c r="MQN20" s="868" t="s">
        <v>877</v>
      </c>
      <c r="MQO20" s="868" t="s">
        <v>877</v>
      </c>
      <c r="MQP20" s="868" t="s">
        <v>877</v>
      </c>
      <c r="MQQ20" s="868" t="s">
        <v>877</v>
      </c>
      <c r="MQR20" s="868" t="s">
        <v>877</v>
      </c>
      <c r="MQS20" s="868" t="s">
        <v>877</v>
      </c>
      <c r="MQT20" s="868" t="s">
        <v>877</v>
      </c>
      <c r="MQU20" s="868" t="s">
        <v>877</v>
      </c>
      <c r="MQV20" s="868" t="s">
        <v>877</v>
      </c>
      <c r="MQW20" s="868" t="s">
        <v>877</v>
      </c>
      <c r="MQX20" s="868" t="s">
        <v>877</v>
      </c>
      <c r="MQY20" s="868" t="s">
        <v>877</v>
      </c>
      <c r="MQZ20" s="868" t="s">
        <v>877</v>
      </c>
      <c r="MRA20" s="868" t="s">
        <v>877</v>
      </c>
      <c r="MRB20" s="868" t="s">
        <v>877</v>
      </c>
      <c r="MRC20" s="868" t="s">
        <v>877</v>
      </c>
      <c r="MRD20" s="868" t="s">
        <v>877</v>
      </c>
      <c r="MRE20" s="868" t="s">
        <v>877</v>
      </c>
      <c r="MRF20" s="868" t="s">
        <v>877</v>
      </c>
      <c r="MRG20" s="868" t="s">
        <v>877</v>
      </c>
      <c r="MRH20" s="868" t="s">
        <v>877</v>
      </c>
      <c r="MRI20" s="868" t="s">
        <v>877</v>
      </c>
      <c r="MRJ20" s="868" t="s">
        <v>877</v>
      </c>
      <c r="MRK20" s="868" t="s">
        <v>877</v>
      </c>
      <c r="MRL20" s="868" t="s">
        <v>877</v>
      </c>
      <c r="MRM20" s="868" t="s">
        <v>877</v>
      </c>
      <c r="MRN20" s="868" t="s">
        <v>877</v>
      </c>
      <c r="MRO20" s="868" t="s">
        <v>877</v>
      </c>
      <c r="MRP20" s="868" t="s">
        <v>877</v>
      </c>
      <c r="MRQ20" s="868" t="s">
        <v>877</v>
      </c>
      <c r="MRR20" s="868" t="s">
        <v>877</v>
      </c>
      <c r="MRS20" s="868" t="s">
        <v>877</v>
      </c>
      <c r="MRT20" s="868" t="s">
        <v>877</v>
      </c>
      <c r="MRU20" s="868" t="s">
        <v>877</v>
      </c>
      <c r="MRV20" s="868" t="s">
        <v>877</v>
      </c>
      <c r="MRW20" s="868" t="s">
        <v>877</v>
      </c>
      <c r="MRX20" s="868" t="s">
        <v>877</v>
      </c>
      <c r="MRY20" s="868" t="s">
        <v>877</v>
      </c>
      <c r="MRZ20" s="868" t="s">
        <v>877</v>
      </c>
      <c r="MSA20" s="868" t="s">
        <v>877</v>
      </c>
      <c r="MSB20" s="868" t="s">
        <v>877</v>
      </c>
      <c r="MSC20" s="868" t="s">
        <v>877</v>
      </c>
      <c r="MSD20" s="868" t="s">
        <v>877</v>
      </c>
      <c r="MSE20" s="868" t="s">
        <v>877</v>
      </c>
      <c r="MSF20" s="868" t="s">
        <v>877</v>
      </c>
      <c r="MSG20" s="868" t="s">
        <v>877</v>
      </c>
      <c r="MSH20" s="868" t="s">
        <v>877</v>
      </c>
      <c r="MSI20" s="868" t="s">
        <v>877</v>
      </c>
      <c r="MSJ20" s="868" t="s">
        <v>877</v>
      </c>
      <c r="MSK20" s="868" t="s">
        <v>877</v>
      </c>
      <c r="MSL20" s="868" t="s">
        <v>877</v>
      </c>
      <c r="MSM20" s="868" t="s">
        <v>877</v>
      </c>
      <c r="MSN20" s="868" t="s">
        <v>877</v>
      </c>
      <c r="MSO20" s="868" t="s">
        <v>877</v>
      </c>
      <c r="MSP20" s="868" t="s">
        <v>877</v>
      </c>
      <c r="MSQ20" s="868" t="s">
        <v>877</v>
      </c>
      <c r="MSR20" s="868" t="s">
        <v>877</v>
      </c>
      <c r="MSS20" s="868" t="s">
        <v>877</v>
      </c>
      <c r="MST20" s="868" t="s">
        <v>877</v>
      </c>
      <c r="MSU20" s="868" t="s">
        <v>877</v>
      </c>
      <c r="MSV20" s="868" t="s">
        <v>877</v>
      </c>
      <c r="MSW20" s="868" t="s">
        <v>877</v>
      </c>
      <c r="MSX20" s="868" t="s">
        <v>877</v>
      </c>
      <c r="MSY20" s="868" t="s">
        <v>877</v>
      </c>
      <c r="MSZ20" s="868" t="s">
        <v>877</v>
      </c>
      <c r="MTA20" s="868" t="s">
        <v>877</v>
      </c>
      <c r="MTB20" s="868" t="s">
        <v>877</v>
      </c>
      <c r="MTC20" s="868" t="s">
        <v>877</v>
      </c>
      <c r="MTD20" s="868" t="s">
        <v>877</v>
      </c>
      <c r="MTE20" s="868" t="s">
        <v>877</v>
      </c>
      <c r="MTF20" s="868" t="s">
        <v>877</v>
      </c>
      <c r="MTG20" s="868" t="s">
        <v>877</v>
      </c>
      <c r="MTH20" s="868" t="s">
        <v>877</v>
      </c>
      <c r="MTI20" s="868" t="s">
        <v>877</v>
      </c>
      <c r="MTJ20" s="868" t="s">
        <v>877</v>
      </c>
      <c r="MTK20" s="868" t="s">
        <v>877</v>
      </c>
      <c r="MTL20" s="868" t="s">
        <v>877</v>
      </c>
      <c r="MTM20" s="868" t="s">
        <v>877</v>
      </c>
      <c r="MTN20" s="868" t="s">
        <v>877</v>
      </c>
      <c r="MTO20" s="868" t="s">
        <v>877</v>
      </c>
      <c r="MTP20" s="868" t="s">
        <v>877</v>
      </c>
      <c r="MTQ20" s="868" t="s">
        <v>877</v>
      </c>
      <c r="MTR20" s="868" t="s">
        <v>877</v>
      </c>
      <c r="MTS20" s="868" t="s">
        <v>877</v>
      </c>
      <c r="MTT20" s="868" t="s">
        <v>877</v>
      </c>
      <c r="MTU20" s="868" t="s">
        <v>877</v>
      </c>
      <c r="MTV20" s="868" t="s">
        <v>877</v>
      </c>
      <c r="MTW20" s="868" t="s">
        <v>877</v>
      </c>
      <c r="MTX20" s="868" t="s">
        <v>877</v>
      </c>
      <c r="MTY20" s="868" t="s">
        <v>877</v>
      </c>
      <c r="MTZ20" s="868" t="s">
        <v>877</v>
      </c>
      <c r="MUA20" s="868" t="s">
        <v>877</v>
      </c>
      <c r="MUB20" s="868" t="s">
        <v>877</v>
      </c>
      <c r="MUC20" s="868" t="s">
        <v>877</v>
      </c>
      <c r="MUD20" s="868" t="s">
        <v>877</v>
      </c>
      <c r="MUE20" s="868" t="s">
        <v>877</v>
      </c>
      <c r="MUF20" s="868" t="s">
        <v>877</v>
      </c>
      <c r="MUG20" s="868" t="s">
        <v>877</v>
      </c>
      <c r="MUH20" s="868" t="s">
        <v>877</v>
      </c>
      <c r="MUI20" s="868" t="s">
        <v>877</v>
      </c>
      <c r="MUJ20" s="868" t="s">
        <v>877</v>
      </c>
      <c r="MUK20" s="868" t="s">
        <v>877</v>
      </c>
      <c r="MUL20" s="868" t="s">
        <v>877</v>
      </c>
      <c r="MUM20" s="868" t="s">
        <v>877</v>
      </c>
      <c r="MUN20" s="868" t="s">
        <v>877</v>
      </c>
      <c r="MUO20" s="868" t="s">
        <v>877</v>
      </c>
      <c r="MUP20" s="868" t="s">
        <v>877</v>
      </c>
      <c r="MUQ20" s="868" t="s">
        <v>877</v>
      </c>
      <c r="MUR20" s="868" t="s">
        <v>877</v>
      </c>
      <c r="MUS20" s="868" t="s">
        <v>877</v>
      </c>
      <c r="MUT20" s="868" t="s">
        <v>877</v>
      </c>
      <c r="MUU20" s="868" t="s">
        <v>877</v>
      </c>
      <c r="MUV20" s="868" t="s">
        <v>877</v>
      </c>
      <c r="MUW20" s="868" t="s">
        <v>877</v>
      </c>
      <c r="MUX20" s="868" t="s">
        <v>877</v>
      </c>
      <c r="MUY20" s="868" t="s">
        <v>877</v>
      </c>
      <c r="MUZ20" s="868" t="s">
        <v>877</v>
      </c>
      <c r="MVA20" s="868" t="s">
        <v>877</v>
      </c>
      <c r="MVB20" s="868" t="s">
        <v>877</v>
      </c>
      <c r="MVC20" s="868" t="s">
        <v>877</v>
      </c>
      <c r="MVD20" s="868" t="s">
        <v>877</v>
      </c>
      <c r="MVE20" s="868" t="s">
        <v>877</v>
      </c>
      <c r="MVF20" s="868" t="s">
        <v>877</v>
      </c>
      <c r="MVG20" s="868" t="s">
        <v>877</v>
      </c>
      <c r="MVH20" s="868" t="s">
        <v>877</v>
      </c>
      <c r="MVI20" s="868" t="s">
        <v>877</v>
      </c>
      <c r="MVJ20" s="868" t="s">
        <v>877</v>
      </c>
      <c r="MVK20" s="868" t="s">
        <v>877</v>
      </c>
      <c r="MVL20" s="868" t="s">
        <v>877</v>
      </c>
      <c r="MVM20" s="868" t="s">
        <v>877</v>
      </c>
      <c r="MVN20" s="868" t="s">
        <v>877</v>
      </c>
      <c r="MVO20" s="868" t="s">
        <v>877</v>
      </c>
      <c r="MVP20" s="868" t="s">
        <v>877</v>
      </c>
      <c r="MVQ20" s="868" t="s">
        <v>877</v>
      </c>
      <c r="MVR20" s="868" t="s">
        <v>877</v>
      </c>
      <c r="MVS20" s="868" t="s">
        <v>877</v>
      </c>
      <c r="MVT20" s="868" t="s">
        <v>877</v>
      </c>
      <c r="MVU20" s="868" t="s">
        <v>877</v>
      </c>
      <c r="MVV20" s="868" t="s">
        <v>877</v>
      </c>
      <c r="MVW20" s="868" t="s">
        <v>877</v>
      </c>
      <c r="MVX20" s="868" t="s">
        <v>877</v>
      </c>
      <c r="MVY20" s="868" t="s">
        <v>877</v>
      </c>
      <c r="MVZ20" s="868" t="s">
        <v>877</v>
      </c>
      <c r="MWA20" s="868" t="s">
        <v>877</v>
      </c>
      <c r="MWB20" s="868" t="s">
        <v>877</v>
      </c>
      <c r="MWC20" s="868" t="s">
        <v>877</v>
      </c>
      <c r="MWD20" s="868" t="s">
        <v>877</v>
      </c>
      <c r="MWE20" s="868" t="s">
        <v>877</v>
      </c>
      <c r="MWF20" s="868" t="s">
        <v>877</v>
      </c>
      <c r="MWG20" s="868" t="s">
        <v>877</v>
      </c>
      <c r="MWH20" s="868" t="s">
        <v>877</v>
      </c>
      <c r="MWI20" s="868" t="s">
        <v>877</v>
      </c>
      <c r="MWJ20" s="868" t="s">
        <v>877</v>
      </c>
      <c r="MWK20" s="868" t="s">
        <v>877</v>
      </c>
      <c r="MWL20" s="868" t="s">
        <v>877</v>
      </c>
      <c r="MWM20" s="868" t="s">
        <v>877</v>
      </c>
      <c r="MWN20" s="868" t="s">
        <v>877</v>
      </c>
      <c r="MWO20" s="868" t="s">
        <v>877</v>
      </c>
      <c r="MWP20" s="868" t="s">
        <v>877</v>
      </c>
      <c r="MWQ20" s="868" t="s">
        <v>877</v>
      </c>
      <c r="MWR20" s="868" t="s">
        <v>877</v>
      </c>
      <c r="MWS20" s="868" t="s">
        <v>877</v>
      </c>
      <c r="MWT20" s="868" t="s">
        <v>877</v>
      </c>
      <c r="MWU20" s="868" t="s">
        <v>877</v>
      </c>
      <c r="MWV20" s="868" t="s">
        <v>877</v>
      </c>
      <c r="MWW20" s="868" t="s">
        <v>877</v>
      </c>
      <c r="MWX20" s="868" t="s">
        <v>877</v>
      </c>
      <c r="MWY20" s="868" t="s">
        <v>877</v>
      </c>
      <c r="MWZ20" s="868" t="s">
        <v>877</v>
      </c>
      <c r="MXA20" s="868" t="s">
        <v>877</v>
      </c>
      <c r="MXB20" s="868" t="s">
        <v>877</v>
      </c>
      <c r="MXC20" s="868" t="s">
        <v>877</v>
      </c>
      <c r="MXD20" s="868" t="s">
        <v>877</v>
      </c>
      <c r="MXE20" s="868" t="s">
        <v>877</v>
      </c>
      <c r="MXF20" s="868" t="s">
        <v>877</v>
      </c>
      <c r="MXG20" s="868" t="s">
        <v>877</v>
      </c>
      <c r="MXH20" s="868" t="s">
        <v>877</v>
      </c>
      <c r="MXI20" s="868" t="s">
        <v>877</v>
      </c>
      <c r="MXJ20" s="868" t="s">
        <v>877</v>
      </c>
      <c r="MXK20" s="868" t="s">
        <v>877</v>
      </c>
      <c r="MXL20" s="868" t="s">
        <v>877</v>
      </c>
      <c r="MXM20" s="868" t="s">
        <v>877</v>
      </c>
      <c r="MXN20" s="868" t="s">
        <v>877</v>
      </c>
      <c r="MXO20" s="868" t="s">
        <v>877</v>
      </c>
      <c r="MXP20" s="868" t="s">
        <v>877</v>
      </c>
      <c r="MXQ20" s="868" t="s">
        <v>877</v>
      </c>
      <c r="MXR20" s="868" t="s">
        <v>877</v>
      </c>
      <c r="MXS20" s="868" t="s">
        <v>877</v>
      </c>
      <c r="MXT20" s="868" t="s">
        <v>877</v>
      </c>
      <c r="MXU20" s="868" t="s">
        <v>877</v>
      </c>
      <c r="MXV20" s="868" t="s">
        <v>877</v>
      </c>
      <c r="MXW20" s="868" t="s">
        <v>877</v>
      </c>
      <c r="MXX20" s="868" t="s">
        <v>877</v>
      </c>
      <c r="MXY20" s="868" t="s">
        <v>877</v>
      </c>
      <c r="MXZ20" s="868" t="s">
        <v>877</v>
      </c>
      <c r="MYA20" s="868" t="s">
        <v>877</v>
      </c>
      <c r="MYB20" s="868" t="s">
        <v>877</v>
      </c>
      <c r="MYC20" s="868" t="s">
        <v>877</v>
      </c>
      <c r="MYD20" s="868" t="s">
        <v>877</v>
      </c>
      <c r="MYE20" s="868" t="s">
        <v>877</v>
      </c>
      <c r="MYF20" s="868" t="s">
        <v>877</v>
      </c>
      <c r="MYG20" s="868" t="s">
        <v>877</v>
      </c>
      <c r="MYH20" s="868" t="s">
        <v>877</v>
      </c>
      <c r="MYI20" s="868" t="s">
        <v>877</v>
      </c>
      <c r="MYJ20" s="868" t="s">
        <v>877</v>
      </c>
      <c r="MYK20" s="868" t="s">
        <v>877</v>
      </c>
      <c r="MYL20" s="868" t="s">
        <v>877</v>
      </c>
      <c r="MYM20" s="868" t="s">
        <v>877</v>
      </c>
      <c r="MYN20" s="868" t="s">
        <v>877</v>
      </c>
      <c r="MYO20" s="868" t="s">
        <v>877</v>
      </c>
      <c r="MYP20" s="868" t="s">
        <v>877</v>
      </c>
      <c r="MYQ20" s="868" t="s">
        <v>877</v>
      </c>
      <c r="MYR20" s="868" t="s">
        <v>877</v>
      </c>
      <c r="MYS20" s="868" t="s">
        <v>877</v>
      </c>
      <c r="MYT20" s="868" t="s">
        <v>877</v>
      </c>
      <c r="MYU20" s="868" t="s">
        <v>877</v>
      </c>
      <c r="MYV20" s="868" t="s">
        <v>877</v>
      </c>
      <c r="MYW20" s="868" t="s">
        <v>877</v>
      </c>
      <c r="MYX20" s="868" t="s">
        <v>877</v>
      </c>
      <c r="MYY20" s="868" t="s">
        <v>877</v>
      </c>
      <c r="MYZ20" s="868" t="s">
        <v>877</v>
      </c>
      <c r="MZA20" s="868" t="s">
        <v>877</v>
      </c>
      <c r="MZB20" s="868" t="s">
        <v>877</v>
      </c>
      <c r="MZC20" s="868" t="s">
        <v>877</v>
      </c>
      <c r="MZD20" s="868" t="s">
        <v>877</v>
      </c>
      <c r="MZE20" s="868" t="s">
        <v>877</v>
      </c>
      <c r="MZF20" s="868" t="s">
        <v>877</v>
      </c>
      <c r="MZG20" s="868" t="s">
        <v>877</v>
      </c>
      <c r="MZH20" s="868" t="s">
        <v>877</v>
      </c>
      <c r="MZI20" s="868" t="s">
        <v>877</v>
      </c>
      <c r="MZJ20" s="868" t="s">
        <v>877</v>
      </c>
      <c r="MZK20" s="868" t="s">
        <v>877</v>
      </c>
      <c r="MZL20" s="868" t="s">
        <v>877</v>
      </c>
      <c r="MZM20" s="868" t="s">
        <v>877</v>
      </c>
      <c r="MZN20" s="868" t="s">
        <v>877</v>
      </c>
      <c r="MZO20" s="868" t="s">
        <v>877</v>
      </c>
      <c r="MZP20" s="868" t="s">
        <v>877</v>
      </c>
      <c r="MZQ20" s="868" t="s">
        <v>877</v>
      </c>
      <c r="MZR20" s="868" t="s">
        <v>877</v>
      </c>
      <c r="MZS20" s="868" t="s">
        <v>877</v>
      </c>
      <c r="MZT20" s="868" t="s">
        <v>877</v>
      </c>
      <c r="MZU20" s="868" t="s">
        <v>877</v>
      </c>
      <c r="MZV20" s="868" t="s">
        <v>877</v>
      </c>
      <c r="MZW20" s="868" t="s">
        <v>877</v>
      </c>
      <c r="MZX20" s="868" t="s">
        <v>877</v>
      </c>
      <c r="MZY20" s="868" t="s">
        <v>877</v>
      </c>
      <c r="MZZ20" s="868" t="s">
        <v>877</v>
      </c>
      <c r="NAA20" s="868" t="s">
        <v>877</v>
      </c>
      <c r="NAB20" s="868" t="s">
        <v>877</v>
      </c>
      <c r="NAC20" s="868" t="s">
        <v>877</v>
      </c>
      <c r="NAD20" s="868" t="s">
        <v>877</v>
      </c>
      <c r="NAE20" s="868" t="s">
        <v>877</v>
      </c>
      <c r="NAF20" s="868" t="s">
        <v>877</v>
      </c>
      <c r="NAG20" s="868" t="s">
        <v>877</v>
      </c>
      <c r="NAH20" s="868" t="s">
        <v>877</v>
      </c>
      <c r="NAI20" s="868" t="s">
        <v>877</v>
      </c>
      <c r="NAJ20" s="868" t="s">
        <v>877</v>
      </c>
      <c r="NAK20" s="868" t="s">
        <v>877</v>
      </c>
      <c r="NAL20" s="868" t="s">
        <v>877</v>
      </c>
      <c r="NAM20" s="868" t="s">
        <v>877</v>
      </c>
      <c r="NAN20" s="868" t="s">
        <v>877</v>
      </c>
      <c r="NAO20" s="868" t="s">
        <v>877</v>
      </c>
      <c r="NAP20" s="868" t="s">
        <v>877</v>
      </c>
      <c r="NAQ20" s="868" t="s">
        <v>877</v>
      </c>
      <c r="NAR20" s="868" t="s">
        <v>877</v>
      </c>
      <c r="NAS20" s="868" t="s">
        <v>877</v>
      </c>
      <c r="NAT20" s="868" t="s">
        <v>877</v>
      </c>
      <c r="NAU20" s="868" t="s">
        <v>877</v>
      </c>
      <c r="NAV20" s="868" t="s">
        <v>877</v>
      </c>
      <c r="NAW20" s="868" t="s">
        <v>877</v>
      </c>
      <c r="NAX20" s="868" t="s">
        <v>877</v>
      </c>
      <c r="NAY20" s="868" t="s">
        <v>877</v>
      </c>
      <c r="NAZ20" s="868" t="s">
        <v>877</v>
      </c>
      <c r="NBA20" s="868" t="s">
        <v>877</v>
      </c>
      <c r="NBB20" s="868" t="s">
        <v>877</v>
      </c>
      <c r="NBC20" s="868" t="s">
        <v>877</v>
      </c>
      <c r="NBD20" s="868" t="s">
        <v>877</v>
      </c>
      <c r="NBE20" s="868" t="s">
        <v>877</v>
      </c>
      <c r="NBF20" s="868" t="s">
        <v>877</v>
      </c>
      <c r="NBG20" s="868" t="s">
        <v>877</v>
      </c>
      <c r="NBH20" s="868" t="s">
        <v>877</v>
      </c>
      <c r="NBI20" s="868" t="s">
        <v>877</v>
      </c>
      <c r="NBJ20" s="868" t="s">
        <v>877</v>
      </c>
      <c r="NBK20" s="868" t="s">
        <v>877</v>
      </c>
      <c r="NBL20" s="868" t="s">
        <v>877</v>
      </c>
      <c r="NBM20" s="868" t="s">
        <v>877</v>
      </c>
      <c r="NBN20" s="868" t="s">
        <v>877</v>
      </c>
      <c r="NBO20" s="868" t="s">
        <v>877</v>
      </c>
      <c r="NBP20" s="868" t="s">
        <v>877</v>
      </c>
      <c r="NBQ20" s="868" t="s">
        <v>877</v>
      </c>
      <c r="NBR20" s="868" t="s">
        <v>877</v>
      </c>
      <c r="NBS20" s="868" t="s">
        <v>877</v>
      </c>
      <c r="NBT20" s="868" t="s">
        <v>877</v>
      </c>
      <c r="NBU20" s="868" t="s">
        <v>877</v>
      </c>
      <c r="NBV20" s="868" t="s">
        <v>877</v>
      </c>
      <c r="NBW20" s="868" t="s">
        <v>877</v>
      </c>
      <c r="NBX20" s="868" t="s">
        <v>877</v>
      </c>
      <c r="NBY20" s="868" t="s">
        <v>877</v>
      </c>
      <c r="NBZ20" s="868" t="s">
        <v>877</v>
      </c>
      <c r="NCA20" s="868" t="s">
        <v>877</v>
      </c>
      <c r="NCB20" s="868" t="s">
        <v>877</v>
      </c>
      <c r="NCC20" s="868" t="s">
        <v>877</v>
      </c>
      <c r="NCD20" s="868" t="s">
        <v>877</v>
      </c>
      <c r="NCE20" s="868" t="s">
        <v>877</v>
      </c>
      <c r="NCF20" s="868" t="s">
        <v>877</v>
      </c>
      <c r="NCG20" s="868" t="s">
        <v>877</v>
      </c>
      <c r="NCH20" s="868" t="s">
        <v>877</v>
      </c>
      <c r="NCI20" s="868" t="s">
        <v>877</v>
      </c>
      <c r="NCJ20" s="868" t="s">
        <v>877</v>
      </c>
      <c r="NCK20" s="868" t="s">
        <v>877</v>
      </c>
      <c r="NCL20" s="868" t="s">
        <v>877</v>
      </c>
      <c r="NCM20" s="868" t="s">
        <v>877</v>
      </c>
      <c r="NCN20" s="868" t="s">
        <v>877</v>
      </c>
      <c r="NCO20" s="868" t="s">
        <v>877</v>
      </c>
      <c r="NCP20" s="868" t="s">
        <v>877</v>
      </c>
      <c r="NCQ20" s="868" t="s">
        <v>877</v>
      </c>
      <c r="NCR20" s="868" t="s">
        <v>877</v>
      </c>
      <c r="NCS20" s="868" t="s">
        <v>877</v>
      </c>
      <c r="NCT20" s="868" t="s">
        <v>877</v>
      </c>
      <c r="NCU20" s="868" t="s">
        <v>877</v>
      </c>
      <c r="NCV20" s="868" t="s">
        <v>877</v>
      </c>
      <c r="NCW20" s="868" t="s">
        <v>877</v>
      </c>
      <c r="NCX20" s="868" t="s">
        <v>877</v>
      </c>
      <c r="NCY20" s="868" t="s">
        <v>877</v>
      </c>
      <c r="NCZ20" s="868" t="s">
        <v>877</v>
      </c>
      <c r="NDA20" s="868" t="s">
        <v>877</v>
      </c>
      <c r="NDB20" s="868" t="s">
        <v>877</v>
      </c>
      <c r="NDC20" s="868" t="s">
        <v>877</v>
      </c>
      <c r="NDD20" s="868" t="s">
        <v>877</v>
      </c>
      <c r="NDE20" s="868" t="s">
        <v>877</v>
      </c>
      <c r="NDF20" s="868" t="s">
        <v>877</v>
      </c>
      <c r="NDG20" s="868" t="s">
        <v>877</v>
      </c>
      <c r="NDH20" s="868" t="s">
        <v>877</v>
      </c>
      <c r="NDI20" s="868" t="s">
        <v>877</v>
      </c>
      <c r="NDJ20" s="868" t="s">
        <v>877</v>
      </c>
      <c r="NDK20" s="868" t="s">
        <v>877</v>
      </c>
      <c r="NDL20" s="868" t="s">
        <v>877</v>
      </c>
      <c r="NDM20" s="868" t="s">
        <v>877</v>
      </c>
      <c r="NDN20" s="868" t="s">
        <v>877</v>
      </c>
      <c r="NDO20" s="868" t="s">
        <v>877</v>
      </c>
      <c r="NDP20" s="868" t="s">
        <v>877</v>
      </c>
      <c r="NDQ20" s="868" t="s">
        <v>877</v>
      </c>
      <c r="NDR20" s="868" t="s">
        <v>877</v>
      </c>
      <c r="NDS20" s="868" t="s">
        <v>877</v>
      </c>
      <c r="NDT20" s="868" t="s">
        <v>877</v>
      </c>
      <c r="NDU20" s="868" t="s">
        <v>877</v>
      </c>
      <c r="NDV20" s="868" t="s">
        <v>877</v>
      </c>
      <c r="NDW20" s="868" t="s">
        <v>877</v>
      </c>
      <c r="NDX20" s="868" t="s">
        <v>877</v>
      </c>
      <c r="NDY20" s="868" t="s">
        <v>877</v>
      </c>
      <c r="NDZ20" s="868" t="s">
        <v>877</v>
      </c>
      <c r="NEA20" s="868" t="s">
        <v>877</v>
      </c>
      <c r="NEB20" s="868" t="s">
        <v>877</v>
      </c>
      <c r="NEC20" s="868" t="s">
        <v>877</v>
      </c>
      <c r="NED20" s="868" t="s">
        <v>877</v>
      </c>
      <c r="NEE20" s="868" t="s">
        <v>877</v>
      </c>
      <c r="NEF20" s="868" t="s">
        <v>877</v>
      </c>
      <c r="NEG20" s="868" t="s">
        <v>877</v>
      </c>
      <c r="NEH20" s="868" t="s">
        <v>877</v>
      </c>
      <c r="NEI20" s="868" t="s">
        <v>877</v>
      </c>
      <c r="NEJ20" s="868" t="s">
        <v>877</v>
      </c>
      <c r="NEK20" s="868" t="s">
        <v>877</v>
      </c>
      <c r="NEL20" s="868" t="s">
        <v>877</v>
      </c>
      <c r="NEM20" s="868" t="s">
        <v>877</v>
      </c>
      <c r="NEN20" s="868" t="s">
        <v>877</v>
      </c>
      <c r="NEO20" s="868" t="s">
        <v>877</v>
      </c>
      <c r="NEP20" s="868" t="s">
        <v>877</v>
      </c>
      <c r="NEQ20" s="868" t="s">
        <v>877</v>
      </c>
      <c r="NER20" s="868" t="s">
        <v>877</v>
      </c>
      <c r="NES20" s="868" t="s">
        <v>877</v>
      </c>
      <c r="NET20" s="868" t="s">
        <v>877</v>
      </c>
      <c r="NEU20" s="868" t="s">
        <v>877</v>
      </c>
      <c r="NEV20" s="868" t="s">
        <v>877</v>
      </c>
      <c r="NEW20" s="868" t="s">
        <v>877</v>
      </c>
      <c r="NEX20" s="868" t="s">
        <v>877</v>
      </c>
      <c r="NEY20" s="868" t="s">
        <v>877</v>
      </c>
      <c r="NEZ20" s="868" t="s">
        <v>877</v>
      </c>
      <c r="NFA20" s="868" t="s">
        <v>877</v>
      </c>
      <c r="NFB20" s="868" t="s">
        <v>877</v>
      </c>
      <c r="NFC20" s="868" t="s">
        <v>877</v>
      </c>
      <c r="NFD20" s="868" t="s">
        <v>877</v>
      </c>
      <c r="NFE20" s="868" t="s">
        <v>877</v>
      </c>
      <c r="NFF20" s="868" t="s">
        <v>877</v>
      </c>
      <c r="NFG20" s="868" t="s">
        <v>877</v>
      </c>
      <c r="NFH20" s="868" t="s">
        <v>877</v>
      </c>
      <c r="NFI20" s="868" t="s">
        <v>877</v>
      </c>
      <c r="NFJ20" s="868" t="s">
        <v>877</v>
      </c>
      <c r="NFK20" s="868" t="s">
        <v>877</v>
      </c>
      <c r="NFL20" s="868" t="s">
        <v>877</v>
      </c>
      <c r="NFM20" s="868" t="s">
        <v>877</v>
      </c>
      <c r="NFN20" s="868" t="s">
        <v>877</v>
      </c>
      <c r="NFO20" s="868" t="s">
        <v>877</v>
      </c>
      <c r="NFP20" s="868" t="s">
        <v>877</v>
      </c>
      <c r="NFQ20" s="868" t="s">
        <v>877</v>
      </c>
      <c r="NFR20" s="868" t="s">
        <v>877</v>
      </c>
      <c r="NFS20" s="868" t="s">
        <v>877</v>
      </c>
      <c r="NFT20" s="868" t="s">
        <v>877</v>
      </c>
      <c r="NFU20" s="868" t="s">
        <v>877</v>
      </c>
      <c r="NFV20" s="868" t="s">
        <v>877</v>
      </c>
      <c r="NFW20" s="868" t="s">
        <v>877</v>
      </c>
      <c r="NFX20" s="868" t="s">
        <v>877</v>
      </c>
      <c r="NFY20" s="868" t="s">
        <v>877</v>
      </c>
      <c r="NFZ20" s="868" t="s">
        <v>877</v>
      </c>
      <c r="NGA20" s="868" t="s">
        <v>877</v>
      </c>
      <c r="NGB20" s="868" t="s">
        <v>877</v>
      </c>
      <c r="NGC20" s="868" t="s">
        <v>877</v>
      </c>
      <c r="NGD20" s="868" t="s">
        <v>877</v>
      </c>
      <c r="NGE20" s="868" t="s">
        <v>877</v>
      </c>
      <c r="NGF20" s="868" t="s">
        <v>877</v>
      </c>
      <c r="NGG20" s="868" t="s">
        <v>877</v>
      </c>
      <c r="NGH20" s="868" t="s">
        <v>877</v>
      </c>
      <c r="NGI20" s="868" t="s">
        <v>877</v>
      </c>
      <c r="NGJ20" s="868" t="s">
        <v>877</v>
      </c>
      <c r="NGK20" s="868" t="s">
        <v>877</v>
      </c>
      <c r="NGL20" s="868" t="s">
        <v>877</v>
      </c>
      <c r="NGM20" s="868" t="s">
        <v>877</v>
      </c>
      <c r="NGN20" s="868" t="s">
        <v>877</v>
      </c>
      <c r="NGO20" s="868" t="s">
        <v>877</v>
      </c>
      <c r="NGP20" s="868" t="s">
        <v>877</v>
      </c>
      <c r="NGQ20" s="868" t="s">
        <v>877</v>
      </c>
      <c r="NGR20" s="868" t="s">
        <v>877</v>
      </c>
      <c r="NGS20" s="868" t="s">
        <v>877</v>
      </c>
      <c r="NGT20" s="868" t="s">
        <v>877</v>
      </c>
      <c r="NGU20" s="868" t="s">
        <v>877</v>
      </c>
      <c r="NGV20" s="868" t="s">
        <v>877</v>
      </c>
      <c r="NGW20" s="868" t="s">
        <v>877</v>
      </c>
      <c r="NGX20" s="868" t="s">
        <v>877</v>
      </c>
      <c r="NGY20" s="868" t="s">
        <v>877</v>
      </c>
      <c r="NGZ20" s="868" t="s">
        <v>877</v>
      </c>
      <c r="NHA20" s="868" t="s">
        <v>877</v>
      </c>
      <c r="NHB20" s="868" t="s">
        <v>877</v>
      </c>
      <c r="NHC20" s="868" t="s">
        <v>877</v>
      </c>
      <c r="NHD20" s="868" t="s">
        <v>877</v>
      </c>
      <c r="NHE20" s="868" t="s">
        <v>877</v>
      </c>
      <c r="NHF20" s="868" t="s">
        <v>877</v>
      </c>
      <c r="NHG20" s="868" t="s">
        <v>877</v>
      </c>
      <c r="NHH20" s="868" t="s">
        <v>877</v>
      </c>
      <c r="NHI20" s="868" t="s">
        <v>877</v>
      </c>
      <c r="NHJ20" s="868" t="s">
        <v>877</v>
      </c>
      <c r="NHK20" s="868" t="s">
        <v>877</v>
      </c>
      <c r="NHL20" s="868" t="s">
        <v>877</v>
      </c>
      <c r="NHM20" s="868" t="s">
        <v>877</v>
      </c>
      <c r="NHN20" s="868" t="s">
        <v>877</v>
      </c>
      <c r="NHO20" s="868" t="s">
        <v>877</v>
      </c>
      <c r="NHP20" s="868" t="s">
        <v>877</v>
      </c>
      <c r="NHQ20" s="868" t="s">
        <v>877</v>
      </c>
      <c r="NHR20" s="868" t="s">
        <v>877</v>
      </c>
      <c r="NHS20" s="868" t="s">
        <v>877</v>
      </c>
      <c r="NHT20" s="868" t="s">
        <v>877</v>
      </c>
      <c r="NHU20" s="868" t="s">
        <v>877</v>
      </c>
      <c r="NHV20" s="868" t="s">
        <v>877</v>
      </c>
      <c r="NHW20" s="868" t="s">
        <v>877</v>
      </c>
      <c r="NHX20" s="868" t="s">
        <v>877</v>
      </c>
      <c r="NHY20" s="868" t="s">
        <v>877</v>
      </c>
      <c r="NHZ20" s="868" t="s">
        <v>877</v>
      </c>
      <c r="NIA20" s="868" t="s">
        <v>877</v>
      </c>
      <c r="NIB20" s="868" t="s">
        <v>877</v>
      </c>
      <c r="NIC20" s="868" t="s">
        <v>877</v>
      </c>
      <c r="NID20" s="868" t="s">
        <v>877</v>
      </c>
      <c r="NIE20" s="868" t="s">
        <v>877</v>
      </c>
      <c r="NIF20" s="868" t="s">
        <v>877</v>
      </c>
      <c r="NIG20" s="868" t="s">
        <v>877</v>
      </c>
      <c r="NIH20" s="868" t="s">
        <v>877</v>
      </c>
      <c r="NII20" s="868" t="s">
        <v>877</v>
      </c>
      <c r="NIJ20" s="868" t="s">
        <v>877</v>
      </c>
      <c r="NIK20" s="868" t="s">
        <v>877</v>
      </c>
      <c r="NIL20" s="868" t="s">
        <v>877</v>
      </c>
      <c r="NIM20" s="868" t="s">
        <v>877</v>
      </c>
      <c r="NIN20" s="868" t="s">
        <v>877</v>
      </c>
      <c r="NIO20" s="868" t="s">
        <v>877</v>
      </c>
      <c r="NIP20" s="868" t="s">
        <v>877</v>
      </c>
      <c r="NIQ20" s="868" t="s">
        <v>877</v>
      </c>
      <c r="NIR20" s="868" t="s">
        <v>877</v>
      </c>
      <c r="NIS20" s="868" t="s">
        <v>877</v>
      </c>
      <c r="NIT20" s="868" t="s">
        <v>877</v>
      </c>
      <c r="NIU20" s="868" t="s">
        <v>877</v>
      </c>
      <c r="NIV20" s="868" t="s">
        <v>877</v>
      </c>
      <c r="NIW20" s="868" t="s">
        <v>877</v>
      </c>
      <c r="NIX20" s="868" t="s">
        <v>877</v>
      </c>
      <c r="NIY20" s="868" t="s">
        <v>877</v>
      </c>
      <c r="NIZ20" s="868" t="s">
        <v>877</v>
      </c>
      <c r="NJA20" s="868" t="s">
        <v>877</v>
      </c>
      <c r="NJB20" s="868" t="s">
        <v>877</v>
      </c>
      <c r="NJC20" s="868" t="s">
        <v>877</v>
      </c>
      <c r="NJD20" s="868" t="s">
        <v>877</v>
      </c>
      <c r="NJE20" s="868" t="s">
        <v>877</v>
      </c>
      <c r="NJF20" s="868" t="s">
        <v>877</v>
      </c>
      <c r="NJG20" s="868" t="s">
        <v>877</v>
      </c>
      <c r="NJH20" s="868" t="s">
        <v>877</v>
      </c>
      <c r="NJI20" s="868" t="s">
        <v>877</v>
      </c>
      <c r="NJJ20" s="868" t="s">
        <v>877</v>
      </c>
      <c r="NJK20" s="868" t="s">
        <v>877</v>
      </c>
      <c r="NJL20" s="868" t="s">
        <v>877</v>
      </c>
      <c r="NJM20" s="868" t="s">
        <v>877</v>
      </c>
      <c r="NJN20" s="868" t="s">
        <v>877</v>
      </c>
      <c r="NJO20" s="868" t="s">
        <v>877</v>
      </c>
      <c r="NJP20" s="868" t="s">
        <v>877</v>
      </c>
      <c r="NJQ20" s="868" t="s">
        <v>877</v>
      </c>
      <c r="NJR20" s="868" t="s">
        <v>877</v>
      </c>
      <c r="NJS20" s="868" t="s">
        <v>877</v>
      </c>
      <c r="NJT20" s="868" t="s">
        <v>877</v>
      </c>
      <c r="NJU20" s="868" t="s">
        <v>877</v>
      </c>
      <c r="NJV20" s="868" t="s">
        <v>877</v>
      </c>
      <c r="NJW20" s="868" t="s">
        <v>877</v>
      </c>
      <c r="NJX20" s="868" t="s">
        <v>877</v>
      </c>
      <c r="NJY20" s="868" t="s">
        <v>877</v>
      </c>
      <c r="NJZ20" s="868" t="s">
        <v>877</v>
      </c>
      <c r="NKA20" s="868" t="s">
        <v>877</v>
      </c>
      <c r="NKB20" s="868" t="s">
        <v>877</v>
      </c>
      <c r="NKC20" s="868" t="s">
        <v>877</v>
      </c>
      <c r="NKD20" s="868" t="s">
        <v>877</v>
      </c>
      <c r="NKE20" s="868" t="s">
        <v>877</v>
      </c>
      <c r="NKF20" s="868" t="s">
        <v>877</v>
      </c>
      <c r="NKG20" s="868" t="s">
        <v>877</v>
      </c>
      <c r="NKH20" s="868" t="s">
        <v>877</v>
      </c>
      <c r="NKI20" s="868" t="s">
        <v>877</v>
      </c>
      <c r="NKJ20" s="868" t="s">
        <v>877</v>
      </c>
      <c r="NKK20" s="868" t="s">
        <v>877</v>
      </c>
      <c r="NKL20" s="868" t="s">
        <v>877</v>
      </c>
      <c r="NKM20" s="868" t="s">
        <v>877</v>
      </c>
      <c r="NKN20" s="868" t="s">
        <v>877</v>
      </c>
      <c r="NKO20" s="868" t="s">
        <v>877</v>
      </c>
      <c r="NKP20" s="868" t="s">
        <v>877</v>
      </c>
      <c r="NKQ20" s="868" t="s">
        <v>877</v>
      </c>
      <c r="NKR20" s="868" t="s">
        <v>877</v>
      </c>
      <c r="NKS20" s="868" t="s">
        <v>877</v>
      </c>
      <c r="NKT20" s="868" t="s">
        <v>877</v>
      </c>
      <c r="NKU20" s="868" t="s">
        <v>877</v>
      </c>
      <c r="NKV20" s="868" t="s">
        <v>877</v>
      </c>
      <c r="NKW20" s="868" t="s">
        <v>877</v>
      </c>
      <c r="NKX20" s="868" t="s">
        <v>877</v>
      </c>
      <c r="NKY20" s="868" t="s">
        <v>877</v>
      </c>
      <c r="NKZ20" s="868" t="s">
        <v>877</v>
      </c>
      <c r="NLA20" s="868" t="s">
        <v>877</v>
      </c>
      <c r="NLB20" s="868" t="s">
        <v>877</v>
      </c>
      <c r="NLC20" s="868" t="s">
        <v>877</v>
      </c>
      <c r="NLD20" s="868" t="s">
        <v>877</v>
      </c>
      <c r="NLE20" s="868" t="s">
        <v>877</v>
      </c>
      <c r="NLF20" s="868" t="s">
        <v>877</v>
      </c>
      <c r="NLG20" s="868" t="s">
        <v>877</v>
      </c>
      <c r="NLH20" s="868" t="s">
        <v>877</v>
      </c>
      <c r="NLI20" s="868" t="s">
        <v>877</v>
      </c>
      <c r="NLJ20" s="868" t="s">
        <v>877</v>
      </c>
      <c r="NLK20" s="868" t="s">
        <v>877</v>
      </c>
      <c r="NLL20" s="868" t="s">
        <v>877</v>
      </c>
      <c r="NLM20" s="868" t="s">
        <v>877</v>
      </c>
      <c r="NLN20" s="868" t="s">
        <v>877</v>
      </c>
      <c r="NLO20" s="868" t="s">
        <v>877</v>
      </c>
      <c r="NLP20" s="868" t="s">
        <v>877</v>
      </c>
      <c r="NLQ20" s="868" t="s">
        <v>877</v>
      </c>
      <c r="NLR20" s="868" t="s">
        <v>877</v>
      </c>
      <c r="NLS20" s="868" t="s">
        <v>877</v>
      </c>
      <c r="NLT20" s="868" t="s">
        <v>877</v>
      </c>
      <c r="NLU20" s="868" t="s">
        <v>877</v>
      </c>
      <c r="NLV20" s="868" t="s">
        <v>877</v>
      </c>
      <c r="NLW20" s="868" t="s">
        <v>877</v>
      </c>
      <c r="NLX20" s="868" t="s">
        <v>877</v>
      </c>
      <c r="NLY20" s="868" t="s">
        <v>877</v>
      </c>
      <c r="NLZ20" s="868" t="s">
        <v>877</v>
      </c>
      <c r="NMA20" s="868" t="s">
        <v>877</v>
      </c>
      <c r="NMB20" s="868" t="s">
        <v>877</v>
      </c>
      <c r="NMC20" s="868" t="s">
        <v>877</v>
      </c>
      <c r="NMD20" s="868" t="s">
        <v>877</v>
      </c>
      <c r="NME20" s="868" t="s">
        <v>877</v>
      </c>
      <c r="NMF20" s="868" t="s">
        <v>877</v>
      </c>
      <c r="NMG20" s="868" t="s">
        <v>877</v>
      </c>
      <c r="NMH20" s="868" t="s">
        <v>877</v>
      </c>
      <c r="NMI20" s="868" t="s">
        <v>877</v>
      </c>
      <c r="NMJ20" s="868" t="s">
        <v>877</v>
      </c>
      <c r="NMK20" s="868" t="s">
        <v>877</v>
      </c>
      <c r="NML20" s="868" t="s">
        <v>877</v>
      </c>
      <c r="NMM20" s="868" t="s">
        <v>877</v>
      </c>
      <c r="NMN20" s="868" t="s">
        <v>877</v>
      </c>
      <c r="NMO20" s="868" t="s">
        <v>877</v>
      </c>
      <c r="NMP20" s="868" t="s">
        <v>877</v>
      </c>
      <c r="NMQ20" s="868" t="s">
        <v>877</v>
      </c>
      <c r="NMR20" s="868" t="s">
        <v>877</v>
      </c>
      <c r="NMS20" s="868" t="s">
        <v>877</v>
      </c>
      <c r="NMT20" s="868" t="s">
        <v>877</v>
      </c>
      <c r="NMU20" s="868" t="s">
        <v>877</v>
      </c>
      <c r="NMV20" s="868" t="s">
        <v>877</v>
      </c>
      <c r="NMW20" s="868" t="s">
        <v>877</v>
      </c>
      <c r="NMX20" s="868" t="s">
        <v>877</v>
      </c>
      <c r="NMY20" s="868" t="s">
        <v>877</v>
      </c>
      <c r="NMZ20" s="868" t="s">
        <v>877</v>
      </c>
      <c r="NNA20" s="868" t="s">
        <v>877</v>
      </c>
      <c r="NNB20" s="868" t="s">
        <v>877</v>
      </c>
      <c r="NNC20" s="868" t="s">
        <v>877</v>
      </c>
      <c r="NND20" s="868" t="s">
        <v>877</v>
      </c>
      <c r="NNE20" s="868" t="s">
        <v>877</v>
      </c>
      <c r="NNF20" s="868" t="s">
        <v>877</v>
      </c>
      <c r="NNG20" s="868" t="s">
        <v>877</v>
      </c>
      <c r="NNH20" s="868" t="s">
        <v>877</v>
      </c>
      <c r="NNI20" s="868" t="s">
        <v>877</v>
      </c>
      <c r="NNJ20" s="868" t="s">
        <v>877</v>
      </c>
      <c r="NNK20" s="868" t="s">
        <v>877</v>
      </c>
      <c r="NNL20" s="868" t="s">
        <v>877</v>
      </c>
      <c r="NNM20" s="868" t="s">
        <v>877</v>
      </c>
      <c r="NNN20" s="868" t="s">
        <v>877</v>
      </c>
      <c r="NNO20" s="868" t="s">
        <v>877</v>
      </c>
      <c r="NNP20" s="868" t="s">
        <v>877</v>
      </c>
      <c r="NNQ20" s="868" t="s">
        <v>877</v>
      </c>
      <c r="NNR20" s="868" t="s">
        <v>877</v>
      </c>
      <c r="NNS20" s="868" t="s">
        <v>877</v>
      </c>
      <c r="NNT20" s="868" t="s">
        <v>877</v>
      </c>
      <c r="NNU20" s="868" t="s">
        <v>877</v>
      </c>
      <c r="NNV20" s="868" t="s">
        <v>877</v>
      </c>
      <c r="NNW20" s="868" t="s">
        <v>877</v>
      </c>
      <c r="NNX20" s="868" t="s">
        <v>877</v>
      </c>
      <c r="NNY20" s="868" t="s">
        <v>877</v>
      </c>
      <c r="NNZ20" s="868" t="s">
        <v>877</v>
      </c>
      <c r="NOA20" s="868" t="s">
        <v>877</v>
      </c>
      <c r="NOB20" s="868" t="s">
        <v>877</v>
      </c>
      <c r="NOC20" s="868" t="s">
        <v>877</v>
      </c>
      <c r="NOD20" s="868" t="s">
        <v>877</v>
      </c>
      <c r="NOE20" s="868" t="s">
        <v>877</v>
      </c>
      <c r="NOF20" s="868" t="s">
        <v>877</v>
      </c>
      <c r="NOG20" s="868" t="s">
        <v>877</v>
      </c>
      <c r="NOH20" s="868" t="s">
        <v>877</v>
      </c>
      <c r="NOI20" s="868" t="s">
        <v>877</v>
      </c>
      <c r="NOJ20" s="868" t="s">
        <v>877</v>
      </c>
      <c r="NOK20" s="868" t="s">
        <v>877</v>
      </c>
      <c r="NOL20" s="868" t="s">
        <v>877</v>
      </c>
      <c r="NOM20" s="868" t="s">
        <v>877</v>
      </c>
      <c r="NON20" s="868" t="s">
        <v>877</v>
      </c>
      <c r="NOO20" s="868" t="s">
        <v>877</v>
      </c>
      <c r="NOP20" s="868" t="s">
        <v>877</v>
      </c>
      <c r="NOQ20" s="868" t="s">
        <v>877</v>
      </c>
      <c r="NOR20" s="868" t="s">
        <v>877</v>
      </c>
      <c r="NOS20" s="868" t="s">
        <v>877</v>
      </c>
      <c r="NOT20" s="868" t="s">
        <v>877</v>
      </c>
      <c r="NOU20" s="868" t="s">
        <v>877</v>
      </c>
      <c r="NOV20" s="868" t="s">
        <v>877</v>
      </c>
      <c r="NOW20" s="868" t="s">
        <v>877</v>
      </c>
      <c r="NOX20" s="868" t="s">
        <v>877</v>
      </c>
      <c r="NOY20" s="868" t="s">
        <v>877</v>
      </c>
      <c r="NOZ20" s="868" t="s">
        <v>877</v>
      </c>
      <c r="NPA20" s="868" t="s">
        <v>877</v>
      </c>
      <c r="NPB20" s="868" t="s">
        <v>877</v>
      </c>
      <c r="NPC20" s="868" t="s">
        <v>877</v>
      </c>
      <c r="NPD20" s="868" t="s">
        <v>877</v>
      </c>
      <c r="NPE20" s="868" t="s">
        <v>877</v>
      </c>
      <c r="NPF20" s="868" t="s">
        <v>877</v>
      </c>
      <c r="NPG20" s="868" t="s">
        <v>877</v>
      </c>
      <c r="NPH20" s="868" t="s">
        <v>877</v>
      </c>
      <c r="NPI20" s="868" t="s">
        <v>877</v>
      </c>
      <c r="NPJ20" s="868" t="s">
        <v>877</v>
      </c>
      <c r="NPK20" s="868" t="s">
        <v>877</v>
      </c>
      <c r="NPL20" s="868" t="s">
        <v>877</v>
      </c>
      <c r="NPM20" s="868" t="s">
        <v>877</v>
      </c>
      <c r="NPN20" s="868" t="s">
        <v>877</v>
      </c>
      <c r="NPO20" s="868" t="s">
        <v>877</v>
      </c>
      <c r="NPP20" s="868" t="s">
        <v>877</v>
      </c>
      <c r="NPQ20" s="868" t="s">
        <v>877</v>
      </c>
      <c r="NPR20" s="868" t="s">
        <v>877</v>
      </c>
      <c r="NPS20" s="868" t="s">
        <v>877</v>
      </c>
      <c r="NPT20" s="868" t="s">
        <v>877</v>
      </c>
      <c r="NPU20" s="868" t="s">
        <v>877</v>
      </c>
      <c r="NPV20" s="868" t="s">
        <v>877</v>
      </c>
      <c r="NPW20" s="868" t="s">
        <v>877</v>
      </c>
      <c r="NPX20" s="868" t="s">
        <v>877</v>
      </c>
      <c r="NPY20" s="868" t="s">
        <v>877</v>
      </c>
      <c r="NPZ20" s="868" t="s">
        <v>877</v>
      </c>
      <c r="NQA20" s="868" t="s">
        <v>877</v>
      </c>
      <c r="NQB20" s="868" t="s">
        <v>877</v>
      </c>
      <c r="NQC20" s="868" t="s">
        <v>877</v>
      </c>
      <c r="NQD20" s="868" t="s">
        <v>877</v>
      </c>
      <c r="NQE20" s="868" t="s">
        <v>877</v>
      </c>
      <c r="NQF20" s="868" t="s">
        <v>877</v>
      </c>
      <c r="NQG20" s="868" t="s">
        <v>877</v>
      </c>
      <c r="NQH20" s="868" t="s">
        <v>877</v>
      </c>
      <c r="NQI20" s="868" t="s">
        <v>877</v>
      </c>
      <c r="NQJ20" s="868" t="s">
        <v>877</v>
      </c>
      <c r="NQK20" s="868" t="s">
        <v>877</v>
      </c>
      <c r="NQL20" s="868" t="s">
        <v>877</v>
      </c>
      <c r="NQM20" s="868" t="s">
        <v>877</v>
      </c>
      <c r="NQN20" s="868" t="s">
        <v>877</v>
      </c>
      <c r="NQO20" s="868" t="s">
        <v>877</v>
      </c>
      <c r="NQP20" s="868" t="s">
        <v>877</v>
      </c>
      <c r="NQQ20" s="868" t="s">
        <v>877</v>
      </c>
      <c r="NQR20" s="868" t="s">
        <v>877</v>
      </c>
      <c r="NQS20" s="868" t="s">
        <v>877</v>
      </c>
      <c r="NQT20" s="868" t="s">
        <v>877</v>
      </c>
      <c r="NQU20" s="868" t="s">
        <v>877</v>
      </c>
      <c r="NQV20" s="868" t="s">
        <v>877</v>
      </c>
      <c r="NQW20" s="868" t="s">
        <v>877</v>
      </c>
      <c r="NQX20" s="868" t="s">
        <v>877</v>
      </c>
      <c r="NQY20" s="868" t="s">
        <v>877</v>
      </c>
      <c r="NQZ20" s="868" t="s">
        <v>877</v>
      </c>
      <c r="NRA20" s="868" t="s">
        <v>877</v>
      </c>
      <c r="NRB20" s="868" t="s">
        <v>877</v>
      </c>
      <c r="NRC20" s="868" t="s">
        <v>877</v>
      </c>
      <c r="NRD20" s="868" t="s">
        <v>877</v>
      </c>
      <c r="NRE20" s="868" t="s">
        <v>877</v>
      </c>
      <c r="NRF20" s="868" t="s">
        <v>877</v>
      </c>
      <c r="NRG20" s="868" t="s">
        <v>877</v>
      </c>
      <c r="NRH20" s="868" t="s">
        <v>877</v>
      </c>
      <c r="NRI20" s="868" t="s">
        <v>877</v>
      </c>
      <c r="NRJ20" s="868" t="s">
        <v>877</v>
      </c>
      <c r="NRK20" s="868" t="s">
        <v>877</v>
      </c>
      <c r="NRL20" s="868" t="s">
        <v>877</v>
      </c>
      <c r="NRM20" s="868" t="s">
        <v>877</v>
      </c>
      <c r="NRN20" s="868" t="s">
        <v>877</v>
      </c>
      <c r="NRO20" s="868" t="s">
        <v>877</v>
      </c>
      <c r="NRP20" s="868" t="s">
        <v>877</v>
      </c>
      <c r="NRQ20" s="868" t="s">
        <v>877</v>
      </c>
      <c r="NRR20" s="868" t="s">
        <v>877</v>
      </c>
      <c r="NRS20" s="868" t="s">
        <v>877</v>
      </c>
      <c r="NRT20" s="868" t="s">
        <v>877</v>
      </c>
      <c r="NRU20" s="868" t="s">
        <v>877</v>
      </c>
      <c r="NRV20" s="868" t="s">
        <v>877</v>
      </c>
      <c r="NRW20" s="868" t="s">
        <v>877</v>
      </c>
      <c r="NRX20" s="868" t="s">
        <v>877</v>
      </c>
      <c r="NRY20" s="868" t="s">
        <v>877</v>
      </c>
      <c r="NRZ20" s="868" t="s">
        <v>877</v>
      </c>
      <c r="NSA20" s="868" t="s">
        <v>877</v>
      </c>
      <c r="NSB20" s="868" t="s">
        <v>877</v>
      </c>
      <c r="NSC20" s="868" t="s">
        <v>877</v>
      </c>
      <c r="NSD20" s="868" t="s">
        <v>877</v>
      </c>
      <c r="NSE20" s="868" t="s">
        <v>877</v>
      </c>
      <c r="NSF20" s="868" t="s">
        <v>877</v>
      </c>
      <c r="NSG20" s="868" t="s">
        <v>877</v>
      </c>
      <c r="NSH20" s="868" t="s">
        <v>877</v>
      </c>
      <c r="NSI20" s="868" t="s">
        <v>877</v>
      </c>
      <c r="NSJ20" s="868" t="s">
        <v>877</v>
      </c>
      <c r="NSK20" s="868" t="s">
        <v>877</v>
      </c>
      <c r="NSL20" s="868" t="s">
        <v>877</v>
      </c>
      <c r="NSM20" s="868" t="s">
        <v>877</v>
      </c>
      <c r="NSN20" s="868" t="s">
        <v>877</v>
      </c>
      <c r="NSO20" s="868" t="s">
        <v>877</v>
      </c>
      <c r="NSP20" s="868" t="s">
        <v>877</v>
      </c>
      <c r="NSQ20" s="868" t="s">
        <v>877</v>
      </c>
      <c r="NSR20" s="868" t="s">
        <v>877</v>
      </c>
      <c r="NSS20" s="868" t="s">
        <v>877</v>
      </c>
      <c r="NST20" s="868" t="s">
        <v>877</v>
      </c>
      <c r="NSU20" s="868" t="s">
        <v>877</v>
      </c>
      <c r="NSV20" s="868" t="s">
        <v>877</v>
      </c>
      <c r="NSW20" s="868" t="s">
        <v>877</v>
      </c>
      <c r="NSX20" s="868" t="s">
        <v>877</v>
      </c>
      <c r="NSY20" s="868" t="s">
        <v>877</v>
      </c>
      <c r="NSZ20" s="868" t="s">
        <v>877</v>
      </c>
      <c r="NTA20" s="868" t="s">
        <v>877</v>
      </c>
      <c r="NTB20" s="868" t="s">
        <v>877</v>
      </c>
      <c r="NTC20" s="868" t="s">
        <v>877</v>
      </c>
      <c r="NTD20" s="868" t="s">
        <v>877</v>
      </c>
      <c r="NTE20" s="868" t="s">
        <v>877</v>
      </c>
      <c r="NTF20" s="868" t="s">
        <v>877</v>
      </c>
      <c r="NTG20" s="868" t="s">
        <v>877</v>
      </c>
      <c r="NTH20" s="868" t="s">
        <v>877</v>
      </c>
      <c r="NTI20" s="868" t="s">
        <v>877</v>
      </c>
      <c r="NTJ20" s="868" t="s">
        <v>877</v>
      </c>
      <c r="NTK20" s="868" t="s">
        <v>877</v>
      </c>
      <c r="NTL20" s="868" t="s">
        <v>877</v>
      </c>
      <c r="NTM20" s="868" t="s">
        <v>877</v>
      </c>
      <c r="NTN20" s="868" t="s">
        <v>877</v>
      </c>
      <c r="NTO20" s="868" t="s">
        <v>877</v>
      </c>
      <c r="NTP20" s="868" t="s">
        <v>877</v>
      </c>
      <c r="NTQ20" s="868" t="s">
        <v>877</v>
      </c>
      <c r="NTR20" s="868" t="s">
        <v>877</v>
      </c>
      <c r="NTS20" s="868" t="s">
        <v>877</v>
      </c>
      <c r="NTT20" s="868" t="s">
        <v>877</v>
      </c>
      <c r="NTU20" s="868" t="s">
        <v>877</v>
      </c>
      <c r="NTV20" s="868" t="s">
        <v>877</v>
      </c>
      <c r="NTW20" s="868" t="s">
        <v>877</v>
      </c>
      <c r="NTX20" s="868" t="s">
        <v>877</v>
      </c>
      <c r="NTY20" s="868" t="s">
        <v>877</v>
      </c>
      <c r="NTZ20" s="868" t="s">
        <v>877</v>
      </c>
      <c r="NUA20" s="868" t="s">
        <v>877</v>
      </c>
      <c r="NUB20" s="868" t="s">
        <v>877</v>
      </c>
      <c r="NUC20" s="868" t="s">
        <v>877</v>
      </c>
      <c r="NUD20" s="868" t="s">
        <v>877</v>
      </c>
      <c r="NUE20" s="868" t="s">
        <v>877</v>
      </c>
      <c r="NUF20" s="868" t="s">
        <v>877</v>
      </c>
      <c r="NUG20" s="868" t="s">
        <v>877</v>
      </c>
      <c r="NUH20" s="868" t="s">
        <v>877</v>
      </c>
      <c r="NUI20" s="868" t="s">
        <v>877</v>
      </c>
      <c r="NUJ20" s="868" t="s">
        <v>877</v>
      </c>
      <c r="NUK20" s="868" t="s">
        <v>877</v>
      </c>
      <c r="NUL20" s="868" t="s">
        <v>877</v>
      </c>
      <c r="NUM20" s="868" t="s">
        <v>877</v>
      </c>
      <c r="NUN20" s="868" t="s">
        <v>877</v>
      </c>
      <c r="NUO20" s="868" t="s">
        <v>877</v>
      </c>
      <c r="NUP20" s="868" t="s">
        <v>877</v>
      </c>
      <c r="NUQ20" s="868" t="s">
        <v>877</v>
      </c>
      <c r="NUR20" s="868" t="s">
        <v>877</v>
      </c>
      <c r="NUS20" s="868" t="s">
        <v>877</v>
      </c>
      <c r="NUT20" s="868" t="s">
        <v>877</v>
      </c>
      <c r="NUU20" s="868" t="s">
        <v>877</v>
      </c>
      <c r="NUV20" s="868" t="s">
        <v>877</v>
      </c>
      <c r="NUW20" s="868" t="s">
        <v>877</v>
      </c>
      <c r="NUX20" s="868" t="s">
        <v>877</v>
      </c>
      <c r="NUY20" s="868" t="s">
        <v>877</v>
      </c>
      <c r="NUZ20" s="868" t="s">
        <v>877</v>
      </c>
      <c r="NVA20" s="868" t="s">
        <v>877</v>
      </c>
      <c r="NVB20" s="868" t="s">
        <v>877</v>
      </c>
      <c r="NVC20" s="868" t="s">
        <v>877</v>
      </c>
      <c r="NVD20" s="868" t="s">
        <v>877</v>
      </c>
      <c r="NVE20" s="868" t="s">
        <v>877</v>
      </c>
      <c r="NVF20" s="868" t="s">
        <v>877</v>
      </c>
      <c r="NVG20" s="868" t="s">
        <v>877</v>
      </c>
      <c r="NVH20" s="868" t="s">
        <v>877</v>
      </c>
      <c r="NVI20" s="868" t="s">
        <v>877</v>
      </c>
      <c r="NVJ20" s="868" t="s">
        <v>877</v>
      </c>
      <c r="NVK20" s="868" t="s">
        <v>877</v>
      </c>
      <c r="NVL20" s="868" t="s">
        <v>877</v>
      </c>
      <c r="NVM20" s="868" t="s">
        <v>877</v>
      </c>
      <c r="NVN20" s="868" t="s">
        <v>877</v>
      </c>
      <c r="NVO20" s="868" t="s">
        <v>877</v>
      </c>
      <c r="NVP20" s="868" t="s">
        <v>877</v>
      </c>
      <c r="NVQ20" s="868" t="s">
        <v>877</v>
      </c>
      <c r="NVR20" s="868" t="s">
        <v>877</v>
      </c>
      <c r="NVS20" s="868" t="s">
        <v>877</v>
      </c>
      <c r="NVT20" s="868" t="s">
        <v>877</v>
      </c>
      <c r="NVU20" s="868" t="s">
        <v>877</v>
      </c>
      <c r="NVV20" s="868" t="s">
        <v>877</v>
      </c>
      <c r="NVW20" s="868" t="s">
        <v>877</v>
      </c>
      <c r="NVX20" s="868" t="s">
        <v>877</v>
      </c>
      <c r="NVY20" s="868" t="s">
        <v>877</v>
      </c>
      <c r="NVZ20" s="868" t="s">
        <v>877</v>
      </c>
      <c r="NWA20" s="868" t="s">
        <v>877</v>
      </c>
      <c r="NWB20" s="868" t="s">
        <v>877</v>
      </c>
      <c r="NWC20" s="868" t="s">
        <v>877</v>
      </c>
      <c r="NWD20" s="868" t="s">
        <v>877</v>
      </c>
      <c r="NWE20" s="868" t="s">
        <v>877</v>
      </c>
      <c r="NWF20" s="868" t="s">
        <v>877</v>
      </c>
      <c r="NWG20" s="868" t="s">
        <v>877</v>
      </c>
      <c r="NWH20" s="868" t="s">
        <v>877</v>
      </c>
      <c r="NWI20" s="868" t="s">
        <v>877</v>
      </c>
      <c r="NWJ20" s="868" t="s">
        <v>877</v>
      </c>
      <c r="NWK20" s="868" t="s">
        <v>877</v>
      </c>
      <c r="NWL20" s="868" t="s">
        <v>877</v>
      </c>
      <c r="NWM20" s="868" t="s">
        <v>877</v>
      </c>
      <c r="NWN20" s="868" t="s">
        <v>877</v>
      </c>
      <c r="NWO20" s="868" t="s">
        <v>877</v>
      </c>
      <c r="NWP20" s="868" t="s">
        <v>877</v>
      </c>
      <c r="NWQ20" s="868" t="s">
        <v>877</v>
      </c>
      <c r="NWR20" s="868" t="s">
        <v>877</v>
      </c>
      <c r="NWS20" s="868" t="s">
        <v>877</v>
      </c>
      <c r="NWT20" s="868" t="s">
        <v>877</v>
      </c>
      <c r="NWU20" s="868" t="s">
        <v>877</v>
      </c>
      <c r="NWV20" s="868" t="s">
        <v>877</v>
      </c>
      <c r="NWW20" s="868" t="s">
        <v>877</v>
      </c>
      <c r="NWX20" s="868" t="s">
        <v>877</v>
      </c>
      <c r="NWY20" s="868" t="s">
        <v>877</v>
      </c>
      <c r="NWZ20" s="868" t="s">
        <v>877</v>
      </c>
      <c r="NXA20" s="868" t="s">
        <v>877</v>
      </c>
      <c r="NXB20" s="868" t="s">
        <v>877</v>
      </c>
      <c r="NXC20" s="868" t="s">
        <v>877</v>
      </c>
      <c r="NXD20" s="868" t="s">
        <v>877</v>
      </c>
      <c r="NXE20" s="868" t="s">
        <v>877</v>
      </c>
      <c r="NXF20" s="868" t="s">
        <v>877</v>
      </c>
      <c r="NXG20" s="868" t="s">
        <v>877</v>
      </c>
      <c r="NXH20" s="868" t="s">
        <v>877</v>
      </c>
      <c r="NXI20" s="868" t="s">
        <v>877</v>
      </c>
      <c r="NXJ20" s="868" t="s">
        <v>877</v>
      </c>
      <c r="NXK20" s="868" t="s">
        <v>877</v>
      </c>
      <c r="NXL20" s="868" t="s">
        <v>877</v>
      </c>
      <c r="NXM20" s="868" t="s">
        <v>877</v>
      </c>
      <c r="NXN20" s="868" t="s">
        <v>877</v>
      </c>
      <c r="NXO20" s="868" t="s">
        <v>877</v>
      </c>
      <c r="NXP20" s="868" t="s">
        <v>877</v>
      </c>
      <c r="NXQ20" s="868" t="s">
        <v>877</v>
      </c>
      <c r="NXR20" s="868" t="s">
        <v>877</v>
      </c>
      <c r="NXS20" s="868" t="s">
        <v>877</v>
      </c>
      <c r="NXT20" s="868" t="s">
        <v>877</v>
      </c>
      <c r="NXU20" s="868" t="s">
        <v>877</v>
      </c>
      <c r="NXV20" s="868" t="s">
        <v>877</v>
      </c>
      <c r="NXW20" s="868" t="s">
        <v>877</v>
      </c>
      <c r="NXX20" s="868" t="s">
        <v>877</v>
      </c>
      <c r="NXY20" s="868" t="s">
        <v>877</v>
      </c>
      <c r="NXZ20" s="868" t="s">
        <v>877</v>
      </c>
      <c r="NYA20" s="868" t="s">
        <v>877</v>
      </c>
      <c r="NYB20" s="868" t="s">
        <v>877</v>
      </c>
      <c r="NYC20" s="868" t="s">
        <v>877</v>
      </c>
      <c r="NYD20" s="868" t="s">
        <v>877</v>
      </c>
      <c r="NYE20" s="868" t="s">
        <v>877</v>
      </c>
      <c r="NYF20" s="868" t="s">
        <v>877</v>
      </c>
      <c r="NYG20" s="868" t="s">
        <v>877</v>
      </c>
      <c r="NYH20" s="868" t="s">
        <v>877</v>
      </c>
      <c r="NYI20" s="868" t="s">
        <v>877</v>
      </c>
      <c r="NYJ20" s="868" t="s">
        <v>877</v>
      </c>
      <c r="NYK20" s="868" t="s">
        <v>877</v>
      </c>
      <c r="NYL20" s="868" t="s">
        <v>877</v>
      </c>
      <c r="NYM20" s="868" t="s">
        <v>877</v>
      </c>
      <c r="NYN20" s="868" t="s">
        <v>877</v>
      </c>
      <c r="NYO20" s="868" t="s">
        <v>877</v>
      </c>
      <c r="NYP20" s="868" t="s">
        <v>877</v>
      </c>
      <c r="NYQ20" s="868" t="s">
        <v>877</v>
      </c>
      <c r="NYR20" s="868" t="s">
        <v>877</v>
      </c>
      <c r="NYS20" s="868" t="s">
        <v>877</v>
      </c>
      <c r="NYT20" s="868" t="s">
        <v>877</v>
      </c>
      <c r="NYU20" s="868" t="s">
        <v>877</v>
      </c>
      <c r="NYV20" s="868" t="s">
        <v>877</v>
      </c>
      <c r="NYW20" s="868" t="s">
        <v>877</v>
      </c>
      <c r="NYX20" s="868" t="s">
        <v>877</v>
      </c>
      <c r="NYY20" s="868" t="s">
        <v>877</v>
      </c>
      <c r="NYZ20" s="868" t="s">
        <v>877</v>
      </c>
      <c r="NZA20" s="868" t="s">
        <v>877</v>
      </c>
      <c r="NZB20" s="868" t="s">
        <v>877</v>
      </c>
      <c r="NZC20" s="868" t="s">
        <v>877</v>
      </c>
      <c r="NZD20" s="868" t="s">
        <v>877</v>
      </c>
      <c r="NZE20" s="868" t="s">
        <v>877</v>
      </c>
      <c r="NZF20" s="868" t="s">
        <v>877</v>
      </c>
      <c r="NZG20" s="868" t="s">
        <v>877</v>
      </c>
      <c r="NZH20" s="868" t="s">
        <v>877</v>
      </c>
      <c r="NZI20" s="868" t="s">
        <v>877</v>
      </c>
      <c r="NZJ20" s="868" t="s">
        <v>877</v>
      </c>
      <c r="NZK20" s="868" t="s">
        <v>877</v>
      </c>
      <c r="NZL20" s="868" t="s">
        <v>877</v>
      </c>
      <c r="NZM20" s="868" t="s">
        <v>877</v>
      </c>
      <c r="NZN20" s="868" t="s">
        <v>877</v>
      </c>
      <c r="NZO20" s="868" t="s">
        <v>877</v>
      </c>
      <c r="NZP20" s="868" t="s">
        <v>877</v>
      </c>
      <c r="NZQ20" s="868" t="s">
        <v>877</v>
      </c>
      <c r="NZR20" s="868" t="s">
        <v>877</v>
      </c>
      <c r="NZS20" s="868" t="s">
        <v>877</v>
      </c>
      <c r="NZT20" s="868" t="s">
        <v>877</v>
      </c>
      <c r="NZU20" s="868" t="s">
        <v>877</v>
      </c>
      <c r="NZV20" s="868" t="s">
        <v>877</v>
      </c>
      <c r="NZW20" s="868" t="s">
        <v>877</v>
      </c>
      <c r="NZX20" s="868" t="s">
        <v>877</v>
      </c>
      <c r="NZY20" s="868" t="s">
        <v>877</v>
      </c>
      <c r="NZZ20" s="868" t="s">
        <v>877</v>
      </c>
      <c r="OAA20" s="868" t="s">
        <v>877</v>
      </c>
      <c r="OAB20" s="868" t="s">
        <v>877</v>
      </c>
      <c r="OAC20" s="868" t="s">
        <v>877</v>
      </c>
      <c r="OAD20" s="868" t="s">
        <v>877</v>
      </c>
      <c r="OAE20" s="868" t="s">
        <v>877</v>
      </c>
      <c r="OAF20" s="868" t="s">
        <v>877</v>
      </c>
      <c r="OAG20" s="868" t="s">
        <v>877</v>
      </c>
      <c r="OAH20" s="868" t="s">
        <v>877</v>
      </c>
      <c r="OAI20" s="868" t="s">
        <v>877</v>
      </c>
      <c r="OAJ20" s="868" t="s">
        <v>877</v>
      </c>
      <c r="OAK20" s="868" t="s">
        <v>877</v>
      </c>
      <c r="OAL20" s="868" t="s">
        <v>877</v>
      </c>
      <c r="OAM20" s="868" t="s">
        <v>877</v>
      </c>
      <c r="OAN20" s="868" t="s">
        <v>877</v>
      </c>
      <c r="OAO20" s="868" t="s">
        <v>877</v>
      </c>
      <c r="OAP20" s="868" t="s">
        <v>877</v>
      </c>
      <c r="OAQ20" s="868" t="s">
        <v>877</v>
      </c>
      <c r="OAR20" s="868" t="s">
        <v>877</v>
      </c>
      <c r="OAS20" s="868" t="s">
        <v>877</v>
      </c>
      <c r="OAT20" s="868" t="s">
        <v>877</v>
      </c>
      <c r="OAU20" s="868" t="s">
        <v>877</v>
      </c>
      <c r="OAV20" s="868" t="s">
        <v>877</v>
      </c>
      <c r="OAW20" s="868" t="s">
        <v>877</v>
      </c>
      <c r="OAX20" s="868" t="s">
        <v>877</v>
      </c>
      <c r="OAY20" s="868" t="s">
        <v>877</v>
      </c>
      <c r="OAZ20" s="868" t="s">
        <v>877</v>
      </c>
      <c r="OBA20" s="868" t="s">
        <v>877</v>
      </c>
      <c r="OBB20" s="868" t="s">
        <v>877</v>
      </c>
      <c r="OBC20" s="868" t="s">
        <v>877</v>
      </c>
      <c r="OBD20" s="868" t="s">
        <v>877</v>
      </c>
      <c r="OBE20" s="868" t="s">
        <v>877</v>
      </c>
      <c r="OBF20" s="868" t="s">
        <v>877</v>
      </c>
      <c r="OBG20" s="868" t="s">
        <v>877</v>
      </c>
      <c r="OBH20" s="868" t="s">
        <v>877</v>
      </c>
      <c r="OBI20" s="868" t="s">
        <v>877</v>
      </c>
      <c r="OBJ20" s="868" t="s">
        <v>877</v>
      </c>
      <c r="OBK20" s="868" t="s">
        <v>877</v>
      </c>
      <c r="OBL20" s="868" t="s">
        <v>877</v>
      </c>
      <c r="OBM20" s="868" t="s">
        <v>877</v>
      </c>
      <c r="OBN20" s="868" t="s">
        <v>877</v>
      </c>
      <c r="OBO20" s="868" t="s">
        <v>877</v>
      </c>
      <c r="OBP20" s="868" t="s">
        <v>877</v>
      </c>
      <c r="OBQ20" s="868" t="s">
        <v>877</v>
      </c>
      <c r="OBR20" s="868" t="s">
        <v>877</v>
      </c>
      <c r="OBS20" s="868" t="s">
        <v>877</v>
      </c>
      <c r="OBT20" s="868" t="s">
        <v>877</v>
      </c>
      <c r="OBU20" s="868" t="s">
        <v>877</v>
      </c>
      <c r="OBV20" s="868" t="s">
        <v>877</v>
      </c>
      <c r="OBW20" s="868" t="s">
        <v>877</v>
      </c>
      <c r="OBX20" s="868" t="s">
        <v>877</v>
      </c>
      <c r="OBY20" s="868" t="s">
        <v>877</v>
      </c>
      <c r="OBZ20" s="868" t="s">
        <v>877</v>
      </c>
      <c r="OCA20" s="868" t="s">
        <v>877</v>
      </c>
      <c r="OCB20" s="868" t="s">
        <v>877</v>
      </c>
      <c r="OCC20" s="868" t="s">
        <v>877</v>
      </c>
      <c r="OCD20" s="868" t="s">
        <v>877</v>
      </c>
      <c r="OCE20" s="868" t="s">
        <v>877</v>
      </c>
      <c r="OCF20" s="868" t="s">
        <v>877</v>
      </c>
      <c r="OCG20" s="868" t="s">
        <v>877</v>
      </c>
      <c r="OCH20" s="868" t="s">
        <v>877</v>
      </c>
      <c r="OCI20" s="868" t="s">
        <v>877</v>
      </c>
      <c r="OCJ20" s="868" t="s">
        <v>877</v>
      </c>
      <c r="OCK20" s="868" t="s">
        <v>877</v>
      </c>
      <c r="OCL20" s="868" t="s">
        <v>877</v>
      </c>
      <c r="OCM20" s="868" t="s">
        <v>877</v>
      </c>
      <c r="OCN20" s="868" t="s">
        <v>877</v>
      </c>
      <c r="OCO20" s="868" t="s">
        <v>877</v>
      </c>
      <c r="OCP20" s="868" t="s">
        <v>877</v>
      </c>
      <c r="OCQ20" s="868" t="s">
        <v>877</v>
      </c>
      <c r="OCR20" s="868" t="s">
        <v>877</v>
      </c>
      <c r="OCS20" s="868" t="s">
        <v>877</v>
      </c>
      <c r="OCT20" s="868" t="s">
        <v>877</v>
      </c>
      <c r="OCU20" s="868" t="s">
        <v>877</v>
      </c>
      <c r="OCV20" s="868" t="s">
        <v>877</v>
      </c>
      <c r="OCW20" s="868" t="s">
        <v>877</v>
      </c>
      <c r="OCX20" s="868" t="s">
        <v>877</v>
      </c>
      <c r="OCY20" s="868" t="s">
        <v>877</v>
      </c>
      <c r="OCZ20" s="868" t="s">
        <v>877</v>
      </c>
      <c r="ODA20" s="868" t="s">
        <v>877</v>
      </c>
      <c r="ODB20" s="868" t="s">
        <v>877</v>
      </c>
      <c r="ODC20" s="868" t="s">
        <v>877</v>
      </c>
      <c r="ODD20" s="868" t="s">
        <v>877</v>
      </c>
      <c r="ODE20" s="868" t="s">
        <v>877</v>
      </c>
      <c r="ODF20" s="868" t="s">
        <v>877</v>
      </c>
      <c r="ODG20" s="868" t="s">
        <v>877</v>
      </c>
      <c r="ODH20" s="868" t="s">
        <v>877</v>
      </c>
      <c r="ODI20" s="868" t="s">
        <v>877</v>
      </c>
      <c r="ODJ20" s="868" t="s">
        <v>877</v>
      </c>
      <c r="ODK20" s="868" t="s">
        <v>877</v>
      </c>
      <c r="ODL20" s="868" t="s">
        <v>877</v>
      </c>
      <c r="ODM20" s="868" t="s">
        <v>877</v>
      </c>
      <c r="ODN20" s="868" t="s">
        <v>877</v>
      </c>
      <c r="ODO20" s="868" t="s">
        <v>877</v>
      </c>
      <c r="ODP20" s="868" t="s">
        <v>877</v>
      </c>
      <c r="ODQ20" s="868" t="s">
        <v>877</v>
      </c>
      <c r="ODR20" s="868" t="s">
        <v>877</v>
      </c>
      <c r="ODS20" s="868" t="s">
        <v>877</v>
      </c>
      <c r="ODT20" s="868" t="s">
        <v>877</v>
      </c>
      <c r="ODU20" s="868" t="s">
        <v>877</v>
      </c>
      <c r="ODV20" s="868" t="s">
        <v>877</v>
      </c>
      <c r="ODW20" s="868" t="s">
        <v>877</v>
      </c>
      <c r="ODX20" s="868" t="s">
        <v>877</v>
      </c>
      <c r="ODY20" s="868" t="s">
        <v>877</v>
      </c>
      <c r="ODZ20" s="868" t="s">
        <v>877</v>
      </c>
      <c r="OEA20" s="868" t="s">
        <v>877</v>
      </c>
      <c r="OEB20" s="868" t="s">
        <v>877</v>
      </c>
      <c r="OEC20" s="868" t="s">
        <v>877</v>
      </c>
      <c r="OED20" s="868" t="s">
        <v>877</v>
      </c>
      <c r="OEE20" s="868" t="s">
        <v>877</v>
      </c>
      <c r="OEF20" s="868" t="s">
        <v>877</v>
      </c>
      <c r="OEG20" s="868" t="s">
        <v>877</v>
      </c>
      <c r="OEH20" s="868" t="s">
        <v>877</v>
      </c>
      <c r="OEI20" s="868" t="s">
        <v>877</v>
      </c>
      <c r="OEJ20" s="868" t="s">
        <v>877</v>
      </c>
      <c r="OEK20" s="868" t="s">
        <v>877</v>
      </c>
      <c r="OEL20" s="868" t="s">
        <v>877</v>
      </c>
      <c r="OEM20" s="868" t="s">
        <v>877</v>
      </c>
      <c r="OEN20" s="868" t="s">
        <v>877</v>
      </c>
      <c r="OEO20" s="868" t="s">
        <v>877</v>
      </c>
      <c r="OEP20" s="868" t="s">
        <v>877</v>
      </c>
      <c r="OEQ20" s="868" t="s">
        <v>877</v>
      </c>
      <c r="OER20" s="868" t="s">
        <v>877</v>
      </c>
      <c r="OES20" s="868" t="s">
        <v>877</v>
      </c>
      <c r="OET20" s="868" t="s">
        <v>877</v>
      </c>
      <c r="OEU20" s="868" t="s">
        <v>877</v>
      </c>
      <c r="OEV20" s="868" t="s">
        <v>877</v>
      </c>
      <c r="OEW20" s="868" t="s">
        <v>877</v>
      </c>
      <c r="OEX20" s="868" t="s">
        <v>877</v>
      </c>
      <c r="OEY20" s="868" t="s">
        <v>877</v>
      </c>
      <c r="OEZ20" s="868" t="s">
        <v>877</v>
      </c>
      <c r="OFA20" s="868" t="s">
        <v>877</v>
      </c>
      <c r="OFB20" s="868" t="s">
        <v>877</v>
      </c>
      <c r="OFC20" s="868" t="s">
        <v>877</v>
      </c>
      <c r="OFD20" s="868" t="s">
        <v>877</v>
      </c>
      <c r="OFE20" s="868" t="s">
        <v>877</v>
      </c>
      <c r="OFF20" s="868" t="s">
        <v>877</v>
      </c>
      <c r="OFG20" s="868" t="s">
        <v>877</v>
      </c>
      <c r="OFH20" s="868" t="s">
        <v>877</v>
      </c>
      <c r="OFI20" s="868" t="s">
        <v>877</v>
      </c>
      <c r="OFJ20" s="868" t="s">
        <v>877</v>
      </c>
      <c r="OFK20" s="868" t="s">
        <v>877</v>
      </c>
      <c r="OFL20" s="868" t="s">
        <v>877</v>
      </c>
      <c r="OFM20" s="868" t="s">
        <v>877</v>
      </c>
      <c r="OFN20" s="868" t="s">
        <v>877</v>
      </c>
      <c r="OFO20" s="868" t="s">
        <v>877</v>
      </c>
      <c r="OFP20" s="868" t="s">
        <v>877</v>
      </c>
      <c r="OFQ20" s="868" t="s">
        <v>877</v>
      </c>
      <c r="OFR20" s="868" t="s">
        <v>877</v>
      </c>
      <c r="OFS20" s="868" t="s">
        <v>877</v>
      </c>
      <c r="OFT20" s="868" t="s">
        <v>877</v>
      </c>
      <c r="OFU20" s="868" t="s">
        <v>877</v>
      </c>
      <c r="OFV20" s="868" t="s">
        <v>877</v>
      </c>
      <c r="OFW20" s="868" t="s">
        <v>877</v>
      </c>
      <c r="OFX20" s="868" t="s">
        <v>877</v>
      </c>
      <c r="OFY20" s="868" t="s">
        <v>877</v>
      </c>
      <c r="OFZ20" s="868" t="s">
        <v>877</v>
      </c>
      <c r="OGA20" s="868" t="s">
        <v>877</v>
      </c>
      <c r="OGB20" s="868" t="s">
        <v>877</v>
      </c>
      <c r="OGC20" s="868" t="s">
        <v>877</v>
      </c>
      <c r="OGD20" s="868" t="s">
        <v>877</v>
      </c>
      <c r="OGE20" s="868" t="s">
        <v>877</v>
      </c>
      <c r="OGF20" s="868" t="s">
        <v>877</v>
      </c>
      <c r="OGG20" s="868" t="s">
        <v>877</v>
      </c>
      <c r="OGH20" s="868" t="s">
        <v>877</v>
      </c>
      <c r="OGI20" s="868" t="s">
        <v>877</v>
      </c>
      <c r="OGJ20" s="868" t="s">
        <v>877</v>
      </c>
      <c r="OGK20" s="868" t="s">
        <v>877</v>
      </c>
      <c r="OGL20" s="868" t="s">
        <v>877</v>
      </c>
      <c r="OGM20" s="868" t="s">
        <v>877</v>
      </c>
      <c r="OGN20" s="868" t="s">
        <v>877</v>
      </c>
      <c r="OGO20" s="868" t="s">
        <v>877</v>
      </c>
      <c r="OGP20" s="868" t="s">
        <v>877</v>
      </c>
      <c r="OGQ20" s="868" t="s">
        <v>877</v>
      </c>
      <c r="OGR20" s="868" t="s">
        <v>877</v>
      </c>
      <c r="OGS20" s="868" t="s">
        <v>877</v>
      </c>
      <c r="OGT20" s="868" t="s">
        <v>877</v>
      </c>
      <c r="OGU20" s="868" t="s">
        <v>877</v>
      </c>
      <c r="OGV20" s="868" t="s">
        <v>877</v>
      </c>
      <c r="OGW20" s="868" t="s">
        <v>877</v>
      </c>
      <c r="OGX20" s="868" t="s">
        <v>877</v>
      </c>
      <c r="OGY20" s="868" t="s">
        <v>877</v>
      </c>
      <c r="OGZ20" s="868" t="s">
        <v>877</v>
      </c>
      <c r="OHA20" s="868" t="s">
        <v>877</v>
      </c>
      <c r="OHB20" s="868" t="s">
        <v>877</v>
      </c>
      <c r="OHC20" s="868" t="s">
        <v>877</v>
      </c>
      <c r="OHD20" s="868" t="s">
        <v>877</v>
      </c>
      <c r="OHE20" s="868" t="s">
        <v>877</v>
      </c>
      <c r="OHF20" s="868" t="s">
        <v>877</v>
      </c>
      <c r="OHG20" s="868" t="s">
        <v>877</v>
      </c>
      <c r="OHH20" s="868" t="s">
        <v>877</v>
      </c>
      <c r="OHI20" s="868" t="s">
        <v>877</v>
      </c>
      <c r="OHJ20" s="868" t="s">
        <v>877</v>
      </c>
      <c r="OHK20" s="868" t="s">
        <v>877</v>
      </c>
      <c r="OHL20" s="868" t="s">
        <v>877</v>
      </c>
      <c r="OHM20" s="868" t="s">
        <v>877</v>
      </c>
      <c r="OHN20" s="868" t="s">
        <v>877</v>
      </c>
      <c r="OHO20" s="868" t="s">
        <v>877</v>
      </c>
      <c r="OHP20" s="868" t="s">
        <v>877</v>
      </c>
      <c r="OHQ20" s="868" t="s">
        <v>877</v>
      </c>
      <c r="OHR20" s="868" t="s">
        <v>877</v>
      </c>
      <c r="OHS20" s="868" t="s">
        <v>877</v>
      </c>
      <c r="OHT20" s="868" t="s">
        <v>877</v>
      </c>
      <c r="OHU20" s="868" t="s">
        <v>877</v>
      </c>
      <c r="OHV20" s="868" t="s">
        <v>877</v>
      </c>
      <c r="OHW20" s="868" t="s">
        <v>877</v>
      </c>
      <c r="OHX20" s="868" t="s">
        <v>877</v>
      </c>
      <c r="OHY20" s="868" t="s">
        <v>877</v>
      </c>
      <c r="OHZ20" s="868" t="s">
        <v>877</v>
      </c>
      <c r="OIA20" s="868" t="s">
        <v>877</v>
      </c>
      <c r="OIB20" s="868" t="s">
        <v>877</v>
      </c>
      <c r="OIC20" s="868" t="s">
        <v>877</v>
      </c>
      <c r="OID20" s="868" t="s">
        <v>877</v>
      </c>
      <c r="OIE20" s="868" t="s">
        <v>877</v>
      </c>
      <c r="OIF20" s="868" t="s">
        <v>877</v>
      </c>
      <c r="OIG20" s="868" t="s">
        <v>877</v>
      </c>
      <c r="OIH20" s="868" t="s">
        <v>877</v>
      </c>
      <c r="OII20" s="868" t="s">
        <v>877</v>
      </c>
      <c r="OIJ20" s="868" t="s">
        <v>877</v>
      </c>
      <c r="OIK20" s="868" t="s">
        <v>877</v>
      </c>
      <c r="OIL20" s="868" t="s">
        <v>877</v>
      </c>
      <c r="OIM20" s="868" t="s">
        <v>877</v>
      </c>
      <c r="OIN20" s="868" t="s">
        <v>877</v>
      </c>
      <c r="OIO20" s="868" t="s">
        <v>877</v>
      </c>
      <c r="OIP20" s="868" t="s">
        <v>877</v>
      </c>
      <c r="OIQ20" s="868" t="s">
        <v>877</v>
      </c>
      <c r="OIR20" s="868" t="s">
        <v>877</v>
      </c>
      <c r="OIS20" s="868" t="s">
        <v>877</v>
      </c>
      <c r="OIT20" s="868" t="s">
        <v>877</v>
      </c>
      <c r="OIU20" s="868" t="s">
        <v>877</v>
      </c>
      <c r="OIV20" s="868" t="s">
        <v>877</v>
      </c>
      <c r="OIW20" s="868" t="s">
        <v>877</v>
      </c>
      <c r="OIX20" s="868" t="s">
        <v>877</v>
      </c>
      <c r="OIY20" s="868" t="s">
        <v>877</v>
      </c>
      <c r="OIZ20" s="868" t="s">
        <v>877</v>
      </c>
      <c r="OJA20" s="868" t="s">
        <v>877</v>
      </c>
      <c r="OJB20" s="868" t="s">
        <v>877</v>
      </c>
      <c r="OJC20" s="868" t="s">
        <v>877</v>
      </c>
      <c r="OJD20" s="868" t="s">
        <v>877</v>
      </c>
      <c r="OJE20" s="868" t="s">
        <v>877</v>
      </c>
      <c r="OJF20" s="868" t="s">
        <v>877</v>
      </c>
      <c r="OJG20" s="868" t="s">
        <v>877</v>
      </c>
      <c r="OJH20" s="868" t="s">
        <v>877</v>
      </c>
      <c r="OJI20" s="868" t="s">
        <v>877</v>
      </c>
      <c r="OJJ20" s="868" t="s">
        <v>877</v>
      </c>
      <c r="OJK20" s="868" t="s">
        <v>877</v>
      </c>
      <c r="OJL20" s="868" t="s">
        <v>877</v>
      </c>
      <c r="OJM20" s="868" t="s">
        <v>877</v>
      </c>
      <c r="OJN20" s="868" t="s">
        <v>877</v>
      </c>
      <c r="OJO20" s="868" t="s">
        <v>877</v>
      </c>
      <c r="OJP20" s="868" t="s">
        <v>877</v>
      </c>
      <c r="OJQ20" s="868" t="s">
        <v>877</v>
      </c>
      <c r="OJR20" s="868" t="s">
        <v>877</v>
      </c>
      <c r="OJS20" s="868" t="s">
        <v>877</v>
      </c>
      <c r="OJT20" s="868" t="s">
        <v>877</v>
      </c>
      <c r="OJU20" s="868" t="s">
        <v>877</v>
      </c>
      <c r="OJV20" s="868" t="s">
        <v>877</v>
      </c>
      <c r="OJW20" s="868" t="s">
        <v>877</v>
      </c>
      <c r="OJX20" s="868" t="s">
        <v>877</v>
      </c>
      <c r="OJY20" s="868" t="s">
        <v>877</v>
      </c>
      <c r="OJZ20" s="868" t="s">
        <v>877</v>
      </c>
      <c r="OKA20" s="868" t="s">
        <v>877</v>
      </c>
      <c r="OKB20" s="868" t="s">
        <v>877</v>
      </c>
      <c r="OKC20" s="868" t="s">
        <v>877</v>
      </c>
      <c r="OKD20" s="868" t="s">
        <v>877</v>
      </c>
      <c r="OKE20" s="868" t="s">
        <v>877</v>
      </c>
      <c r="OKF20" s="868" t="s">
        <v>877</v>
      </c>
      <c r="OKG20" s="868" t="s">
        <v>877</v>
      </c>
      <c r="OKH20" s="868" t="s">
        <v>877</v>
      </c>
      <c r="OKI20" s="868" t="s">
        <v>877</v>
      </c>
      <c r="OKJ20" s="868" t="s">
        <v>877</v>
      </c>
      <c r="OKK20" s="868" t="s">
        <v>877</v>
      </c>
      <c r="OKL20" s="868" t="s">
        <v>877</v>
      </c>
      <c r="OKM20" s="868" t="s">
        <v>877</v>
      </c>
      <c r="OKN20" s="868" t="s">
        <v>877</v>
      </c>
      <c r="OKO20" s="868" t="s">
        <v>877</v>
      </c>
      <c r="OKP20" s="868" t="s">
        <v>877</v>
      </c>
      <c r="OKQ20" s="868" t="s">
        <v>877</v>
      </c>
      <c r="OKR20" s="868" t="s">
        <v>877</v>
      </c>
      <c r="OKS20" s="868" t="s">
        <v>877</v>
      </c>
      <c r="OKT20" s="868" t="s">
        <v>877</v>
      </c>
      <c r="OKU20" s="868" t="s">
        <v>877</v>
      </c>
      <c r="OKV20" s="868" t="s">
        <v>877</v>
      </c>
      <c r="OKW20" s="868" t="s">
        <v>877</v>
      </c>
      <c r="OKX20" s="868" t="s">
        <v>877</v>
      </c>
      <c r="OKY20" s="868" t="s">
        <v>877</v>
      </c>
      <c r="OKZ20" s="868" t="s">
        <v>877</v>
      </c>
      <c r="OLA20" s="868" t="s">
        <v>877</v>
      </c>
      <c r="OLB20" s="868" t="s">
        <v>877</v>
      </c>
      <c r="OLC20" s="868" t="s">
        <v>877</v>
      </c>
      <c r="OLD20" s="868" t="s">
        <v>877</v>
      </c>
      <c r="OLE20" s="868" t="s">
        <v>877</v>
      </c>
      <c r="OLF20" s="868" t="s">
        <v>877</v>
      </c>
      <c r="OLG20" s="868" t="s">
        <v>877</v>
      </c>
      <c r="OLH20" s="868" t="s">
        <v>877</v>
      </c>
      <c r="OLI20" s="868" t="s">
        <v>877</v>
      </c>
      <c r="OLJ20" s="868" t="s">
        <v>877</v>
      </c>
      <c r="OLK20" s="868" t="s">
        <v>877</v>
      </c>
      <c r="OLL20" s="868" t="s">
        <v>877</v>
      </c>
      <c r="OLM20" s="868" t="s">
        <v>877</v>
      </c>
      <c r="OLN20" s="868" t="s">
        <v>877</v>
      </c>
      <c r="OLO20" s="868" t="s">
        <v>877</v>
      </c>
      <c r="OLP20" s="868" t="s">
        <v>877</v>
      </c>
      <c r="OLQ20" s="868" t="s">
        <v>877</v>
      </c>
      <c r="OLR20" s="868" t="s">
        <v>877</v>
      </c>
      <c r="OLS20" s="868" t="s">
        <v>877</v>
      </c>
      <c r="OLT20" s="868" t="s">
        <v>877</v>
      </c>
      <c r="OLU20" s="868" t="s">
        <v>877</v>
      </c>
      <c r="OLV20" s="868" t="s">
        <v>877</v>
      </c>
      <c r="OLW20" s="868" t="s">
        <v>877</v>
      </c>
      <c r="OLX20" s="868" t="s">
        <v>877</v>
      </c>
      <c r="OLY20" s="868" t="s">
        <v>877</v>
      </c>
      <c r="OLZ20" s="868" t="s">
        <v>877</v>
      </c>
      <c r="OMA20" s="868" t="s">
        <v>877</v>
      </c>
      <c r="OMB20" s="868" t="s">
        <v>877</v>
      </c>
      <c r="OMC20" s="868" t="s">
        <v>877</v>
      </c>
      <c r="OMD20" s="868" t="s">
        <v>877</v>
      </c>
      <c r="OME20" s="868" t="s">
        <v>877</v>
      </c>
      <c r="OMF20" s="868" t="s">
        <v>877</v>
      </c>
      <c r="OMG20" s="868" t="s">
        <v>877</v>
      </c>
      <c r="OMH20" s="868" t="s">
        <v>877</v>
      </c>
      <c r="OMI20" s="868" t="s">
        <v>877</v>
      </c>
      <c r="OMJ20" s="868" t="s">
        <v>877</v>
      </c>
      <c r="OMK20" s="868" t="s">
        <v>877</v>
      </c>
      <c r="OML20" s="868" t="s">
        <v>877</v>
      </c>
      <c r="OMM20" s="868" t="s">
        <v>877</v>
      </c>
      <c r="OMN20" s="868" t="s">
        <v>877</v>
      </c>
      <c r="OMO20" s="868" t="s">
        <v>877</v>
      </c>
      <c r="OMP20" s="868" t="s">
        <v>877</v>
      </c>
      <c r="OMQ20" s="868" t="s">
        <v>877</v>
      </c>
      <c r="OMR20" s="868" t="s">
        <v>877</v>
      </c>
      <c r="OMS20" s="868" t="s">
        <v>877</v>
      </c>
      <c r="OMT20" s="868" t="s">
        <v>877</v>
      </c>
      <c r="OMU20" s="868" t="s">
        <v>877</v>
      </c>
      <c r="OMV20" s="868" t="s">
        <v>877</v>
      </c>
      <c r="OMW20" s="868" t="s">
        <v>877</v>
      </c>
      <c r="OMX20" s="868" t="s">
        <v>877</v>
      </c>
      <c r="OMY20" s="868" t="s">
        <v>877</v>
      </c>
      <c r="OMZ20" s="868" t="s">
        <v>877</v>
      </c>
      <c r="ONA20" s="868" t="s">
        <v>877</v>
      </c>
      <c r="ONB20" s="868" t="s">
        <v>877</v>
      </c>
      <c r="ONC20" s="868" t="s">
        <v>877</v>
      </c>
      <c r="OND20" s="868" t="s">
        <v>877</v>
      </c>
      <c r="ONE20" s="868" t="s">
        <v>877</v>
      </c>
      <c r="ONF20" s="868" t="s">
        <v>877</v>
      </c>
      <c r="ONG20" s="868" t="s">
        <v>877</v>
      </c>
      <c r="ONH20" s="868" t="s">
        <v>877</v>
      </c>
      <c r="ONI20" s="868" t="s">
        <v>877</v>
      </c>
      <c r="ONJ20" s="868" t="s">
        <v>877</v>
      </c>
      <c r="ONK20" s="868" t="s">
        <v>877</v>
      </c>
      <c r="ONL20" s="868" t="s">
        <v>877</v>
      </c>
      <c r="ONM20" s="868" t="s">
        <v>877</v>
      </c>
      <c r="ONN20" s="868" t="s">
        <v>877</v>
      </c>
      <c r="ONO20" s="868" t="s">
        <v>877</v>
      </c>
      <c r="ONP20" s="868" t="s">
        <v>877</v>
      </c>
      <c r="ONQ20" s="868" t="s">
        <v>877</v>
      </c>
      <c r="ONR20" s="868" t="s">
        <v>877</v>
      </c>
      <c r="ONS20" s="868" t="s">
        <v>877</v>
      </c>
      <c r="ONT20" s="868" t="s">
        <v>877</v>
      </c>
      <c r="ONU20" s="868" t="s">
        <v>877</v>
      </c>
      <c r="ONV20" s="868" t="s">
        <v>877</v>
      </c>
      <c r="ONW20" s="868" t="s">
        <v>877</v>
      </c>
      <c r="ONX20" s="868" t="s">
        <v>877</v>
      </c>
      <c r="ONY20" s="868" t="s">
        <v>877</v>
      </c>
      <c r="ONZ20" s="868" t="s">
        <v>877</v>
      </c>
      <c r="OOA20" s="868" t="s">
        <v>877</v>
      </c>
      <c r="OOB20" s="868" t="s">
        <v>877</v>
      </c>
      <c r="OOC20" s="868" t="s">
        <v>877</v>
      </c>
      <c r="OOD20" s="868" t="s">
        <v>877</v>
      </c>
      <c r="OOE20" s="868" t="s">
        <v>877</v>
      </c>
      <c r="OOF20" s="868" t="s">
        <v>877</v>
      </c>
      <c r="OOG20" s="868" t="s">
        <v>877</v>
      </c>
      <c r="OOH20" s="868" t="s">
        <v>877</v>
      </c>
      <c r="OOI20" s="868" t="s">
        <v>877</v>
      </c>
      <c r="OOJ20" s="868" t="s">
        <v>877</v>
      </c>
      <c r="OOK20" s="868" t="s">
        <v>877</v>
      </c>
      <c r="OOL20" s="868" t="s">
        <v>877</v>
      </c>
      <c r="OOM20" s="868" t="s">
        <v>877</v>
      </c>
      <c r="OON20" s="868" t="s">
        <v>877</v>
      </c>
      <c r="OOO20" s="868" t="s">
        <v>877</v>
      </c>
      <c r="OOP20" s="868" t="s">
        <v>877</v>
      </c>
      <c r="OOQ20" s="868" t="s">
        <v>877</v>
      </c>
      <c r="OOR20" s="868" t="s">
        <v>877</v>
      </c>
      <c r="OOS20" s="868" t="s">
        <v>877</v>
      </c>
      <c r="OOT20" s="868" t="s">
        <v>877</v>
      </c>
      <c r="OOU20" s="868" t="s">
        <v>877</v>
      </c>
      <c r="OOV20" s="868" t="s">
        <v>877</v>
      </c>
      <c r="OOW20" s="868" t="s">
        <v>877</v>
      </c>
      <c r="OOX20" s="868" t="s">
        <v>877</v>
      </c>
      <c r="OOY20" s="868" t="s">
        <v>877</v>
      </c>
      <c r="OOZ20" s="868" t="s">
        <v>877</v>
      </c>
      <c r="OPA20" s="868" t="s">
        <v>877</v>
      </c>
      <c r="OPB20" s="868" t="s">
        <v>877</v>
      </c>
      <c r="OPC20" s="868" t="s">
        <v>877</v>
      </c>
      <c r="OPD20" s="868" t="s">
        <v>877</v>
      </c>
      <c r="OPE20" s="868" t="s">
        <v>877</v>
      </c>
      <c r="OPF20" s="868" t="s">
        <v>877</v>
      </c>
      <c r="OPG20" s="868" t="s">
        <v>877</v>
      </c>
      <c r="OPH20" s="868" t="s">
        <v>877</v>
      </c>
      <c r="OPI20" s="868" t="s">
        <v>877</v>
      </c>
      <c r="OPJ20" s="868" t="s">
        <v>877</v>
      </c>
      <c r="OPK20" s="868" t="s">
        <v>877</v>
      </c>
      <c r="OPL20" s="868" t="s">
        <v>877</v>
      </c>
      <c r="OPM20" s="868" t="s">
        <v>877</v>
      </c>
      <c r="OPN20" s="868" t="s">
        <v>877</v>
      </c>
      <c r="OPO20" s="868" t="s">
        <v>877</v>
      </c>
      <c r="OPP20" s="868" t="s">
        <v>877</v>
      </c>
      <c r="OPQ20" s="868" t="s">
        <v>877</v>
      </c>
      <c r="OPR20" s="868" t="s">
        <v>877</v>
      </c>
      <c r="OPS20" s="868" t="s">
        <v>877</v>
      </c>
      <c r="OPT20" s="868" t="s">
        <v>877</v>
      </c>
      <c r="OPU20" s="868" t="s">
        <v>877</v>
      </c>
      <c r="OPV20" s="868" t="s">
        <v>877</v>
      </c>
      <c r="OPW20" s="868" t="s">
        <v>877</v>
      </c>
      <c r="OPX20" s="868" t="s">
        <v>877</v>
      </c>
      <c r="OPY20" s="868" t="s">
        <v>877</v>
      </c>
      <c r="OPZ20" s="868" t="s">
        <v>877</v>
      </c>
      <c r="OQA20" s="868" t="s">
        <v>877</v>
      </c>
      <c r="OQB20" s="868" t="s">
        <v>877</v>
      </c>
      <c r="OQC20" s="868" t="s">
        <v>877</v>
      </c>
      <c r="OQD20" s="868" t="s">
        <v>877</v>
      </c>
      <c r="OQE20" s="868" t="s">
        <v>877</v>
      </c>
      <c r="OQF20" s="868" t="s">
        <v>877</v>
      </c>
      <c r="OQG20" s="868" t="s">
        <v>877</v>
      </c>
      <c r="OQH20" s="868" t="s">
        <v>877</v>
      </c>
      <c r="OQI20" s="868" t="s">
        <v>877</v>
      </c>
      <c r="OQJ20" s="868" t="s">
        <v>877</v>
      </c>
      <c r="OQK20" s="868" t="s">
        <v>877</v>
      </c>
      <c r="OQL20" s="868" t="s">
        <v>877</v>
      </c>
      <c r="OQM20" s="868" t="s">
        <v>877</v>
      </c>
      <c r="OQN20" s="868" t="s">
        <v>877</v>
      </c>
      <c r="OQO20" s="868" t="s">
        <v>877</v>
      </c>
      <c r="OQP20" s="868" t="s">
        <v>877</v>
      </c>
      <c r="OQQ20" s="868" t="s">
        <v>877</v>
      </c>
      <c r="OQR20" s="868" t="s">
        <v>877</v>
      </c>
      <c r="OQS20" s="868" t="s">
        <v>877</v>
      </c>
      <c r="OQT20" s="868" t="s">
        <v>877</v>
      </c>
      <c r="OQU20" s="868" t="s">
        <v>877</v>
      </c>
      <c r="OQV20" s="868" t="s">
        <v>877</v>
      </c>
      <c r="OQW20" s="868" t="s">
        <v>877</v>
      </c>
      <c r="OQX20" s="868" t="s">
        <v>877</v>
      </c>
      <c r="OQY20" s="868" t="s">
        <v>877</v>
      </c>
      <c r="OQZ20" s="868" t="s">
        <v>877</v>
      </c>
      <c r="ORA20" s="868" t="s">
        <v>877</v>
      </c>
      <c r="ORB20" s="868" t="s">
        <v>877</v>
      </c>
      <c r="ORC20" s="868" t="s">
        <v>877</v>
      </c>
      <c r="ORD20" s="868" t="s">
        <v>877</v>
      </c>
      <c r="ORE20" s="868" t="s">
        <v>877</v>
      </c>
      <c r="ORF20" s="868" t="s">
        <v>877</v>
      </c>
      <c r="ORG20" s="868" t="s">
        <v>877</v>
      </c>
      <c r="ORH20" s="868" t="s">
        <v>877</v>
      </c>
      <c r="ORI20" s="868" t="s">
        <v>877</v>
      </c>
      <c r="ORJ20" s="868" t="s">
        <v>877</v>
      </c>
      <c r="ORK20" s="868" t="s">
        <v>877</v>
      </c>
      <c r="ORL20" s="868" t="s">
        <v>877</v>
      </c>
      <c r="ORM20" s="868" t="s">
        <v>877</v>
      </c>
      <c r="ORN20" s="868" t="s">
        <v>877</v>
      </c>
      <c r="ORO20" s="868" t="s">
        <v>877</v>
      </c>
      <c r="ORP20" s="868" t="s">
        <v>877</v>
      </c>
      <c r="ORQ20" s="868" t="s">
        <v>877</v>
      </c>
      <c r="ORR20" s="868" t="s">
        <v>877</v>
      </c>
      <c r="ORS20" s="868" t="s">
        <v>877</v>
      </c>
      <c r="ORT20" s="868" t="s">
        <v>877</v>
      </c>
      <c r="ORU20" s="868" t="s">
        <v>877</v>
      </c>
      <c r="ORV20" s="868" t="s">
        <v>877</v>
      </c>
      <c r="ORW20" s="868" t="s">
        <v>877</v>
      </c>
      <c r="ORX20" s="868" t="s">
        <v>877</v>
      </c>
      <c r="ORY20" s="868" t="s">
        <v>877</v>
      </c>
      <c r="ORZ20" s="868" t="s">
        <v>877</v>
      </c>
      <c r="OSA20" s="868" t="s">
        <v>877</v>
      </c>
      <c r="OSB20" s="868" t="s">
        <v>877</v>
      </c>
      <c r="OSC20" s="868" t="s">
        <v>877</v>
      </c>
      <c r="OSD20" s="868" t="s">
        <v>877</v>
      </c>
      <c r="OSE20" s="868" t="s">
        <v>877</v>
      </c>
      <c r="OSF20" s="868" t="s">
        <v>877</v>
      </c>
      <c r="OSG20" s="868" t="s">
        <v>877</v>
      </c>
      <c r="OSH20" s="868" t="s">
        <v>877</v>
      </c>
      <c r="OSI20" s="868" t="s">
        <v>877</v>
      </c>
      <c r="OSJ20" s="868" t="s">
        <v>877</v>
      </c>
      <c r="OSK20" s="868" t="s">
        <v>877</v>
      </c>
      <c r="OSL20" s="868" t="s">
        <v>877</v>
      </c>
      <c r="OSM20" s="868" t="s">
        <v>877</v>
      </c>
      <c r="OSN20" s="868" t="s">
        <v>877</v>
      </c>
      <c r="OSO20" s="868" t="s">
        <v>877</v>
      </c>
      <c r="OSP20" s="868" t="s">
        <v>877</v>
      </c>
      <c r="OSQ20" s="868" t="s">
        <v>877</v>
      </c>
      <c r="OSR20" s="868" t="s">
        <v>877</v>
      </c>
      <c r="OSS20" s="868" t="s">
        <v>877</v>
      </c>
      <c r="OST20" s="868" t="s">
        <v>877</v>
      </c>
      <c r="OSU20" s="868" t="s">
        <v>877</v>
      </c>
      <c r="OSV20" s="868" t="s">
        <v>877</v>
      </c>
      <c r="OSW20" s="868" t="s">
        <v>877</v>
      </c>
      <c r="OSX20" s="868" t="s">
        <v>877</v>
      </c>
      <c r="OSY20" s="868" t="s">
        <v>877</v>
      </c>
      <c r="OSZ20" s="868" t="s">
        <v>877</v>
      </c>
      <c r="OTA20" s="868" t="s">
        <v>877</v>
      </c>
      <c r="OTB20" s="868" t="s">
        <v>877</v>
      </c>
      <c r="OTC20" s="868" t="s">
        <v>877</v>
      </c>
      <c r="OTD20" s="868" t="s">
        <v>877</v>
      </c>
      <c r="OTE20" s="868" t="s">
        <v>877</v>
      </c>
      <c r="OTF20" s="868" t="s">
        <v>877</v>
      </c>
      <c r="OTG20" s="868" t="s">
        <v>877</v>
      </c>
      <c r="OTH20" s="868" t="s">
        <v>877</v>
      </c>
      <c r="OTI20" s="868" t="s">
        <v>877</v>
      </c>
      <c r="OTJ20" s="868" t="s">
        <v>877</v>
      </c>
      <c r="OTK20" s="868" t="s">
        <v>877</v>
      </c>
      <c r="OTL20" s="868" t="s">
        <v>877</v>
      </c>
      <c r="OTM20" s="868" t="s">
        <v>877</v>
      </c>
      <c r="OTN20" s="868" t="s">
        <v>877</v>
      </c>
      <c r="OTO20" s="868" t="s">
        <v>877</v>
      </c>
      <c r="OTP20" s="868" t="s">
        <v>877</v>
      </c>
      <c r="OTQ20" s="868" t="s">
        <v>877</v>
      </c>
      <c r="OTR20" s="868" t="s">
        <v>877</v>
      </c>
      <c r="OTS20" s="868" t="s">
        <v>877</v>
      </c>
      <c r="OTT20" s="868" t="s">
        <v>877</v>
      </c>
      <c r="OTU20" s="868" t="s">
        <v>877</v>
      </c>
      <c r="OTV20" s="868" t="s">
        <v>877</v>
      </c>
      <c r="OTW20" s="868" t="s">
        <v>877</v>
      </c>
      <c r="OTX20" s="868" t="s">
        <v>877</v>
      </c>
      <c r="OTY20" s="868" t="s">
        <v>877</v>
      </c>
      <c r="OTZ20" s="868" t="s">
        <v>877</v>
      </c>
      <c r="OUA20" s="868" t="s">
        <v>877</v>
      </c>
      <c r="OUB20" s="868" t="s">
        <v>877</v>
      </c>
      <c r="OUC20" s="868" t="s">
        <v>877</v>
      </c>
      <c r="OUD20" s="868" t="s">
        <v>877</v>
      </c>
      <c r="OUE20" s="868" t="s">
        <v>877</v>
      </c>
      <c r="OUF20" s="868" t="s">
        <v>877</v>
      </c>
      <c r="OUG20" s="868" t="s">
        <v>877</v>
      </c>
      <c r="OUH20" s="868" t="s">
        <v>877</v>
      </c>
      <c r="OUI20" s="868" t="s">
        <v>877</v>
      </c>
      <c r="OUJ20" s="868" t="s">
        <v>877</v>
      </c>
      <c r="OUK20" s="868" t="s">
        <v>877</v>
      </c>
      <c r="OUL20" s="868" t="s">
        <v>877</v>
      </c>
      <c r="OUM20" s="868" t="s">
        <v>877</v>
      </c>
      <c r="OUN20" s="868" t="s">
        <v>877</v>
      </c>
      <c r="OUO20" s="868" t="s">
        <v>877</v>
      </c>
      <c r="OUP20" s="868" t="s">
        <v>877</v>
      </c>
      <c r="OUQ20" s="868" t="s">
        <v>877</v>
      </c>
      <c r="OUR20" s="868" t="s">
        <v>877</v>
      </c>
      <c r="OUS20" s="868" t="s">
        <v>877</v>
      </c>
      <c r="OUT20" s="868" t="s">
        <v>877</v>
      </c>
      <c r="OUU20" s="868" t="s">
        <v>877</v>
      </c>
      <c r="OUV20" s="868" t="s">
        <v>877</v>
      </c>
      <c r="OUW20" s="868" t="s">
        <v>877</v>
      </c>
      <c r="OUX20" s="868" t="s">
        <v>877</v>
      </c>
      <c r="OUY20" s="868" t="s">
        <v>877</v>
      </c>
      <c r="OUZ20" s="868" t="s">
        <v>877</v>
      </c>
      <c r="OVA20" s="868" t="s">
        <v>877</v>
      </c>
      <c r="OVB20" s="868" t="s">
        <v>877</v>
      </c>
      <c r="OVC20" s="868" t="s">
        <v>877</v>
      </c>
      <c r="OVD20" s="868" t="s">
        <v>877</v>
      </c>
      <c r="OVE20" s="868" t="s">
        <v>877</v>
      </c>
      <c r="OVF20" s="868" t="s">
        <v>877</v>
      </c>
      <c r="OVG20" s="868" t="s">
        <v>877</v>
      </c>
      <c r="OVH20" s="868" t="s">
        <v>877</v>
      </c>
      <c r="OVI20" s="868" t="s">
        <v>877</v>
      </c>
      <c r="OVJ20" s="868" t="s">
        <v>877</v>
      </c>
      <c r="OVK20" s="868" t="s">
        <v>877</v>
      </c>
      <c r="OVL20" s="868" t="s">
        <v>877</v>
      </c>
      <c r="OVM20" s="868" t="s">
        <v>877</v>
      </c>
      <c r="OVN20" s="868" t="s">
        <v>877</v>
      </c>
      <c r="OVO20" s="868" t="s">
        <v>877</v>
      </c>
      <c r="OVP20" s="868" t="s">
        <v>877</v>
      </c>
      <c r="OVQ20" s="868" t="s">
        <v>877</v>
      </c>
      <c r="OVR20" s="868" t="s">
        <v>877</v>
      </c>
      <c r="OVS20" s="868" t="s">
        <v>877</v>
      </c>
      <c r="OVT20" s="868" t="s">
        <v>877</v>
      </c>
      <c r="OVU20" s="868" t="s">
        <v>877</v>
      </c>
      <c r="OVV20" s="868" t="s">
        <v>877</v>
      </c>
      <c r="OVW20" s="868" t="s">
        <v>877</v>
      </c>
      <c r="OVX20" s="868" t="s">
        <v>877</v>
      </c>
      <c r="OVY20" s="868" t="s">
        <v>877</v>
      </c>
      <c r="OVZ20" s="868" t="s">
        <v>877</v>
      </c>
      <c r="OWA20" s="868" t="s">
        <v>877</v>
      </c>
      <c r="OWB20" s="868" t="s">
        <v>877</v>
      </c>
      <c r="OWC20" s="868" t="s">
        <v>877</v>
      </c>
      <c r="OWD20" s="868" t="s">
        <v>877</v>
      </c>
      <c r="OWE20" s="868" t="s">
        <v>877</v>
      </c>
      <c r="OWF20" s="868" t="s">
        <v>877</v>
      </c>
      <c r="OWG20" s="868" t="s">
        <v>877</v>
      </c>
      <c r="OWH20" s="868" t="s">
        <v>877</v>
      </c>
      <c r="OWI20" s="868" t="s">
        <v>877</v>
      </c>
      <c r="OWJ20" s="868" t="s">
        <v>877</v>
      </c>
      <c r="OWK20" s="868" t="s">
        <v>877</v>
      </c>
      <c r="OWL20" s="868" t="s">
        <v>877</v>
      </c>
      <c r="OWM20" s="868" t="s">
        <v>877</v>
      </c>
      <c r="OWN20" s="868" t="s">
        <v>877</v>
      </c>
      <c r="OWO20" s="868" t="s">
        <v>877</v>
      </c>
      <c r="OWP20" s="868" t="s">
        <v>877</v>
      </c>
      <c r="OWQ20" s="868" t="s">
        <v>877</v>
      </c>
      <c r="OWR20" s="868" t="s">
        <v>877</v>
      </c>
      <c r="OWS20" s="868" t="s">
        <v>877</v>
      </c>
      <c r="OWT20" s="868" t="s">
        <v>877</v>
      </c>
      <c r="OWU20" s="868" t="s">
        <v>877</v>
      </c>
      <c r="OWV20" s="868" t="s">
        <v>877</v>
      </c>
      <c r="OWW20" s="868" t="s">
        <v>877</v>
      </c>
      <c r="OWX20" s="868" t="s">
        <v>877</v>
      </c>
      <c r="OWY20" s="868" t="s">
        <v>877</v>
      </c>
      <c r="OWZ20" s="868" t="s">
        <v>877</v>
      </c>
      <c r="OXA20" s="868" t="s">
        <v>877</v>
      </c>
      <c r="OXB20" s="868" t="s">
        <v>877</v>
      </c>
      <c r="OXC20" s="868" t="s">
        <v>877</v>
      </c>
      <c r="OXD20" s="868" t="s">
        <v>877</v>
      </c>
      <c r="OXE20" s="868" t="s">
        <v>877</v>
      </c>
      <c r="OXF20" s="868" t="s">
        <v>877</v>
      </c>
      <c r="OXG20" s="868" t="s">
        <v>877</v>
      </c>
      <c r="OXH20" s="868" t="s">
        <v>877</v>
      </c>
      <c r="OXI20" s="868" t="s">
        <v>877</v>
      </c>
      <c r="OXJ20" s="868" t="s">
        <v>877</v>
      </c>
      <c r="OXK20" s="868" t="s">
        <v>877</v>
      </c>
      <c r="OXL20" s="868" t="s">
        <v>877</v>
      </c>
      <c r="OXM20" s="868" t="s">
        <v>877</v>
      </c>
      <c r="OXN20" s="868" t="s">
        <v>877</v>
      </c>
      <c r="OXO20" s="868" t="s">
        <v>877</v>
      </c>
      <c r="OXP20" s="868" t="s">
        <v>877</v>
      </c>
      <c r="OXQ20" s="868" t="s">
        <v>877</v>
      </c>
      <c r="OXR20" s="868" t="s">
        <v>877</v>
      </c>
      <c r="OXS20" s="868" t="s">
        <v>877</v>
      </c>
      <c r="OXT20" s="868" t="s">
        <v>877</v>
      </c>
      <c r="OXU20" s="868" t="s">
        <v>877</v>
      </c>
      <c r="OXV20" s="868" t="s">
        <v>877</v>
      </c>
      <c r="OXW20" s="868" t="s">
        <v>877</v>
      </c>
      <c r="OXX20" s="868" t="s">
        <v>877</v>
      </c>
      <c r="OXY20" s="868" t="s">
        <v>877</v>
      </c>
      <c r="OXZ20" s="868" t="s">
        <v>877</v>
      </c>
      <c r="OYA20" s="868" t="s">
        <v>877</v>
      </c>
      <c r="OYB20" s="868" t="s">
        <v>877</v>
      </c>
      <c r="OYC20" s="868" t="s">
        <v>877</v>
      </c>
      <c r="OYD20" s="868" t="s">
        <v>877</v>
      </c>
      <c r="OYE20" s="868" t="s">
        <v>877</v>
      </c>
      <c r="OYF20" s="868" t="s">
        <v>877</v>
      </c>
      <c r="OYG20" s="868" t="s">
        <v>877</v>
      </c>
      <c r="OYH20" s="868" t="s">
        <v>877</v>
      </c>
      <c r="OYI20" s="868" t="s">
        <v>877</v>
      </c>
      <c r="OYJ20" s="868" t="s">
        <v>877</v>
      </c>
      <c r="OYK20" s="868" t="s">
        <v>877</v>
      </c>
      <c r="OYL20" s="868" t="s">
        <v>877</v>
      </c>
      <c r="OYM20" s="868" t="s">
        <v>877</v>
      </c>
      <c r="OYN20" s="868" t="s">
        <v>877</v>
      </c>
      <c r="OYO20" s="868" t="s">
        <v>877</v>
      </c>
      <c r="OYP20" s="868" t="s">
        <v>877</v>
      </c>
      <c r="OYQ20" s="868" t="s">
        <v>877</v>
      </c>
      <c r="OYR20" s="868" t="s">
        <v>877</v>
      </c>
      <c r="OYS20" s="868" t="s">
        <v>877</v>
      </c>
      <c r="OYT20" s="868" t="s">
        <v>877</v>
      </c>
      <c r="OYU20" s="868" t="s">
        <v>877</v>
      </c>
      <c r="OYV20" s="868" t="s">
        <v>877</v>
      </c>
      <c r="OYW20" s="868" t="s">
        <v>877</v>
      </c>
      <c r="OYX20" s="868" t="s">
        <v>877</v>
      </c>
      <c r="OYY20" s="868" t="s">
        <v>877</v>
      </c>
      <c r="OYZ20" s="868" t="s">
        <v>877</v>
      </c>
      <c r="OZA20" s="868" t="s">
        <v>877</v>
      </c>
      <c r="OZB20" s="868" t="s">
        <v>877</v>
      </c>
      <c r="OZC20" s="868" t="s">
        <v>877</v>
      </c>
      <c r="OZD20" s="868" t="s">
        <v>877</v>
      </c>
      <c r="OZE20" s="868" t="s">
        <v>877</v>
      </c>
      <c r="OZF20" s="868" t="s">
        <v>877</v>
      </c>
      <c r="OZG20" s="868" t="s">
        <v>877</v>
      </c>
      <c r="OZH20" s="868" t="s">
        <v>877</v>
      </c>
      <c r="OZI20" s="868" t="s">
        <v>877</v>
      </c>
      <c r="OZJ20" s="868" t="s">
        <v>877</v>
      </c>
      <c r="OZK20" s="868" t="s">
        <v>877</v>
      </c>
      <c r="OZL20" s="868" t="s">
        <v>877</v>
      </c>
      <c r="OZM20" s="868" t="s">
        <v>877</v>
      </c>
      <c r="OZN20" s="868" t="s">
        <v>877</v>
      </c>
      <c r="OZO20" s="868" t="s">
        <v>877</v>
      </c>
      <c r="OZP20" s="868" t="s">
        <v>877</v>
      </c>
      <c r="OZQ20" s="868" t="s">
        <v>877</v>
      </c>
      <c r="OZR20" s="868" t="s">
        <v>877</v>
      </c>
      <c r="OZS20" s="868" t="s">
        <v>877</v>
      </c>
      <c r="OZT20" s="868" t="s">
        <v>877</v>
      </c>
      <c r="OZU20" s="868" t="s">
        <v>877</v>
      </c>
      <c r="OZV20" s="868" t="s">
        <v>877</v>
      </c>
      <c r="OZW20" s="868" t="s">
        <v>877</v>
      </c>
      <c r="OZX20" s="868" t="s">
        <v>877</v>
      </c>
      <c r="OZY20" s="868" t="s">
        <v>877</v>
      </c>
      <c r="OZZ20" s="868" t="s">
        <v>877</v>
      </c>
      <c r="PAA20" s="868" t="s">
        <v>877</v>
      </c>
      <c r="PAB20" s="868" t="s">
        <v>877</v>
      </c>
      <c r="PAC20" s="868" t="s">
        <v>877</v>
      </c>
      <c r="PAD20" s="868" t="s">
        <v>877</v>
      </c>
      <c r="PAE20" s="868" t="s">
        <v>877</v>
      </c>
      <c r="PAF20" s="868" t="s">
        <v>877</v>
      </c>
      <c r="PAG20" s="868" t="s">
        <v>877</v>
      </c>
      <c r="PAH20" s="868" t="s">
        <v>877</v>
      </c>
      <c r="PAI20" s="868" t="s">
        <v>877</v>
      </c>
      <c r="PAJ20" s="868" t="s">
        <v>877</v>
      </c>
      <c r="PAK20" s="868" t="s">
        <v>877</v>
      </c>
      <c r="PAL20" s="868" t="s">
        <v>877</v>
      </c>
      <c r="PAM20" s="868" t="s">
        <v>877</v>
      </c>
      <c r="PAN20" s="868" t="s">
        <v>877</v>
      </c>
      <c r="PAO20" s="868" t="s">
        <v>877</v>
      </c>
      <c r="PAP20" s="868" t="s">
        <v>877</v>
      </c>
      <c r="PAQ20" s="868" t="s">
        <v>877</v>
      </c>
      <c r="PAR20" s="868" t="s">
        <v>877</v>
      </c>
      <c r="PAS20" s="868" t="s">
        <v>877</v>
      </c>
      <c r="PAT20" s="868" t="s">
        <v>877</v>
      </c>
      <c r="PAU20" s="868" t="s">
        <v>877</v>
      </c>
      <c r="PAV20" s="868" t="s">
        <v>877</v>
      </c>
      <c r="PAW20" s="868" t="s">
        <v>877</v>
      </c>
      <c r="PAX20" s="868" t="s">
        <v>877</v>
      </c>
      <c r="PAY20" s="868" t="s">
        <v>877</v>
      </c>
      <c r="PAZ20" s="868" t="s">
        <v>877</v>
      </c>
      <c r="PBA20" s="868" t="s">
        <v>877</v>
      </c>
      <c r="PBB20" s="868" t="s">
        <v>877</v>
      </c>
      <c r="PBC20" s="868" t="s">
        <v>877</v>
      </c>
      <c r="PBD20" s="868" t="s">
        <v>877</v>
      </c>
      <c r="PBE20" s="868" t="s">
        <v>877</v>
      </c>
      <c r="PBF20" s="868" t="s">
        <v>877</v>
      </c>
      <c r="PBG20" s="868" t="s">
        <v>877</v>
      </c>
      <c r="PBH20" s="868" t="s">
        <v>877</v>
      </c>
      <c r="PBI20" s="868" t="s">
        <v>877</v>
      </c>
      <c r="PBJ20" s="868" t="s">
        <v>877</v>
      </c>
      <c r="PBK20" s="868" t="s">
        <v>877</v>
      </c>
      <c r="PBL20" s="868" t="s">
        <v>877</v>
      </c>
      <c r="PBM20" s="868" t="s">
        <v>877</v>
      </c>
      <c r="PBN20" s="868" t="s">
        <v>877</v>
      </c>
      <c r="PBO20" s="868" t="s">
        <v>877</v>
      </c>
      <c r="PBP20" s="868" t="s">
        <v>877</v>
      </c>
      <c r="PBQ20" s="868" t="s">
        <v>877</v>
      </c>
      <c r="PBR20" s="868" t="s">
        <v>877</v>
      </c>
      <c r="PBS20" s="868" t="s">
        <v>877</v>
      </c>
      <c r="PBT20" s="868" t="s">
        <v>877</v>
      </c>
      <c r="PBU20" s="868" t="s">
        <v>877</v>
      </c>
      <c r="PBV20" s="868" t="s">
        <v>877</v>
      </c>
      <c r="PBW20" s="868" t="s">
        <v>877</v>
      </c>
      <c r="PBX20" s="868" t="s">
        <v>877</v>
      </c>
      <c r="PBY20" s="868" t="s">
        <v>877</v>
      </c>
      <c r="PBZ20" s="868" t="s">
        <v>877</v>
      </c>
      <c r="PCA20" s="868" t="s">
        <v>877</v>
      </c>
      <c r="PCB20" s="868" t="s">
        <v>877</v>
      </c>
      <c r="PCC20" s="868" t="s">
        <v>877</v>
      </c>
      <c r="PCD20" s="868" t="s">
        <v>877</v>
      </c>
      <c r="PCE20" s="868" t="s">
        <v>877</v>
      </c>
      <c r="PCF20" s="868" t="s">
        <v>877</v>
      </c>
      <c r="PCG20" s="868" t="s">
        <v>877</v>
      </c>
      <c r="PCH20" s="868" t="s">
        <v>877</v>
      </c>
      <c r="PCI20" s="868" t="s">
        <v>877</v>
      </c>
      <c r="PCJ20" s="868" t="s">
        <v>877</v>
      </c>
      <c r="PCK20" s="868" t="s">
        <v>877</v>
      </c>
      <c r="PCL20" s="868" t="s">
        <v>877</v>
      </c>
      <c r="PCM20" s="868" t="s">
        <v>877</v>
      </c>
      <c r="PCN20" s="868" t="s">
        <v>877</v>
      </c>
      <c r="PCO20" s="868" t="s">
        <v>877</v>
      </c>
      <c r="PCP20" s="868" t="s">
        <v>877</v>
      </c>
      <c r="PCQ20" s="868" t="s">
        <v>877</v>
      </c>
      <c r="PCR20" s="868" t="s">
        <v>877</v>
      </c>
      <c r="PCS20" s="868" t="s">
        <v>877</v>
      </c>
      <c r="PCT20" s="868" t="s">
        <v>877</v>
      </c>
      <c r="PCU20" s="868" t="s">
        <v>877</v>
      </c>
      <c r="PCV20" s="868" t="s">
        <v>877</v>
      </c>
      <c r="PCW20" s="868" t="s">
        <v>877</v>
      </c>
      <c r="PCX20" s="868" t="s">
        <v>877</v>
      </c>
      <c r="PCY20" s="868" t="s">
        <v>877</v>
      </c>
      <c r="PCZ20" s="868" t="s">
        <v>877</v>
      </c>
      <c r="PDA20" s="868" t="s">
        <v>877</v>
      </c>
      <c r="PDB20" s="868" t="s">
        <v>877</v>
      </c>
      <c r="PDC20" s="868" t="s">
        <v>877</v>
      </c>
      <c r="PDD20" s="868" t="s">
        <v>877</v>
      </c>
      <c r="PDE20" s="868" t="s">
        <v>877</v>
      </c>
      <c r="PDF20" s="868" t="s">
        <v>877</v>
      </c>
      <c r="PDG20" s="868" t="s">
        <v>877</v>
      </c>
      <c r="PDH20" s="868" t="s">
        <v>877</v>
      </c>
      <c r="PDI20" s="868" t="s">
        <v>877</v>
      </c>
      <c r="PDJ20" s="868" t="s">
        <v>877</v>
      </c>
      <c r="PDK20" s="868" t="s">
        <v>877</v>
      </c>
      <c r="PDL20" s="868" t="s">
        <v>877</v>
      </c>
      <c r="PDM20" s="868" t="s">
        <v>877</v>
      </c>
      <c r="PDN20" s="868" t="s">
        <v>877</v>
      </c>
      <c r="PDO20" s="868" t="s">
        <v>877</v>
      </c>
      <c r="PDP20" s="868" t="s">
        <v>877</v>
      </c>
      <c r="PDQ20" s="868" t="s">
        <v>877</v>
      </c>
      <c r="PDR20" s="868" t="s">
        <v>877</v>
      </c>
      <c r="PDS20" s="868" t="s">
        <v>877</v>
      </c>
      <c r="PDT20" s="868" t="s">
        <v>877</v>
      </c>
      <c r="PDU20" s="868" t="s">
        <v>877</v>
      </c>
      <c r="PDV20" s="868" t="s">
        <v>877</v>
      </c>
      <c r="PDW20" s="868" t="s">
        <v>877</v>
      </c>
      <c r="PDX20" s="868" t="s">
        <v>877</v>
      </c>
      <c r="PDY20" s="868" t="s">
        <v>877</v>
      </c>
      <c r="PDZ20" s="868" t="s">
        <v>877</v>
      </c>
      <c r="PEA20" s="868" t="s">
        <v>877</v>
      </c>
      <c r="PEB20" s="868" t="s">
        <v>877</v>
      </c>
      <c r="PEC20" s="868" t="s">
        <v>877</v>
      </c>
      <c r="PED20" s="868" t="s">
        <v>877</v>
      </c>
      <c r="PEE20" s="868" t="s">
        <v>877</v>
      </c>
      <c r="PEF20" s="868" t="s">
        <v>877</v>
      </c>
      <c r="PEG20" s="868" t="s">
        <v>877</v>
      </c>
      <c r="PEH20" s="868" t="s">
        <v>877</v>
      </c>
      <c r="PEI20" s="868" t="s">
        <v>877</v>
      </c>
      <c r="PEJ20" s="868" t="s">
        <v>877</v>
      </c>
      <c r="PEK20" s="868" t="s">
        <v>877</v>
      </c>
      <c r="PEL20" s="868" t="s">
        <v>877</v>
      </c>
      <c r="PEM20" s="868" t="s">
        <v>877</v>
      </c>
      <c r="PEN20" s="868" t="s">
        <v>877</v>
      </c>
      <c r="PEO20" s="868" t="s">
        <v>877</v>
      </c>
      <c r="PEP20" s="868" t="s">
        <v>877</v>
      </c>
      <c r="PEQ20" s="868" t="s">
        <v>877</v>
      </c>
      <c r="PER20" s="868" t="s">
        <v>877</v>
      </c>
      <c r="PES20" s="868" t="s">
        <v>877</v>
      </c>
      <c r="PET20" s="868" t="s">
        <v>877</v>
      </c>
      <c r="PEU20" s="868" t="s">
        <v>877</v>
      </c>
      <c r="PEV20" s="868" t="s">
        <v>877</v>
      </c>
      <c r="PEW20" s="868" t="s">
        <v>877</v>
      </c>
      <c r="PEX20" s="868" t="s">
        <v>877</v>
      </c>
      <c r="PEY20" s="868" t="s">
        <v>877</v>
      </c>
      <c r="PEZ20" s="868" t="s">
        <v>877</v>
      </c>
      <c r="PFA20" s="868" t="s">
        <v>877</v>
      </c>
      <c r="PFB20" s="868" t="s">
        <v>877</v>
      </c>
      <c r="PFC20" s="868" t="s">
        <v>877</v>
      </c>
      <c r="PFD20" s="868" t="s">
        <v>877</v>
      </c>
      <c r="PFE20" s="868" t="s">
        <v>877</v>
      </c>
      <c r="PFF20" s="868" t="s">
        <v>877</v>
      </c>
      <c r="PFG20" s="868" t="s">
        <v>877</v>
      </c>
      <c r="PFH20" s="868" t="s">
        <v>877</v>
      </c>
      <c r="PFI20" s="868" t="s">
        <v>877</v>
      </c>
      <c r="PFJ20" s="868" t="s">
        <v>877</v>
      </c>
      <c r="PFK20" s="868" t="s">
        <v>877</v>
      </c>
      <c r="PFL20" s="868" t="s">
        <v>877</v>
      </c>
      <c r="PFM20" s="868" t="s">
        <v>877</v>
      </c>
      <c r="PFN20" s="868" t="s">
        <v>877</v>
      </c>
      <c r="PFO20" s="868" t="s">
        <v>877</v>
      </c>
      <c r="PFP20" s="868" t="s">
        <v>877</v>
      </c>
      <c r="PFQ20" s="868" t="s">
        <v>877</v>
      </c>
      <c r="PFR20" s="868" t="s">
        <v>877</v>
      </c>
      <c r="PFS20" s="868" t="s">
        <v>877</v>
      </c>
      <c r="PFT20" s="868" t="s">
        <v>877</v>
      </c>
      <c r="PFU20" s="868" t="s">
        <v>877</v>
      </c>
      <c r="PFV20" s="868" t="s">
        <v>877</v>
      </c>
      <c r="PFW20" s="868" t="s">
        <v>877</v>
      </c>
      <c r="PFX20" s="868" t="s">
        <v>877</v>
      </c>
      <c r="PFY20" s="868" t="s">
        <v>877</v>
      </c>
      <c r="PFZ20" s="868" t="s">
        <v>877</v>
      </c>
      <c r="PGA20" s="868" t="s">
        <v>877</v>
      </c>
      <c r="PGB20" s="868" t="s">
        <v>877</v>
      </c>
      <c r="PGC20" s="868" t="s">
        <v>877</v>
      </c>
      <c r="PGD20" s="868" t="s">
        <v>877</v>
      </c>
      <c r="PGE20" s="868" t="s">
        <v>877</v>
      </c>
      <c r="PGF20" s="868" t="s">
        <v>877</v>
      </c>
      <c r="PGG20" s="868" t="s">
        <v>877</v>
      </c>
      <c r="PGH20" s="868" t="s">
        <v>877</v>
      </c>
      <c r="PGI20" s="868" t="s">
        <v>877</v>
      </c>
      <c r="PGJ20" s="868" t="s">
        <v>877</v>
      </c>
      <c r="PGK20" s="868" t="s">
        <v>877</v>
      </c>
      <c r="PGL20" s="868" t="s">
        <v>877</v>
      </c>
      <c r="PGM20" s="868" t="s">
        <v>877</v>
      </c>
      <c r="PGN20" s="868" t="s">
        <v>877</v>
      </c>
      <c r="PGO20" s="868" t="s">
        <v>877</v>
      </c>
      <c r="PGP20" s="868" t="s">
        <v>877</v>
      </c>
      <c r="PGQ20" s="868" t="s">
        <v>877</v>
      </c>
      <c r="PGR20" s="868" t="s">
        <v>877</v>
      </c>
      <c r="PGS20" s="868" t="s">
        <v>877</v>
      </c>
      <c r="PGT20" s="868" t="s">
        <v>877</v>
      </c>
      <c r="PGU20" s="868" t="s">
        <v>877</v>
      </c>
      <c r="PGV20" s="868" t="s">
        <v>877</v>
      </c>
      <c r="PGW20" s="868" t="s">
        <v>877</v>
      </c>
      <c r="PGX20" s="868" t="s">
        <v>877</v>
      </c>
      <c r="PGY20" s="868" t="s">
        <v>877</v>
      </c>
      <c r="PGZ20" s="868" t="s">
        <v>877</v>
      </c>
      <c r="PHA20" s="868" t="s">
        <v>877</v>
      </c>
      <c r="PHB20" s="868" t="s">
        <v>877</v>
      </c>
      <c r="PHC20" s="868" t="s">
        <v>877</v>
      </c>
      <c r="PHD20" s="868" t="s">
        <v>877</v>
      </c>
      <c r="PHE20" s="868" t="s">
        <v>877</v>
      </c>
      <c r="PHF20" s="868" t="s">
        <v>877</v>
      </c>
      <c r="PHG20" s="868" t="s">
        <v>877</v>
      </c>
      <c r="PHH20" s="868" t="s">
        <v>877</v>
      </c>
      <c r="PHI20" s="868" t="s">
        <v>877</v>
      </c>
      <c r="PHJ20" s="868" t="s">
        <v>877</v>
      </c>
      <c r="PHK20" s="868" t="s">
        <v>877</v>
      </c>
      <c r="PHL20" s="868" t="s">
        <v>877</v>
      </c>
      <c r="PHM20" s="868" t="s">
        <v>877</v>
      </c>
      <c r="PHN20" s="868" t="s">
        <v>877</v>
      </c>
      <c r="PHO20" s="868" t="s">
        <v>877</v>
      </c>
      <c r="PHP20" s="868" t="s">
        <v>877</v>
      </c>
      <c r="PHQ20" s="868" t="s">
        <v>877</v>
      </c>
      <c r="PHR20" s="868" t="s">
        <v>877</v>
      </c>
      <c r="PHS20" s="868" t="s">
        <v>877</v>
      </c>
      <c r="PHT20" s="868" t="s">
        <v>877</v>
      </c>
      <c r="PHU20" s="868" t="s">
        <v>877</v>
      </c>
      <c r="PHV20" s="868" t="s">
        <v>877</v>
      </c>
      <c r="PHW20" s="868" t="s">
        <v>877</v>
      </c>
      <c r="PHX20" s="868" t="s">
        <v>877</v>
      </c>
      <c r="PHY20" s="868" t="s">
        <v>877</v>
      </c>
      <c r="PHZ20" s="868" t="s">
        <v>877</v>
      </c>
      <c r="PIA20" s="868" t="s">
        <v>877</v>
      </c>
      <c r="PIB20" s="868" t="s">
        <v>877</v>
      </c>
      <c r="PIC20" s="868" t="s">
        <v>877</v>
      </c>
      <c r="PID20" s="868" t="s">
        <v>877</v>
      </c>
      <c r="PIE20" s="868" t="s">
        <v>877</v>
      </c>
      <c r="PIF20" s="868" t="s">
        <v>877</v>
      </c>
      <c r="PIG20" s="868" t="s">
        <v>877</v>
      </c>
      <c r="PIH20" s="868" t="s">
        <v>877</v>
      </c>
      <c r="PII20" s="868" t="s">
        <v>877</v>
      </c>
      <c r="PIJ20" s="868" t="s">
        <v>877</v>
      </c>
      <c r="PIK20" s="868" t="s">
        <v>877</v>
      </c>
      <c r="PIL20" s="868" t="s">
        <v>877</v>
      </c>
      <c r="PIM20" s="868" t="s">
        <v>877</v>
      </c>
      <c r="PIN20" s="868" t="s">
        <v>877</v>
      </c>
      <c r="PIO20" s="868" t="s">
        <v>877</v>
      </c>
      <c r="PIP20" s="868" t="s">
        <v>877</v>
      </c>
      <c r="PIQ20" s="868" t="s">
        <v>877</v>
      </c>
      <c r="PIR20" s="868" t="s">
        <v>877</v>
      </c>
      <c r="PIS20" s="868" t="s">
        <v>877</v>
      </c>
      <c r="PIT20" s="868" t="s">
        <v>877</v>
      </c>
      <c r="PIU20" s="868" t="s">
        <v>877</v>
      </c>
      <c r="PIV20" s="868" t="s">
        <v>877</v>
      </c>
      <c r="PIW20" s="868" t="s">
        <v>877</v>
      </c>
      <c r="PIX20" s="868" t="s">
        <v>877</v>
      </c>
      <c r="PIY20" s="868" t="s">
        <v>877</v>
      </c>
      <c r="PIZ20" s="868" t="s">
        <v>877</v>
      </c>
      <c r="PJA20" s="868" t="s">
        <v>877</v>
      </c>
      <c r="PJB20" s="868" t="s">
        <v>877</v>
      </c>
      <c r="PJC20" s="868" t="s">
        <v>877</v>
      </c>
      <c r="PJD20" s="868" t="s">
        <v>877</v>
      </c>
      <c r="PJE20" s="868" t="s">
        <v>877</v>
      </c>
      <c r="PJF20" s="868" t="s">
        <v>877</v>
      </c>
      <c r="PJG20" s="868" t="s">
        <v>877</v>
      </c>
      <c r="PJH20" s="868" t="s">
        <v>877</v>
      </c>
      <c r="PJI20" s="868" t="s">
        <v>877</v>
      </c>
      <c r="PJJ20" s="868" t="s">
        <v>877</v>
      </c>
      <c r="PJK20" s="868" t="s">
        <v>877</v>
      </c>
      <c r="PJL20" s="868" t="s">
        <v>877</v>
      </c>
      <c r="PJM20" s="868" t="s">
        <v>877</v>
      </c>
      <c r="PJN20" s="868" t="s">
        <v>877</v>
      </c>
      <c r="PJO20" s="868" t="s">
        <v>877</v>
      </c>
      <c r="PJP20" s="868" t="s">
        <v>877</v>
      </c>
      <c r="PJQ20" s="868" t="s">
        <v>877</v>
      </c>
      <c r="PJR20" s="868" t="s">
        <v>877</v>
      </c>
      <c r="PJS20" s="868" t="s">
        <v>877</v>
      </c>
      <c r="PJT20" s="868" t="s">
        <v>877</v>
      </c>
      <c r="PJU20" s="868" t="s">
        <v>877</v>
      </c>
      <c r="PJV20" s="868" t="s">
        <v>877</v>
      </c>
      <c r="PJW20" s="868" t="s">
        <v>877</v>
      </c>
      <c r="PJX20" s="868" t="s">
        <v>877</v>
      </c>
      <c r="PJY20" s="868" t="s">
        <v>877</v>
      </c>
      <c r="PJZ20" s="868" t="s">
        <v>877</v>
      </c>
      <c r="PKA20" s="868" t="s">
        <v>877</v>
      </c>
      <c r="PKB20" s="868" t="s">
        <v>877</v>
      </c>
      <c r="PKC20" s="868" t="s">
        <v>877</v>
      </c>
      <c r="PKD20" s="868" t="s">
        <v>877</v>
      </c>
      <c r="PKE20" s="868" t="s">
        <v>877</v>
      </c>
      <c r="PKF20" s="868" t="s">
        <v>877</v>
      </c>
      <c r="PKG20" s="868" t="s">
        <v>877</v>
      </c>
      <c r="PKH20" s="868" t="s">
        <v>877</v>
      </c>
      <c r="PKI20" s="868" t="s">
        <v>877</v>
      </c>
      <c r="PKJ20" s="868" t="s">
        <v>877</v>
      </c>
      <c r="PKK20" s="868" t="s">
        <v>877</v>
      </c>
      <c r="PKL20" s="868" t="s">
        <v>877</v>
      </c>
      <c r="PKM20" s="868" t="s">
        <v>877</v>
      </c>
      <c r="PKN20" s="868" t="s">
        <v>877</v>
      </c>
      <c r="PKO20" s="868" t="s">
        <v>877</v>
      </c>
      <c r="PKP20" s="868" t="s">
        <v>877</v>
      </c>
      <c r="PKQ20" s="868" t="s">
        <v>877</v>
      </c>
      <c r="PKR20" s="868" t="s">
        <v>877</v>
      </c>
      <c r="PKS20" s="868" t="s">
        <v>877</v>
      </c>
      <c r="PKT20" s="868" t="s">
        <v>877</v>
      </c>
      <c r="PKU20" s="868" t="s">
        <v>877</v>
      </c>
      <c r="PKV20" s="868" t="s">
        <v>877</v>
      </c>
      <c r="PKW20" s="868" t="s">
        <v>877</v>
      </c>
      <c r="PKX20" s="868" t="s">
        <v>877</v>
      </c>
      <c r="PKY20" s="868" t="s">
        <v>877</v>
      </c>
      <c r="PKZ20" s="868" t="s">
        <v>877</v>
      </c>
      <c r="PLA20" s="868" t="s">
        <v>877</v>
      </c>
      <c r="PLB20" s="868" t="s">
        <v>877</v>
      </c>
      <c r="PLC20" s="868" t="s">
        <v>877</v>
      </c>
      <c r="PLD20" s="868" t="s">
        <v>877</v>
      </c>
      <c r="PLE20" s="868" t="s">
        <v>877</v>
      </c>
      <c r="PLF20" s="868" t="s">
        <v>877</v>
      </c>
      <c r="PLG20" s="868" t="s">
        <v>877</v>
      </c>
      <c r="PLH20" s="868" t="s">
        <v>877</v>
      </c>
      <c r="PLI20" s="868" t="s">
        <v>877</v>
      </c>
      <c r="PLJ20" s="868" t="s">
        <v>877</v>
      </c>
      <c r="PLK20" s="868" t="s">
        <v>877</v>
      </c>
      <c r="PLL20" s="868" t="s">
        <v>877</v>
      </c>
      <c r="PLM20" s="868" t="s">
        <v>877</v>
      </c>
      <c r="PLN20" s="868" t="s">
        <v>877</v>
      </c>
      <c r="PLO20" s="868" t="s">
        <v>877</v>
      </c>
      <c r="PLP20" s="868" t="s">
        <v>877</v>
      </c>
      <c r="PLQ20" s="868" t="s">
        <v>877</v>
      </c>
      <c r="PLR20" s="868" t="s">
        <v>877</v>
      </c>
      <c r="PLS20" s="868" t="s">
        <v>877</v>
      </c>
      <c r="PLT20" s="868" t="s">
        <v>877</v>
      </c>
      <c r="PLU20" s="868" t="s">
        <v>877</v>
      </c>
      <c r="PLV20" s="868" t="s">
        <v>877</v>
      </c>
      <c r="PLW20" s="868" t="s">
        <v>877</v>
      </c>
      <c r="PLX20" s="868" t="s">
        <v>877</v>
      </c>
      <c r="PLY20" s="868" t="s">
        <v>877</v>
      </c>
      <c r="PLZ20" s="868" t="s">
        <v>877</v>
      </c>
      <c r="PMA20" s="868" t="s">
        <v>877</v>
      </c>
      <c r="PMB20" s="868" t="s">
        <v>877</v>
      </c>
      <c r="PMC20" s="868" t="s">
        <v>877</v>
      </c>
      <c r="PMD20" s="868" t="s">
        <v>877</v>
      </c>
      <c r="PME20" s="868" t="s">
        <v>877</v>
      </c>
      <c r="PMF20" s="868" t="s">
        <v>877</v>
      </c>
      <c r="PMG20" s="868" t="s">
        <v>877</v>
      </c>
      <c r="PMH20" s="868" t="s">
        <v>877</v>
      </c>
      <c r="PMI20" s="868" t="s">
        <v>877</v>
      </c>
      <c r="PMJ20" s="868" t="s">
        <v>877</v>
      </c>
      <c r="PMK20" s="868" t="s">
        <v>877</v>
      </c>
      <c r="PML20" s="868" t="s">
        <v>877</v>
      </c>
      <c r="PMM20" s="868" t="s">
        <v>877</v>
      </c>
      <c r="PMN20" s="868" t="s">
        <v>877</v>
      </c>
      <c r="PMO20" s="868" t="s">
        <v>877</v>
      </c>
      <c r="PMP20" s="868" t="s">
        <v>877</v>
      </c>
      <c r="PMQ20" s="868" t="s">
        <v>877</v>
      </c>
      <c r="PMR20" s="868" t="s">
        <v>877</v>
      </c>
      <c r="PMS20" s="868" t="s">
        <v>877</v>
      </c>
      <c r="PMT20" s="868" t="s">
        <v>877</v>
      </c>
      <c r="PMU20" s="868" t="s">
        <v>877</v>
      </c>
      <c r="PMV20" s="868" t="s">
        <v>877</v>
      </c>
      <c r="PMW20" s="868" t="s">
        <v>877</v>
      </c>
      <c r="PMX20" s="868" t="s">
        <v>877</v>
      </c>
      <c r="PMY20" s="868" t="s">
        <v>877</v>
      </c>
      <c r="PMZ20" s="868" t="s">
        <v>877</v>
      </c>
      <c r="PNA20" s="868" t="s">
        <v>877</v>
      </c>
      <c r="PNB20" s="868" t="s">
        <v>877</v>
      </c>
      <c r="PNC20" s="868" t="s">
        <v>877</v>
      </c>
      <c r="PND20" s="868" t="s">
        <v>877</v>
      </c>
      <c r="PNE20" s="868" t="s">
        <v>877</v>
      </c>
      <c r="PNF20" s="868" t="s">
        <v>877</v>
      </c>
      <c r="PNG20" s="868" t="s">
        <v>877</v>
      </c>
      <c r="PNH20" s="868" t="s">
        <v>877</v>
      </c>
      <c r="PNI20" s="868" t="s">
        <v>877</v>
      </c>
      <c r="PNJ20" s="868" t="s">
        <v>877</v>
      </c>
      <c r="PNK20" s="868" t="s">
        <v>877</v>
      </c>
      <c r="PNL20" s="868" t="s">
        <v>877</v>
      </c>
      <c r="PNM20" s="868" t="s">
        <v>877</v>
      </c>
      <c r="PNN20" s="868" t="s">
        <v>877</v>
      </c>
      <c r="PNO20" s="868" t="s">
        <v>877</v>
      </c>
      <c r="PNP20" s="868" t="s">
        <v>877</v>
      </c>
      <c r="PNQ20" s="868" t="s">
        <v>877</v>
      </c>
      <c r="PNR20" s="868" t="s">
        <v>877</v>
      </c>
      <c r="PNS20" s="868" t="s">
        <v>877</v>
      </c>
      <c r="PNT20" s="868" t="s">
        <v>877</v>
      </c>
      <c r="PNU20" s="868" t="s">
        <v>877</v>
      </c>
      <c r="PNV20" s="868" t="s">
        <v>877</v>
      </c>
      <c r="PNW20" s="868" t="s">
        <v>877</v>
      </c>
      <c r="PNX20" s="868" t="s">
        <v>877</v>
      </c>
      <c r="PNY20" s="868" t="s">
        <v>877</v>
      </c>
      <c r="PNZ20" s="868" t="s">
        <v>877</v>
      </c>
      <c r="POA20" s="868" t="s">
        <v>877</v>
      </c>
      <c r="POB20" s="868" t="s">
        <v>877</v>
      </c>
      <c r="POC20" s="868" t="s">
        <v>877</v>
      </c>
      <c r="POD20" s="868" t="s">
        <v>877</v>
      </c>
      <c r="POE20" s="868" t="s">
        <v>877</v>
      </c>
      <c r="POF20" s="868" t="s">
        <v>877</v>
      </c>
      <c r="POG20" s="868" t="s">
        <v>877</v>
      </c>
      <c r="POH20" s="868" t="s">
        <v>877</v>
      </c>
      <c r="POI20" s="868" t="s">
        <v>877</v>
      </c>
      <c r="POJ20" s="868" t="s">
        <v>877</v>
      </c>
      <c r="POK20" s="868" t="s">
        <v>877</v>
      </c>
      <c r="POL20" s="868" t="s">
        <v>877</v>
      </c>
      <c r="POM20" s="868" t="s">
        <v>877</v>
      </c>
      <c r="PON20" s="868" t="s">
        <v>877</v>
      </c>
      <c r="POO20" s="868" t="s">
        <v>877</v>
      </c>
      <c r="POP20" s="868" t="s">
        <v>877</v>
      </c>
      <c r="POQ20" s="868" t="s">
        <v>877</v>
      </c>
      <c r="POR20" s="868" t="s">
        <v>877</v>
      </c>
      <c r="POS20" s="868" t="s">
        <v>877</v>
      </c>
      <c r="POT20" s="868" t="s">
        <v>877</v>
      </c>
      <c r="POU20" s="868" t="s">
        <v>877</v>
      </c>
      <c r="POV20" s="868" t="s">
        <v>877</v>
      </c>
      <c r="POW20" s="868" t="s">
        <v>877</v>
      </c>
      <c r="POX20" s="868" t="s">
        <v>877</v>
      </c>
      <c r="POY20" s="868" t="s">
        <v>877</v>
      </c>
      <c r="POZ20" s="868" t="s">
        <v>877</v>
      </c>
      <c r="PPA20" s="868" t="s">
        <v>877</v>
      </c>
      <c r="PPB20" s="868" t="s">
        <v>877</v>
      </c>
      <c r="PPC20" s="868" t="s">
        <v>877</v>
      </c>
      <c r="PPD20" s="868" t="s">
        <v>877</v>
      </c>
      <c r="PPE20" s="868" t="s">
        <v>877</v>
      </c>
      <c r="PPF20" s="868" t="s">
        <v>877</v>
      </c>
      <c r="PPG20" s="868" t="s">
        <v>877</v>
      </c>
      <c r="PPH20" s="868" t="s">
        <v>877</v>
      </c>
      <c r="PPI20" s="868" t="s">
        <v>877</v>
      </c>
      <c r="PPJ20" s="868" t="s">
        <v>877</v>
      </c>
      <c r="PPK20" s="868" t="s">
        <v>877</v>
      </c>
      <c r="PPL20" s="868" t="s">
        <v>877</v>
      </c>
      <c r="PPM20" s="868" t="s">
        <v>877</v>
      </c>
      <c r="PPN20" s="868" t="s">
        <v>877</v>
      </c>
      <c r="PPO20" s="868" t="s">
        <v>877</v>
      </c>
      <c r="PPP20" s="868" t="s">
        <v>877</v>
      </c>
      <c r="PPQ20" s="868" t="s">
        <v>877</v>
      </c>
      <c r="PPR20" s="868" t="s">
        <v>877</v>
      </c>
      <c r="PPS20" s="868" t="s">
        <v>877</v>
      </c>
      <c r="PPT20" s="868" t="s">
        <v>877</v>
      </c>
      <c r="PPU20" s="868" t="s">
        <v>877</v>
      </c>
      <c r="PPV20" s="868" t="s">
        <v>877</v>
      </c>
      <c r="PPW20" s="868" t="s">
        <v>877</v>
      </c>
      <c r="PPX20" s="868" t="s">
        <v>877</v>
      </c>
      <c r="PPY20" s="868" t="s">
        <v>877</v>
      </c>
      <c r="PPZ20" s="868" t="s">
        <v>877</v>
      </c>
      <c r="PQA20" s="868" t="s">
        <v>877</v>
      </c>
      <c r="PQB20" s="868" t="s">
        <v>877</v>
      </c>
      <c r="PQC20" s="868" t="s">
        <v>877</v>
      </c>
      <c r="PQD20" s="868" t="s">
        <v>877</v>
      </c>
      <c r="PQE20" s="868" t="s">
        <v>877</v>
      </c>
      <c r="PQF20" s="868" t="s">
        <v>877</v>
      </c>
      <c r="PQG20" s="868" t="s">
        <v>877</v>
      </c>
      <c r="PQH20" s="868" t="s">
        <v>877</v>
      </c>
      <c r="PQI20" s="868" t="s">
        <v>877</v>
      </c>
      <c r="PQJ20" s="868" t="s">
        <v>877</v>
      </c>
      <c r="PQK20" s="868" t="s">
        <v>877</v>
      </c>
      <c r="PQL20" s="868" t="s">
        <v>877</v>
      </c>
      <c r="PQM20" s="868" t="s">
        <v>877</v>
      </c>
      <c r="PQN20" s="868" t="s">
        <v>877</v>
      </c>
      <c r="PQO20" s="868" t="s">
        <v>877</v>
      </c>
      <c r="PQP20" s="868" t="s">
        <v>877</v>
      </c>
      <c r="PQQ20" s="868" t="s">
        <v>877</v>
      </c>
      <c r="PQR20" s="868" t="s">
        <v>877</v>
      </c>
      <c r="PQS20" s="868" t="s">
        <v>877</v>
      </c>
      <c r="PQT20" s="868" t="s">
        <v>877</v>
      </c>
      <c r="PQU20" s="868" t="s">
        <v>877</v>
      </c>
      <c r="PQV20" s="868" t="s">
        <v>877</v>
      </c>
      <c r="PQW20" s="868" t="s">
        <v>877</v>
      </c>
      <c r="PQX20" s="868" t="s">
        <v>877</v>
      </c>
      <c r="PQY20" s="868" t="s">
        <v>877</v>
      </c>
      <c r="PQZ20" s="868" t="s">
        <v>877</v>
      </c>
      <c r="PRA20" s="868" t="s">
        <v>877</v>
      </c>
      <c r="PRB20" s="868" t="s">
        <v>877</v>
      </c>
      <c r="PRC20" s="868" t="s">
        <v>877</v>
      </c>
      <c r="PRD20" s="868" t="s">
        <v>877</v>
      </c>
      <c r="PRE20" s="868" t="s">
        <v>877</v>
      </c>
      <c r="PRF20" s="868" t="s">
        <v>877</v>
      </c>
      <c r="PRG20" s="868" t="s">
        <v>877</v>
      </c>
      <c r="PRH20" s="868" t="s">
        <v>877</v>
      </c>
      <c r="PRI20" s="868" t="s">
        <v>877</v>
      </c>
      <c r="PRJ20" s="868" t="s">
        <v>877</v>
      </c>
      <c r="PRK20" s="868" t="s">
        <v>877</v>
      </c>
      <c r="PRL20" s="868" t="s">
        <v>877</v>
      </c>
      <c r="PRM20" s="868" t="s">
        <v>877</v>
      </c>
      <c r="PRN20" s="868" t="s">
        <v>877</v>
      </c>
      <c r="PRO20" s="868" t="s">
        <v>877</v>
      </c>
      <c r="PRP20" s="868" t="s">
        <v>877</v>
      </c>
      <c r="PRQ20" s="868" t="s">
        <v>877</v>
      </c>
      <c r="PRR20" s="868" t="s">
        <v>877</v>
      </c>
      <c r="PRS20" s="868" t="s">
        <v>877</v>
      </c>
      <c r="PRT20" s="868" t="s">
        <v>877</v>
      </c>
      <c r="PRU20" s="868" t="s">
        <v>877</v>
      </c>
      <c r="PRV20" s="868" t="s">
        <v>877</v>
      </c>
      <c r="PRW20" s="868" t="s">
        <v>877</v>
      </c>
      <c r="PRX20" s="868" t="s">
        <v>877</v>
      </c>
      <c r="PRY20" s="868" t="s">
        <v>877</v>
      </c>
      <c r="PRZ20" s="868" t="s">
        <v>877</v>
      </c>
      <c r="PSA20" s="868" t="s">
        <v>877</v>
      </c>
      <c r="PSB20" s="868" t="s">
        <v>877</v>
      </c>
      <c r="PSC20" s="868" t="s">
        <v>877</v>
      </c>
      <c r="PSD20" s="868" t="s">
        <v>877</v>
      </c>
      <c r="PSE20" s="868" t="s">
        <v>877</v>
      </c>
      <c r="PSF20" s="868" t="s">
        <v>877</v>
      </c>
      <c r="PSG20" s="868" t="s">
        <v>877</v>
      </c>
      <c r="PSH20" s="868" t="s">
        <v>877</v>
      </c>
      <c r="PSI20" s="868" t="s">
        <v>877</v>
      </c>
      <c r="PSJ20" s="868" t="s">
        <v>877</v>
      </c>
      <c r="PSK20" s="868" t="s">
        <v>877</v>
      </c>
      <c r="PSL20" s="868" t="s">
        <v>877</v>
      </c>
      <c r="PSM20" s="868" t="s">
        <v>877</v>
      </c>
      <c r="PSN20" s="868" t="s">
        <v>877</v>
      </c>
      <c r="PSO20" s="868" t="s">
        <v>877</v>
      </c>
      <c r="PSP20" s="868" t="s">
        <v>877</v>
      </c>
      <c r="PSQ20" s="868" t="s">
        <v>877</v>
      </c>
      <c r="PSR20" s="868" t="s">
        <v>877</v>
      </c>
      <c r="PSS20" s="868" t="s">
        <v>877</v>
      </c>
      <c r="PST20" s="868" t="s">
        <v>877</v>
      </c>
      <c r="PSU20" s="868" t="s">
        <v>877</v>
      </c>
      <c r="PSV20" s="868" t="s">
        <v>877</v>
      </c>
      <c r="PSW20" s="868" t="s">
        <v>877</v>
      </c>
      <c r="PSX20" s="868" t="s">
        <v>877</v>
      </c>
      <c r="PSY20" s="868" t="s">
        <v>877</v>
      </c>
      <c r="PSZ20" s="868" t="s">
        <v>877</v>
      </c>
      <c r="PTA20" s="868" t="s">
        <v>877</v>
      </c>
      <c r="PTB20" s="868" t="s">
        <v>877</v>
      </c>
      <c r="PTC20" s="868" t="s">
        <v>877</v>
      </c>
      <c r="PTD20" s="868" t="s">
        <v>877</v>
      </c>
      <c r="PTE20" s="868" t="s">
        <v>877</v>
      </c>
      <c r="PTF20" s="868" t="s">
        <v>877</v>
      </c>
      <c r="PTG20" s="868" t="s">
        <v>877</v>
      </c>
      <c r="PTH20" s="868" t="s">
        <v>877</v>
      </c>
      <c r="PTI20" s="868" t="s">
        <v>877</v>
      </c>
      <c r="PTJ20" s="868" t="s">
        <v>877</v>
      </c>
      <c r="PTK20" s="868" t="s">
        <v>877</v>
      </c>
      <c r="PTL20" s="868" t="s">
        <v>877</v>
      </c>
      <c r="PTM20" s="868" t="s">
        <v>877</v>
      </c>
      <c r="PTN20" s="868" t="s">
        <v>877</v>
      </c>
      <c r="PTO20" s="868" t="s">
        <v>877</v>
      </c>
      <c r="PTP20" s="868" t="s">
        <v>877</v>
      </c>
      <c r="PTQ20" s="868" t="s">
        <v>877</v>
      </c>
      <c r="PTR20" s="868" t="s">
        <v>877</v>
      </c>
      <c r="PTS20" s="868" t="s">
        <v>877</v>
      </c>
      <c r="PTT20" s="868" t="s">
        <v>877</v>
      </c>
      <c r="PTU20" s="868" t="s">
        <v>877</v>
      </c>
      <c r="PTV20" s="868" t="s">
        <v>877</v>
      </c>
      <c r="PTW20" s="868" t="s">
        <v>877</v>
      </c>
      <c r="PTX20" s="868" t="s">
        <v>877</v>
      </c>
      <c r="PTY20" s="868" t="s">
        <v>877</v>
      </c>
      <c r="PTZ20" s="868" t="s">
        <v>877</v>
      </c>
      <c r="PUA20" s="868" t="s">
        <v>877</v>
      </c>
      <c r="PUB20" s="868" t="s">
        <v>877</v>
      </c>
      <c r="PUC20" s="868" t="s">
        <v>877</v>
      </c>
      <c r="PUD20" s="868" t="s">
        <v>877</v>
      </c>
      <c r="PUE20" s="868" t="s">
        <v>877</v>
      </c>
      <c r="PUF20" s="868" t="s">
        <v>877</v>
      </c>
      <c r="PUG20" s="868" t="s">
        <v>877</v>
      </c>
      <c r="PUH20" s="868" t="s">
        <v>877</v>
      </c>
      <c r="PUI20" s="868" t="s">
        <v>877</v>
      </c>
      <c r="PUJ20" s="868" t="s">
        <v>877</v>
      </c>
      <c r="PUK20" s="868" t="s">
        <v>877</v>
      </c>
      <c r="PUL20" s="868" t="s">
        <v>877</v>
      </c>
      <c r="PUM20" s="868" t="s">
        <v>877</v>
      </c>
      <c r="PUN20" s="868" t="s">
        <v>877</v>
      </c>
      <c r="PUO20" s="868" t="s">
        <v>877</v>
      </c>
      <c r="PUP20" s="868" t="s">
        <v>877</v>
      </c>
      <c r="PUQ20" s="868" t="s">
        <v>877</v>
      </c>
      <c r="PUR20" s="868" t="s">
        <v>877</v>
      </c>
      <c r="PUS20" s="868" t="s">
        <v>877</v>
      </c>
      <c r="PUT20" s="868" t="s">
        <v>877</v>
      </c>
      <c r="PUU20" s="868" t="s">
        <v>877</v>
      </c>
      <c r="PUV20" s="868" t="s">
        <v>877</v>
      </c>
      <c r="PUW20" s="868" t="s">
        <v>877</v>
      </c>
      <c r="PUX20" s="868" t="s">
        <v>877</v>
      </c>
      <c r="PUY20" s="868" t="s">
        <v>877</v>
      </c>
      <c r="PUZ20" s="868" t="s">
        <v>877</v>
      </c>
      <c r="PVA20" s="868" t="s">
        <v>877</v>
      </c>
      <c r="PVB20" s="868" t="s">
        <v>877</v>
      </c>
      <c r="PVC20" s="868" t="s">
        <v>877</v>
      </c>
      <c r="PVD20" s="868" t="s">
        <v>877</v>
      </c>
      <c r="PVE20" s="868" t="s">
        <v>877</v>
      </c>
      <c r="PVF20" s="868" t="s">
        <v>877</v>
      </c>
      <c r="PVG20" s="868" t="s">
        <v>877</v>
      </c>
      <c r="PVH20" s="868" t="s">
        <v>877</v>
      </c>
      <c r="PVI20" s="868" t="s">
        <v>877</v>
      </c>
      <c r="PVJ20" s="868" t="s">
        <v>877</v>
      </c>
      <c r="PVK20" s="868" t="s">
        <v>877</v>
      </c>
      <c r="PVL20" s="868" t="s">
        <v>877</v>
      </c>
      <c r="PVM20" s="868" t="s">
        <v>877</v>
      </c>
      <c r="PVN20" s="868" t="s">
        <v>877</v>
      </c>
      <c r="PVO20" s="868" t="s">
        <v>877</v>
      </c>
      <c r="PVP20" s="868" t="s">
        <v>877</v>
      </c>
      <c r="PVQ20" s="868" t="s">
        <v>877</v>
      </c>
      <c r="PVR20" s="868" t="s">
        <v>877</v>
      </c>
      <c r="PVS20" s="868" t="s">
        <v>877</v>
      </c>
      <c r="PVT20" s="868" t="s">
        <v>877</v>
      </c>
      <c r="PVU20" s="868" t="s">
        <v>877</v>
      </c>
      <c r="PVV20" s="868" t="s">
        <v>877</v>
      </c>
      <c r="PVW20" s="868" t="s">
        <v>877</v>
      </c>
      <c r="PVX20" s="868" t="s">
        <v>877</v>
      </c>
      <c r="PVY20" s="868" t="s">
        <v>877</v>
      </c>
      <c r="PVZ20" s="868" t="s">
        <v>877</v>
      </c>
      <c r="PWA20" s="868" t="s">
        <v>877</v>
      </c>
      <c r="PWB20" s="868" t="s">
        <v>877</v>
      </c>
      <c r="PWC20" s="868" t="s">
        <v>877</v>
      </c>
      <c r="PWD20" s="868" t="s">
        <v>877</v>
      </c>
      <c r="PWE20" s="868" t="s">
        <v>877</v>
      </c>
      <c r="PWF20" s="868" t="s">
        <v>877</v>
      </c>
      <c r="PWG20" s="868" t="s">
        <v>877</v>
      </c>
      <c r="PWH20" s="868" t="s">
        <v>877</v>
      </c>
      <c r="PWI20" s="868" t="s">
        <v>877</v>
      </c>
      <c r="PWJ20" s="868" t="s">
        <v>877</v>
      </c>
      <c r="PWK20" s="868" t="s">
        <v>877</v>
      </c>
      <c r="PWL20" s="868" t="s">
        <v>877</v>
      </c>
      <c r="PWM20" s="868" t="s">
        <v>877</v>
      </c>
      <c r="PWN20" s="868" t="s">
        <v>877</v>
      </c>
      <c r="PWO20" s="868" t="s">
        <v>877</v>
      </c>
      <c r="PWP20" s="868" t="s">
        <v>877</v>
      </c>
      <c r="PWQ20" s="868" t="s">
        <v>877</v>
      </c>
      <c r="PWR20" s="868" t="s">
        <v>877</v>
      </c>
      <c r="PWS20" s="868" t="s">
        <v>877</v>
      </c>
      <c r="PWT20" s="868" t="s">
        <v>877</v>
      </c>
      <c r="PWU20" s="868" t="s">
        <v>877</v>
      </c>
      <c r="PWV20" s="868" t="s">
        <v>877</v>
      </c>
      <c r="PWW20" s="868" t="s">
        <v>877</v>
      </c>
      <c r="PWX20" s="868" t="s">
        <v>877</v>
      </c>
      <c r="PWY20" s="868" t="s">
        <v>877</v>
      </c>
      <c r="PWZ20" s="868" t="s">
        <v>877</v>
      </c>
      <c r="PXA20" s="868" t="s">
        <v>877</v>
      </c>
      <c r="PXB20" s="868" t="s">
        <v>877</v>
      </c>
      <c r="PXC20" s="868" t="s">
        <v>877</v>
      </c>
      <c r="PXD20" s="868" t="s">
        <v>877</v>
      </c>
      <c r="PXE20" s="868" t="s">
        <v>877</v>
      </c>
      <c r="PXF20" s="868" t="s">
        <v>877</v>
      </c>
      <c r="PXG20" s="868" t="s">
        <v>877</v>
      </c>
      <c r="PXH20" s="868" t="s">
        <v>877</v>
      </c>
      <c r="PXI20" s="868" t="s">
        <v>877</v>
      </c>
      <c r="PXJ20" s="868" t="s">
        <v>877</v>
      </c>
      <c r="PXK20" s="868" t="s">
        <v>877</v>
      </c>
      <c r="PXL20" s="868" t="s">
        <v>877</v>
      </c>
      <c r="PXM20" s="868" t="s">
        <v>877</v>
      </c>
      <c r="PXN20" s="868" t="s">
        <v>877</v>
      </c>
      <c r="PXO20" s="868" t="s">
        <v>877</v>
      </c>
      <c r="PXP20" s="868" t="s">
        <v>877</v>
      </c>
      <c r="PXQ20" s="868" t="s">
        <v>877</v>
      </c>
      <c r="PXR20" s="868" t="s">
        <v>877</v>
      </c>
      <c r="PXS20" s="868" t="s">
        <v>877</v>
      </c>
      <c r="PXT20" s="868" t="s">
        <v>877</v>
      </c>
      <c r="PXU20" s="868" t="s">
        <v>877</v>
      </c>
      <c r="PXV20" s="868" t="s">
        <v>877</v>
      </c>
      <c r="PXW20" s="868" t="s">
        <v>877</v>
      </c>
      <c r="PXX20" s="868" t="s">
        <v>877</v>
      </c>
      <c r="PXY20" s="868" t="s">
        <v>877</v>
      </c>
      <c r="PXZ20" s="868" t="s">
        <v>877</v>
      </c>
      <c r="PYA20" s="868" t="s">
        <v>877</v>
      </c>
      <c r="PYB20" s="868" t="s">
        <v>877</v>
      </c>
      <c r="PYC20" s="868" t="s">
        <v>877</v>
      </c>
      <c r="PYD20" s="868" t="s">
        <v>877</v>
      </c>
      <c r="PYE20" s="868" t="s">
        <v>877</v>
      </c>
      <c r="PYF20" s="868" t="s">
        <v>877</v>
      </c>
      <c r="PYG20" s="868" t="s">
        <v>877</v>
      </c>
      <c r="PYH20" s="868" t="s">
        <v>877</v>
      </c>
      <c r="PYI20" s="868" t="s">
        <v>877</v>
      </c>
      <c r="PYJ20" s="868" t="s">
        <v>877</v>
      </c>
      <c r="PYK20" s="868" t="s">
        <v>877</v>
      </c>
      <c r="PYL20" s="868" t="s">
        <v>877</v>
      </c>
      <c r="PYM20" s="868" t="s">
        <v>877</v>
      </c>
      <c r="PYN20" s="868" t="s">
        <v>877</v>
      </c>
      <c r="PYO20" s="868" t="s">
        <v>877</v>
      </c>
      <c r="PYP20" s="868" t="s">
        <v>877</v>
      </c>
      <c r="PYQ20" s="868" t="s">
        <v>877</v>
      </c>
      <c r="PYR20" s="868" t="s">
        <v>877</v>
      </c>
      <c r="PYS20" s="868" t="s">
        <v>877</v>
      </c>
      <c r="PYT20" s="868" t="s">
        <v>877</v>
      </c>
      <c r="PYU20" s="868" t="s">
        <v>877</v>
      </c>
      <c r="PYV20" s="868" t="s">
        <v>877</v>
      </c>
      <c r="PYW20" s="868" t="s">
        <v>877</v>
      </c>
      <c r="PYX20" s="868" t="s">
        <v>877</v>
      </c>
      <c r="PYY20" s="868" t="s">
        <v>877</v>
      </c>
      <c r="PYZ20" s="868" t="s">
        <v>877</v>
      </c>
      <c r="PZA20" s="868" t="s">
        <v>877</v>
      </c>
      <c r="PZB20" s="868" t="s">
        <v>877</v>
      </c>
      <c r="PZC20" s="868" t="s">
        <v>877</v>
      </c>
      <c r="PZD20" s="868" t="s">
        <v>877</v>
      </c>
      <c r="PZE20" s="868" t="s">
        <v>877</v>
      </c>
      <c r="PZF20" s="868" t="s">
        <v>877</v>
      </c>
      <c r="PZG20" s="868" t="s">
        <v>877</v>
      </c>
      <c r="PZH20" s="868" t="s">
        <v>877</v>
      </c>
      <c r="PZI20" s="868" t="s">
        <v>877</v>
      </c>
      <c r="PZJ20" s="868" t="s">
        <v>877</v>
      </c>
      <c r="PZK20" s="868" t="s">
        <v>877</v>
      </c>
      <c r="PZL20" s="868" t="s">
        <v>877</v>
      </c>
      <c r="PZM20" s="868" t="s">
        <v>877</v>
      </c>
      <c r="PZN20" s="868" t="s">
        <v>877</v>
      </c>
      <c r="PZO20" s="868" t="s">
        <v>877</v>
      </c>
      <c r="PZP20" s="868" t="s">
        <v>877</v>
      </c>
      <c r="PZQ20" s="868" t="s">
        <v>877</v>
      </c>
      <c r="PZR20" s="868" t="s">
        <v>877</v>
      </c>
      <c r="PZS20" s="868" t="s">
        <v>877</v>
      </c>
      <c r="PZT20" s="868" t="s">
        <v>877</v>
      </c>
      <c r="PZU20" s="868" t="s">
        <v>877</v>
      </c>
      <c r="PZV20" s="868" t="s">
        <v>877</v>
      </c>
      <c r="PZW20" s="868" t="s">
        <v>877</v>
      </c>
      <c r="PZX20" s="868" t="s">
        <v>877</v>
      </c>
      <c r="PZY20" s="868" t="s">
        <v>877</v>
      </c>
      <c r="PZZ20" s="868" t="s">
        <v>877</v>
      </c>
      <c r="QAA20" s="868" t="s">
        <v>877</v>
      </c>
      <c r="QAB20" s="868" t="s">
        <v>877</v>
      </c>
      <c r="QAC20" s="868" t="s">
        <v>877</v>
      </c>
      <c r="QAD20" s="868" t="s">
        <v>877</v>
      </c>
      <c r="QAE20" s="868" t="s">
        <v>877</v>
      </c>
      <c r="QAF20" s="868" t="s">
        <v>877</v>
      </c>
      <c r="QAG20" s="868" t="s">
        <v>877</v>
      </c>
      <c r="QAH20" s="868" t="s">
        <v>877</v>
      </c>
      <c r="QAI20" s="868" t="s">
        <v>877</v>
      </c>
      <c r="QAJ20" s="868" t="s">
        <v>877</v>
      </c>
      <c r="QAK20" s="868" t="s">
        <v>877</v>
      </c>
      <c r="QAL20" s="868" t="s">
        <v>877</v>
      </c>
      <c r="QAM20" s="868" t="s">
        <v>877</v>
      </c>
      <c r="QAN20" s="868" t="s">
        <v>877</v>
      </c>
      <c r="QAO20" s="868" t="s">
        <v>877</v>
      </c>
      <c r="QAP20" s="868" t="s">
        <v>877</v>
      </c>
      <c r="QAQ20" s="868" t="s">
        <v>877</v>
      </c>
      <c r="QAR20" s="868" t="s">
        <v>877</v>
      </c>
      <c r="QAS20" s="868" t="s">
        <v>877</v>
      </c>
      <c r="QAT20" s="868" t="s">
        <v>877</v>
      </c>
      <c r="QAU20" s="868" t="s">
        <v>877</v>
      </c>
      <c r="QAV20" s="868" t="s">
        <v>877</v>
      </c>
      <c r="QAW20" s="868" t="s">
        <v>877</v>
      </c>
      <c r="QAX20" s="868" t="s">
        <v>877</v>
      </c>
      <c r="QAY20" s="868" t="s">
        <v>877</v>
      </c>
      <c r="QAZ20" s="868" t="s">
        <v>877</v>
      </c>
      <c r="QBA20" s="868" t="s">
        <v>877</v>
      </c>
      <c r="QBB20" s="868" t="s">
        <v>877</v>
      </c>
      <c r="QBC20" s="868" t="s">
        <v>877</v>
      </c>
      <c r="QBD20" s="868" t="s">
        <v>877</v>
      </c>
      <c r="QBE20" s="868" t="s">
        <v>877</v>
      </c>
      <c r="QBF20" s="868" t="s">
        <v>877</v>
      </c>
      <c r="QBG20" s="868" t="s">
        <v>877</v>
      </c>
      <c r="QBH20" s="868" t="s">
        <v>877</v>
      </c>
      <c r="QBI20" s="868" t="s">
        <v>877</v>
      </c>
      <c r="QBJ20" s="868" t="s">
        <v>877</v>
      </c>
      <c r="QBK20" s="868" t="s">
        <v>877</v>
      </c>
      <c r="QBL20" s="868" t="s">
        <v>877</v>
      </c>
      <c r="QBM20" s="868" t="s">
        <v>877</v>
      </c>
      <c r="QBN20" s="868" t="s">
        <v>877</v>
      </c>
      <c r="QBO20" s="868" t="s">
        <v>877</v>
      </c>
      <c r="QBP20" s="868" t="s">
        <v>877</v>
      </c>
      <c r="QBQ20" s="868" t="s">
        <v>877</v>
      </c>
      <c r="QBR20" s="868" t="s">
        <v>877</v>
      </c>
      <c r="QBS20" s="868" t="s">
        <v>877</v>
      </c>
      <c r="QBT20" s="868" t="s">
        <v>877</v>
      </c>
      <c r="QBU20" s="868" t="s">
        <v>877</v>
      </c>
      <c r="QBV20" s="868" t="s">
        <v>877</v>
      </c>
      <c r="QBW20" s="868" t="s">
        <v>877</v>
      </c>
      <c r="QBX20" s="868" t="s">
        <v>877</v>
      </c>
      <c r="QBY20" s="868" t="s">
        <v>877</v>
      </c>
      <c r="QBZ20" s="868" t="s">
        <v>877</v>
      </c>
      <c r="QCA20" s="868" t="s">
        <v>877</v>
      </c>
      <c r="QCB20" s="868" t="s">
        <v>877</v>
      </c>
      <c r="QCC20" s="868" t="s">
        <v>877</v>
      </c>
      <c r="QCD20" s="868" t="s">
        <v>877</v>
      </c>
      <c r="QCE20" s="868" t="s">
        <v>877</v>
      </c>
      <c r="QCF20" s="868" t="s">
        <v>877</v>
      </c>
      <c r="QCG20" s="868" t="s">
        <v>877</v>
      </c>
      <c r="QCH20" s="868" t="s">
        <v>877</v>
      </c>
      <c r="QCI20" s="868" t="s">
        <v>877</v>
      </c>
      <c r="QCJ20" s="868" t="s">
        <v>877</v>
      </c>
      <c r="QCK20" s="868" t="s">
        <v>877</v>
      </c>
      <c r="QCL20" s="868" t="s">
        <v>877</v>
      </c>
      <c r="QCM20" s="868" t="s">
        <v>877</v>
      </c>
      <c r="QCN20" s="868" t="s">
        <v>877</v>
      </c>
      <c r="QCO20" s="868" t="s">
        <v>877</v>
      </c>
      <c r="QCP20" s="868" t="s">
        <v>877</v>
      </c>
      <c r="QCQ20" s="868" t="s">
        <v>877</v>
      </c>
      <c r="QCR20" s="868" t="s">
        <v>877</v>
      </c>
      <c r="QCS20" s="868" t="s">
        <v>877</v>
      </c>
      <c r="QCT20" s="868" t="s">
        <v>877</v>
      </c>
      <c r="QCU20" s="868" t="s">
        <v>877</v>
      </c>
      <c r="QCV20" s="868" t="s">
        <v>877</v>
      </c>
      <c r="QCW20" s="868" t="s">
        <v>877</v>
      </c>
      <c r="QCX20" s="868" t="s">
        <v>877</v>
      </c>
      <c r="QCY20" s="868" t="s">
        <v>877</v>
      </c>
      <c r="QCZ20" s="868" t="s">
        <v>877</v>
      </c>
      <c r="QDA20" s="868" t="s">
        <v>877</v>
      </c>
      <c r="QDB20" s="868" t="s">
        <v>877</v>
      </c>
      <c r="QDC20" s="868" t="s">
        <v>877</v>
      </c>
      <c r="QDD20" s="868" t="s">
        <v>877</v>
      </c>
      <c r="QDE20" s="868" t="s">
        <v>877</v>
      </c>
      <c r="QDF20" s="868" t="s">
        <v>877</v>
      </c>
      <c r="QDG20" s="868" t="s">
        <v>877</v>
      </c>
      <c r="QDH20" s="868" t="s">
        <v>877</v>
      </c>
      <c r="QDI20" s="868" t="s">
        <v>877</v>
      </c>
      <c r="QDJ20" s="868" t="s">
        <v>877</v>
      </c>
      <c r="QDK20" s="868" t="s">
        <v>877</v>
      </c>
      <c r="QDL20" s="868" t="s">
        <v>877</v>
      </c>
      <c r="QDM20" s="868" t="s">
        <v>877</v>
      </c>
      <c r="QDN20" s="868" t="s">
        <v>877</v>
      </c>
      <c r="QDO20" s="868" t="s">
        <v>877</v>
      </c>
      <c r="QDP20" s="868" t="s">
        <v>877</v>
      </c>
      <c r="QDQ20" s="868" t="s">
        <v>877</v>
      </c>
      <c r="QDR20" s="868" t="s">
        <v>877</v>
      </c>
      <c r="QDS20" s="868" t="s">
        <v>877</v>
      </c>
      <c r="QDT20" s="868" t="s">
        <v>877</v>
      </c>
      <c r="QDU20" s="868" t="s">
        <v>877</v>
      </c>
      <c r="QDV20" s="868" t="s">
        <v>877</v>
      </c>
      <c r="QDW20" s="868" t="s">
        <v>877</v>
      </c>
      <c r="QDX20" s="868" t="s">
        <v>877</v>
      </c>
      <c r="QDY20" s="868" t="s">
        <v>877</v>
      </c>
      <c r="QDZ20" s="868" t="s">
        <v>877</v>
      </c>
      <c r="QEA20" s="868" t="s">
        <v>877</v>
      </c>
      <c r="QEB20" s="868" t="s">
        <v>877</v>
      </c>
      <c r="QEC20" s="868" t="s">
        <v>877</v>
      </c>
      <c r="QED20" s="868" t="s">
        <v>877</v>
      </c>
      <c r="QEE20" s="868" t="s">
        <v>877</v>
      </c>
      <c r="QEF20" s="868" t="s">
        <v>877</v>
      </c>
      <c r="QEG20" s="868" t="s">
        <v>877</v>
      </c>
      <c r="QEH20" s="868" t="s">
        <v>877</v>
      </c>
      <c r="QEI20" s="868" t="s">
        <v>877</v>
      </c>
      <c r="QEJ20" s="868" t="s">
        <v>877</v>
      </c>
      <c r="QEK20" s="868" t="s">
        <v>877</v>
      </c>
      <c r="QEL20" s="868" t="s">
        <v>877</v>
      </c>
      <c r="QEM20" s="868" t="s">
        <v>877</v>
      </c>
      <c r="QEN20" s="868" t="s">
        <v>877</v>
      </c>
      <c r="QEO20" s="868" t="s">
        <v>877</v>
      </c>
      <c r="QEP20" s="868" t="s">
        <v>877</v>
      </c>
      <c r="QEQ20" s="868" t="s">
        <v>877</v>
      </c>
      <c r="QER20" s="868" t="s">
        <v>877</v>
      </c>
      <c r="QES20" s="868" t="s">
        <v>877</v>
      </c>
      <c r="QET20" s="868" t="s">
        <v>877</v>
      </c>
      <c r="QEU20" s="868" t="s">
        <v>877</v>
      </c>
      <c r="QEV20" s="868" t="s">
        <v>877</v>
      </c>
      <c r="QEW20" s="868" t="s">
        <v>877</v>
      </c>
      <c r="QEX20" s="868" t="s">
        <v>877</v>
      </c>
      <c r="QEY20" s="868" t="s">
        <v>877</v>
      </c>
      <c r="QEZ20" s="868" t="s">
        <v>877</v>
      </c>
      <c r="QFA20" s="868" t="s">
        <v>877</v>
      </c>
      <c r="QFB20" s="868" t="s">
        <v>877</v>
      </c>
      <c r="QFC20" s="868" t="s">
        <v>877</v>
      </c>
      <c r="QFD20" s="868" t="s">
        <v>877</v>
      </c>
      <c r="QFE20" s="868" t="s">
        <v>877</v>
      </c>
      <c r="QFF20" s="868" t="s">
        <v>877</v>
      </c>
      <c r="QFG20" s="868" t="s">
        <v>877</v>
      </c>
      <c r="QFH20" s="868" t="s">
        <v>877</v>
      </c>
      <c r="QFI20" s="868" t="s">
        <v>877</v>
      </c>
      <c r="QFJ20" s="868" t="s">
        <v>877</v>
      </c>
      <c r="QFK20" s="868" t="s">
        <v>877</v>
      </c>
      <c r="QFL20" s="868" t="s">
        <v>877</v>
      </c>
      <c r="QFM20" s="868" t="s">
        <v>877</v>
      </c>
      <c r="QFN20" s="868" t="s">
        <v>877</v>
      </c>
      <c r="QFO20" s="868" t="s">
        <v>877</v>
      </c>
      <c r="QFP20" s="868" t="s">
        <v>877</v>
      </c>
      <c r="QFQ20" s="868" t="s">
        <v>877</v>
      </c>
      <c r="QFR20" s="868" t="s">
        <v>877</v>
      </c>
      <c r="QFS20" s="868" t="s">
        <v>877</v>
      </c>
      <c r="QFT20" s="868" t="s">
        <v>877</v>
      </c>
      <c r="QFU20" s="868" t="s">
        <v>877</v>
      </c>
      <c r="QFV20" s="868" t="s">
        <v>877</v>
      </c>
      <c r="QFW20" s="868" t="s">
        <v>877</v>
      </c>
      <c r="QFX20" s="868" t="s">
        <v>877</v>
      </c>
      <c r="QFY20" s="868" t="s">
        <v>877</v>
      </c>
      <c r="QFZ20" s="868" t="s">
        <v>877</v>
      </c>
      <c r="QGA20" s="868" t="s">
        <v>877</v>
      </c>
      <c r="QGB20" s="868" t="s">
        <v>877</v>
      </c>
      <c r="QGC20" s="868" t="s">
        <v>877</v>
      </c>
      <c r="QGD20" s="868" t="s">
        <v>877</v>
      </c>
      <c r="QGE20" s="868" t="s">
        <v>877</v>
      </c>
      <c r="QGF20" s="868" t="s">
        <v>877</v>
      </c>
      <c r="QGG20" s="868" t="s">
        <v>877</v>
      </c>
      <c r="QGH20" s="868" t="s">
        <v>877</v>
      </c>
      <c r="QGI20" s="868" t="s">
        <v>877</v>
      </c>
      <c r="QGJ20" s="868" t="s">
        <v>877</v>
      </c>
      <c r="QGK20" s="868" t="s">
        <v>877</v>
      </c>
      <c r="QGL20" s="868" t="s">
        <v>877</v>
      </c>
      <c r="QGM20" s="868" t="s">
        <v>877</v>
      </c>
      <c r="QGN20" s="868" t="s">
        <v>877</v>
      </c>
      <c r="QGO20" s="868" t="s">
        <v>877</v>
      </c>
      <c r="QGP20" s="868" t="s">
        <v>877</v>
      </c>
      <c r="QGQ20" s="868" t="s">
        <v>877</v>
      </c>
      <c r="QGR20" s="868" t="s">
        <v>877</v>
      </c>
      <c r="QGS20" s="868" t="s">
        <v>877</v>
      </c>
      <c r="QGT20" s="868" t="s">
        <v>877</v>
      </c>
      <c r="QGU20" s="868" t="s">
        <v>877</v>
      </c>
      <c r="QGV20" s="868" t="s">
        <v>877</v>
      </c>
      <c r="QGW20" s="868" t="s">
        <v>877</v>
      </c>
      <c r="QGX20" s="868" t="s">
        <v>877</v>
      </c>
      <c r="QGY20" s="868" t="s">
        <v>877</v>
      </c>
      <c r="QGZ20" s="868" t="s">
        <v>877</v>
      </c>
      <c r="QHA20" s="868" t="s">
        <v>877</v>
      </c>
      <c r="QHB20" s="868" t="s">
        <v>877</v>
      </c>
      <c r="QHC20" s="868" t="s">
        <v>877</v>
      </c>
      <c r="QHD20" s="868" t="s">
        <v>877</v>
      </c>
      <c r="QHE20" s="868" t="s">
        <v>877</v>
      </c>
      <c r="QHF20" s="868" t="s">
        <v>877</v>
      </c>
      <c r="QHG20" s="868" t="s">
        <v>877</v>
      </c>
      <c r="QHH20" s="868" t="s">
        <v>877</v>
      </c>
      <c r="QHI20" s="868" t="s">
        <v>877</v>
      </c>
      <c r="QHJ20" s="868" t="s">
        <v>877</v>
      </c>
      <c r="QHK20" s="868" t="s">
        <v>877</v>
      </c>
      <c r="QHL20" s="868" t="s">
        <v>877</v>
      </c>
      <c r="QHM20" s="868" t="s">
        <v>877</v>
      </c>
      <c r="QHN20" s="868" t="s">
        <v>877</v>
      </c>
      <c r="QHO20" s="868" t="s">
        <v>877</v>
      </c>
      <c r="QHP20" s="868" t="s">
        <v>877</v>
      </c>
      <c r="QHQ20" s="868" t="s">
        <v>877</v>
      </c>
      <c r="QHR20" s="868" t="s">
        <v>877</v>
      </c>
      <c r="QHS20" s="868" t="s">
        <v>877</v>
      </c>
      <c r="QHT20" s="868" t="s">
        <v>877</v>
      </c>
      <c r="QHU20" s="868" t="s">
        <v>877</v>
      </c>
      <c r="QHV20" s="868" t="s">
        <v>877</v>
      </c>
      <c r="QHW20" s="868" t="s">
        <v>877</v>
      </c>
      <c r="QHX20" s="868" t="s">
        <v>877</v>
      </c>
      <c r="QHY20" s="868" t="s">
        <v>877</v>
      </c>
      <c r="QHZ20" s="868" t="s">
        <v>877</v>
      </c>
      <c r="QIA20" s="868" t="s">
        <v>877</v>
      </c>
      <c r="QIB20" s="868" t="s">
        <v>877</v>
      </c>
      <c r="QIC20" s="868" t="s">
        <v>877</v>
      </c>
      <c r="QID20" s="868" t="s">
        <v>877</v>
      </c>
      <c r="QIE20" s="868" t="s">
        <v>877</v>
      </c>
      <c r="QIF20" s="868" t="s">
        <v>877</v>
      </c>
      <c r="QIG20" s="868" t="s">
        <v>877</v>
      </c>
      <c r="QIH20" s="868" t="s">
        <v>877</v>
      </c>
      <c r="QII20" s="868" t="s">
        <v>877</v>
      </c>
      <c r="QIJ20" s="868" t="s">
        <v>877</v>
      </c>
      <c r="QIK20" s="868" t="s">
        <v>877</v>
      </c>
      <c r="QIL20" s="868" t="s">
        <v>877</v>
      </c>
      <c r="QIM20" s="868" t="s">
        <v>877</v>
      </c>
      <c r="QIN20" s="868" t="s">
        <v>877</v>
      </c>
      <c r="QIO20" s="868" t="s">
        <v>877</v>
      </c>
      <c r="QIP20" s="868" t="s">
        <v>877</v>
      </c>
      <c r="QIQ20" s="868" t="s">
        <v>877</v>
      </c>
      <c r="QIR20" s="868" t="s">
        <v>877</v>
      </c>
      <c r="QIS20" s="868" t="s">
        <v>877</v>
      </c>
      <c r="QIT20" s="868" t="s">
        <v>877</v>
      </c>
      <c r="QIU20" s="868" t="s">
        <v>877</v>
      </c>
      <c r="QIV20" s="868" t="s">
        <v>877</v>
      </c>
      <c r="QIW20" s="868" t="s">
        <v>877</v>
      </c>
      <c r="QIX20" s="868" t="s">
        <v>877</v>
      </c>
      <c r="QIY20" s="868" t="s">
        <v>877</v>
      </c>
      <c r="QIZ20" s="868" t="s">
        <v>877</v>
      </c>
      <c r="QJA20" s="868" t="s">
        <v>877</v>
      </c>
      <c r="QJB20" s="868" t="s">
        <v>877</v>
      </c>
      <c r="QJC20" s="868" t="s">
        <v>877</v>
      </c>
      <c r="QJD20" s="868" t="s">
        <v>877</v>
      </c>
      <c r="QJE20" s="868" t="s">
        <v>877</v>
      </c>
      <c r="QJF20" s="868" t="s">
        <v>877</v>
      </c>
      <c r="QJG20" s="868" t="s">
        <v>877</v>
      </c>
      <c r="QJH20" s="868" t="s">
        <v>877</v>
      </c>
      <c r="QJI20" s="868" t="s">
        <v>877</v>
      </c>
      <c r="QJJ20" s="868" t="s">
        <v>877</v>
      </c>
      <c r="QJK20" s="868" t="s">
        <v>877</v>
      </c>
      <c r="QJL20" s="868" t="s">
        <v>877</v>
      </c>
      <c r="QJM20" s="868" t="s">
        <v>877</v>
      </c>
      <c r="QJN20" s="868" t="s">
        <v>877</v>
      </c>
      <c r="QJO20" s="868" t="s">
        <v>877</v>
      </c>
      <c r="QJP20" s="868" t="s">
        <v>877</v>
      </c>
      <c r="QJQ20" s="868" t="s">
        <v>877</v>
      </c>
      <c r="QJR20" s="868" t="s">
        <v>877</v>
      </c>
      <c r="QJS20" s="868" t="s">
        <v>877</v>
      </c>
      <c r="QJT20" s="868" t="s">
        <v>877</v>
      </c>
      <c r="QJU20" s="868" t="s">
        <v>877</v>
      </c>
      <c r="QJV20" s="868" t="s">
        <v>877</v>
      </c>
      <c r="QJW20" s="868" t="s">
        <v>877</v>
      </c>
      <c r="QJX20" s="868" t="s">
        <v>877</v>
      </c>
      <c r="QJY20" s="868" t="s">
        <v>877</v>
      </c>
      <c r="QJZ20" s="868" t="s">
        <v>877</v>
      </c>
      <c r="QKA20" s="868" t="s">
        <v>877</v>
      </c>
      <c r="QKB20" s="868" t="s">
        <v>877</v>
      </c>
      <c r="QKC20" s="868" t="s">
        <v>877</v>
      </c>
      <c r="QKD20" s="868" t="s">
        <v>877</v>
      </c>
      <c r="QKE20" s="868" t="s">
        <v>877</v>
      </c>
      <c r="QKF20" s="868" t="s">
        <v>877</v>
      </c>
      <c r="QKG20" s="868" t="s">
        <v>877</v>
      </c>
      <c r="QKH20" s="868" t="s">
        <v>877</v>
      </c>
      <c r="QKI20" s="868" t="s">
        <v>877</v>
      </c>
      <c r="QKJ20" s="868" t="s">
        <v>877</v>
      </c>
      <c r="QKK20" s="868" t="s">
        <v>877</v>
      </c>
      <c r="QKL20" s="868" t="s">
        <v>877</v>
      </c>
      <c r="QKM20" s="868" t="s">
        <v>877</v>
      </c>
      <c r="QKN20" s="868" t="s">
        <v>877</v>
      </c>
      <c r="QKO20" s="868" t="s">
        <v>877</v>
      </c>
      <c r="QKP20" s="868" t="s">
        <v>877</v>
      </c>
      <c r="QKQ20" s="868" t="s">
        <v>877</v>
      </c>
      <c r="QKR20" s="868" t="s">
        <v>877</v>
      </c>
      <c r="QKS20" s="868" t="s">
        <v>877</v>
      </c>
      <c r="QKT20" s="868" t="s">
        <v>877</v>
      </c>
      <c r="QKU20" s="868" t="s">
        <v>877</v>
      </c>
      <c r="QKV20" s="868" t="s">
        <v>877</v>
      </c>
      <c r="QKW20" s="868" t="s">
        <v>877</v>
      </c>
      <c r="QKX20" s="868" t="s">
        <v>877</v>
      </c>
      <c r="QKY20" s="868" t="s">
        <v>877</v>
      </c>
      <c r="QKZ20" s="868" t="s">
        <v>877</v>
      </c>
      <c r="QLA20" s="868" t="s">
        <v>877</v>
      </c>
      <c r="QLB20" s="868" t="s">
        <v>877</v>
      </c>
      <c r="QLC20" s="868" t="s">
        <v>877</v>
      </c>
      <c r="QLD20" s="868" t="s">
        <v>877</v>
      </c>
      <c r="QLE20" s="868" t="s">
        <v>877</v>
      </c>
      <c r="QLF20" s="868" t="s">
        <v>877</v>
      </c>
      <c r="QLG20" s="868" t="s">
        <v>877</v>
      </c>
      <c r="QLH20" s="868" t="s">
        <v>877</v>
      </c>
      <c r="QLI20" s="868" t="s">
        <v>877</v>
      </c>
      <c r="QLJ20" s="868" t="s">
        <v>877</v>
      </c>
      <c r="QLK20" s="868" t="s">
        <v>877</v>
      </c>
      <c r="QLL20" s="868" t="s">
        <v>877</v>
      </c>
      <c r="QLM20" s="868" t="s">
        <v>877</v>
      </c>
      <c r="QLN20" s="868" t="s">
        <v>877</v>
      </c>
      <c r="QLO20" s="868" t="s">
        <v>877</v>
      </c>
      <c r="QLP20" s="868" t="s">
        <v>877</v>
      </c>
      <c r="QLQ20" s="868" t="s">
        <v>877</v>
      </c>
      <c r="QLR20" s="868" t="s">
        <v>877</v>
      </c>
      <c r="QLS20" s="868" t="s">
        <v>877</v>
      </c>
      <c r="QLT20" s="868" t="s">
        <v>877</v>
      </c>
      <c r="QLU20" s="868" t="s">
        <v>877</v>
      </c>
      <c r="QLV20" s="868" t="s">
        <v>877</v>
      </c>
      <c r="QLW20" s="868" t="s">
        <v>877</v>
      </c>
      <c r="QLX20" s="868" t="s">
        <v>877</v>
      </c>
      <c r="QLY20" s="868" t="s">
        <v>877</v>
      </c>
      <c r="QLZ20" s="868" t="s">
        <v>877</v>
      </c>
      <c r="QMA20" s="868" t="s">
        <v>877</v>
      </c>
      <c r="QMB20" s="868" t="s">
        <v>877</v>
      </c>
      <c r="QMC20" s="868" t="s">
        <v>877</v>
      </c>
      <c r="QMD20" s="868" t="s">
        <v>877</v>
      </c>
      <c r="QME20" s="868" t="s">
        <v>877</v>
      </c>
      <c r="QMF20" s="868" t="s">
        <v>877</v>
      </c>
      <c r="QMG20" s="868" t="s">
        <v>877</v>
      </c>
      <c r="QMH20" s="868" t="s">
        <v>877</v>
      </c>
      <c r="QMI20" s="868" t="s">
        <v>877</v>
      </c>
      <c r="QMJ20" s="868" t="s">
        <v>877</v>
      </c>
      <c r="QMK20" s="868" t="s">
        <v>877</v>
      </c>
      <c r="QML20" s="868" t="s">
        <v>877</v>
      </c>
      <c r="QMM20" s="868" t="s">
        <v>877</v>
      </c>
      <c r="QMN20" s="868" t="s">
        <v>877</v>
      </c>
      <c r="QMO20" s="868" t="s">
        <v>877</v>
      </c>
      <c r="QMP20" s="868" t="s">
        <v>877</v>
      </c>
      <c r="QMQ20" s="868" t="s">
        <v>877</v>
      </c>
      <c r="QMR20" s="868" t="s">
        <v>877</v>
      </c>
      <c r="QMS20" s="868" t="s">
        <v>877</v>
      </c>
      <c r="QMT20" s="868" t="s">
        <v>877</v>
      </c>
      <c r="QMU20" s="868" t="s">
        <v>877</v>
      </c>
      <c r="QMV20" s="868" t="s">
        <v>877</v>
      </c>
      <c r="QMW20" s="868" t="s">
        <v>877</v>
      </c>
      <c r="QMX20" s="868" t="s">
        <v>877</v>
      </c>
      <c r="QMY20" s="868" t="s">
        <v>877</v>
      </c>
      <c r="QMZ20" s="868" t="s">
        <v>877</v>
      </c>
      <c r="QNA20" s="868" t="s">
        <v>877</v>
      </c>
      <c r="QNB20" s="868" t="s">
        <v>877</v>
      </c>
      <c r="QNC20" s="868" t="s">
        <v>877</v>
      </c>
      <c r="QND20" s="868" t="s">
        <v>877</v>
      </c>
      <c r="QNE20" s="868" t="s">
        <v>877</v>
      </c>
      <c r="QNF20" s="868" t="s">
        <v>877</v>
      </c>
      <c r="QNG20" s="868" t="s">
        <v>877</v>
      </c>
      <c r="QNH20" s="868" t="s">
        <v>877</v>
      </c>
      <c r="QNI20" s="868" t="s">
        <v>877</v>
      </c>
      <c r="QNJ20" s="868" t="s">
        <v>877</v>
      </c>
      <c r="QNK20" s="868" t="s">
        <v>877</v>
      </c>
      <c r="QNL20" s="868" t="s">
        <v>877</v>
      </c>
      <c r="QNM20" s="868" t="s">
        <v>877</v>
      </c>
      <c r="QNN20" s="868" t="s">
        <v>877</v>
      </c>
      <c r="QNO20" s="868" t="s">
        <v>877</v>
      </c>
      <c r="QNP20" s="868" t="s">
        <v>877</v>
      </c>
      <c r="QNQ20" s="868" t="s">
        <v>877</v>
      </c>
      <c r="QNR20" s="868" t="s">
        <v>877</v>
      </c>
      <c r="QNS20" s="868" t="s">
        <v>877</v>
      </c>
      <c r="QNT20" s="868" t="s">
        <v>877</v>
      </c>
      <c r="QNU20" s="868" t="s">
        <v>877</v>
      </c>
      <c r="QNV20" s="868" t="s">
        <v>877</v>
      </c>
      <c r="QNW20" s="868" t="s">
        <v>877</v>
      </c>
      <c r="QNX20" s="868" t="s">
        <v>877</v>
      </c>
      <c r="QNY20" s="868" t="s">
        <v>877</v>
      </c>
      <c r="QNZ20" s="868" t="s">
        <v>877</v>
      </c>
      <c r="QOA20" s="868" t="s">
        <v>877</v>
      </c>
      <c r="QOB20" s="868" t="s">
        <v>877</v>
      </c>
      <c r="QOC20" s="868" t="s">
        <v>877</v>
      </c>
      <c r="QOD20" s="868" t="s">
        <v>877</v>
      </c>
      <c r="QOE20" s="868" t="s">
        <v>877</v>
      </c>
      <c r="QOF20" s="868" t="s">
        <v>877</v>
      </c>
      <c r="QOG20" s="868" t="s">
        <v>877</v>
      </c>
      <c r="QOH20" s="868" t="s">
        <v>877</v>
      </c>
      <c r="QOI20" s="868" t="s">
        <v>877</v>
      </c>
      <c r="QOJ20" s="868" t="s">
        <v>877</v>
      </c>
      <c r="QOK20" s="868" t="s">
        <v>877</v>
      </c>
      <c r="QOL20" s="868" t="s">
        <v>877</v>
      </c>
      <c r="QOM20" s="868" t="s">
        <v>877</v>
      </c>
      <c r="QON20" s="868" t="s">
        <v>877</v>
      </c>
      <c r="QOO20" s="868" t="s">
        <v>877</v>
      </c>
      <c r="QOP20" s="868" t="s">
        <v>877</v>
      </c>
      <c r="QOQ20" s="868" t="s">
        <v>877</v>
      </c>
      <c r="QOR20" s="868" t="s">
        <v>877</v>
      </c>
      <c r="QOS20" s="868" t="s">
        <v>877</v>
      </c>
      <c r="QOT20" s="868" t="s">
        <v>877</v>
      </c>
      <c r="QOU20" s="868" t="s">
        <v>877</v>
      </c>
      <c r="QOV20" s="868" t="s">
        <v>877</v>
      </c>
      <c r="QOW20" s="868" t="s">
        <v>877</v>
      </c>
      <c r="QOX20" s="868" t="s">
        <v>877</v>
      </c>
      <c r="QOY20" s="868" t="s">
        <v>877</v>
      </c>
      <c r="QOZ20" s="868" t="s">
        <v>877</v>
      </c>
      <c r="QPA20" s="868" t="s">
        <v>877</v>
      </c>
      <c r="QPB20" s="868" t="s">
        <v>877</v>
      </c>
      <c r="QPC20" s="868" t="s">
        <v>877</v>
      </c>
      <c r="QPD20" s="868" t="s">
        <v>877</v>
      </c>
      <c r="QPE20" s="868" t="s">
        <v>877</v>
      </c>
      <c r="QPF20" s="868" t="s">
        <v>877</v>
      </c>
      <c r="QPG20" s="868" t="s">
        <v>877</v>
      </c>
      <c r="QPH20" s="868" t="s">
        <v>877</v>
      </c>
      <c r="QPI20" s="868" t="s">
        <v>877</v>
      </c>
      <c r="QPJ20" s="868" t="s">
        <v>877</v>
      </c>
      <c r="QPK20" s="868" t="s">
        <v>877</v>
      </c>
      <c r="QPL20" s="868" t="s">
        <v>877</v>
      </c>
      <c r="QPM20" s="868" t="s">
        <v>877</v>
      </c>
      <c r="QPN20" s="868" t="s">
        <v>877</v>
      </c>
      <c r="QPO20" s="868" t="s">
        <v>877</v>
      </c>
      <c r="QPP20" s="868" t="s">
        <v>877</v>
      </c>
      <c r="QPQ20" s="868" t="s">
        <v>877</v>
      </c>
      <c r="QPR20" s="868" t="s">
        <v>877</v>
      </c>
      <c r="QPS20" s="868" t="s">
        <v>877</v>
      </c>
      <c r="QPT20" s="868" t="s">
        <v>877</v>
      </c>
      <c r="QPU20" s="868" t="s">
        <v>877</v>
      </c>
      <c r="QPV20" s="868" t="s">
        <v>877</v>
      </c>
      <c r="QPW20" s="868" t="s">
        <v>877</v>
      </c>
      <c r="QPX20" s="868" t="s">
        <v>877</v>
      </c>
      <c r="QPY20" s="868" t="s">
        <v>877</v>
      </c>
      <c r="QPZ20" s="868" t="s">
        <v>877</v>
      </c>
      <c r="QQA20" s="868" t="s">
        <v>877</v>
      </c>
      <c r="QQB20" s="868" t="s">
        <v>877</v>
      </c>
      <c r="QQC20" s="868" t="s">
        <v>877</v>
      </c>
      <c r="QQD20" s="868" t="s">
        <v>877</v>
      </c>
      <c r="QQE20" s="868" t="s">
        <v>877</v>
      </c>
      <c r="QQF20" s="868" t="s">
        <v>877</v>
      </c>
      <c r="QQG20" s="868" t="s">
        <v>877</v>
      </c>
      <c r="QQH20" s="868" t="s">
        <v>877</v>
      </c>
      <c r="QQI20" s="868" t="s">
        <v>877</v>
      </c>
      <c r="QQJ20" s="868" t="s">
        <v>877</v>
      </c>
      <c r="QQK20" s="868" t="s">
        <v>877</v>
      </c>
      <c r="QQL20" s="868" t="s">
        <v>877</v>
      </c>
      <c r="QQM20" s="868" t="s">
        <v>877</v>
      </c>
      <c r="QQN20" s="868" t="s">
        <v>877</v>
      </c>
      <c r="QQO20" s="868" t="s">
        <v>877</v>
      </c>
      <c r="QQP20" s="868" t="s">
        <v>877</v>
      </c>
      <c r="QQQ20" s="868" t="s">
        <v>877</v>
      </c>
      <c r="QQR20" s="868" t="s">
        <v>877</v>
      </c>
      <c r="QQS20" s="868" t="s">
        <v>877</v>
      </c>
      <c r="QQT20" s="868" t="s">
        <v>877</v>
      </c>
      <c r="QQU20" s="868" t="s">
        <v>877</v>
      </c>
      <c r="QQV20" s="868" t="s">
        <v>877</v>
      </c>
      <c r="QQW20" s="868" t="s">
        <v>877</v>
      </c>
      <c r="QQX20" s="868" t="s">
        <v>877</v>
      </c>
      <c r="QQY20" s="868" t="s">
        <v>877</v>
      </c>
      <c r="QQZ20" s="868" t="s">
        <v>877</v>
      </c>
      <c r="QRA20" s="868" t="s">
        <v>877</v>
      </c>
      <c r="QRB20" s="868" t="s">
        <v>877</v>
      </c>
      <c r="QRC20" s="868" t="s">
        <v>877</v>
      </c>
      <c r="QRD20" s="868" t="s">
        <v>877</v>
      </c>
      <c r="QRE20" s="868" t="s">
        <v>877</v>
      </c>
      <c r="QRF20" s="868" t="s">
        <v>877</v>
      </c>
      <c r="QRG20" s="868" t="s">
        <v>877</v>
      </c>
      <c r="QRH20" s="868" t="s">
        <v>877</v>
      </c>
      <c r="QRI20" s="868" t="s">
        <v>877</v>
      </c>
      <c r="QRJ20" s="868" t="s">
        <v>877</v>
      </c>
      <c r="QRK20" s="868" t="s">
        <v>877</v>
      </c>
      <c r="QRL20" s="868" t="s">
        <v>877</v>
      </c>
      <c r="QRM20" s="868" t="s">
        <v>877</v>
      </c>
      <c r="QRN20" s="868" t="s">
        <v>877</v>
      </c>
      <c r="QRO20" s="868" t="s">
        <v>877</v>
      </c>
      <c r="QRP20" s="868" t="s">
        <v>877</v>
      </c>
      <c r="QRQ20" s="868" t="s">
        <v>877</v>
      </c>
      <c r="QRR20" s="868" t="s">
        <v>877</v>
      </c>
      <c r="QRS20" s="868" t="s">
        <v>877</v>
      </c>
      <c r="QRT20" s="868" t="s">
        <v>877</v>
      </c>
      <c r="QRU20" s="868" t="s">
        <v>877</v>
      </c>
      <c r="QRV20" s="868" t="s">
        <v>877</v>
      </c>
      <c r="QRW20" s="868" t="s">
        <v>877</v>
      </c>
      <c r="QRX20" s="868" t="s">
        <v>877</v>
      </c>
      <c r="QRY20" s="868" t="s">
        <v>877</v>
      </c>
      <c r="QRZ20" s="868" t="s">
        <v>877</v>
      </c>
      <c r="QSA20" s="868" t="s">
        <v>877</v>
      </c>
      <c r="QSB20" s="868" t="s">
        <v>877</v>
      </c>
      <c r="QSC20" s="868" t="s">
        <v>877</v>
      </c>
      <c r="QSD20" s="868" t="s">
        <v>877</v>
      </c>
      <c r="QSE20" s="868" t="s">
        <v>877</v>
      </c>
      <c r="QSF20" s="868" t="s">
        <v>877</v>
      </c>
      <c r="QSG20" s="868" t="s">
        <v>877</v>
      </c>
      <c r="QSH20" s="868" t="s">
        <v>877</v>
      </c>
      <c r="QSI20" s="868" t="s">
        <v>877</v>
      </c>
      <c r="QSJ20" s="868" t="s">
        <v>877</v>
      </c>
      <c r="QSK20" s="868" t="s">
        <v>877</v>
      </c>
      <c r="QSL20" s="868" t="s">
        <v>877</v>
      </c>
      <c r="QSM20" s="868" t="s">
        <v>877</v>
      </c>
      <c r="QSN20" s="868" t="s">
        <v>877</v>
      </c>
      <c r="QSO20" s="868" t="s">
        <v>877</v>
      </c>
      <c r="QSP20" s="868" t="s">
        <v>877</v>
      </c>
      <c r="QSQ20" s="868" t="s">
        <v>877</v>
      </c>
      <c r="QSR20" s="868" t="s">
        <v>877</v>
      </c>
      <c r="QSS20" s="868" t="s">
        <v>877</v>
      </c>
      <c r="QST20" s="868" t="s">
        <v>877</v>
      </c>
      <c r="QSU20" s="868" t="s">
        <v>877</v>
      </c>
      <c r="QSV20" s="868" t="s">
        <v>877</v>
      </c>
      <c r="QSW20" s="868" t="s">
        <v>877</v>
      </c>
      <c r="QSX20" s="868" t="s">
        <v>877</v>
      </c>
      <c r="QSY20" s="868" t="s">
        <v>877</v>
      </c>
      <c r="QSZ20" s="868" t="s">
        <v>877</v>
      </c>
      <c r="QTA20" s="868" t="s">
        <v>877</v>
      </c>
      <c r="QTB20" s="868" t="s">
        <v>877</v>
      </c>
      <c r="QTC20" s="868" t="s">
        <v>877</v>
      </c>
      <c r="QTD20" s="868" t="s">
        <v>877</v>
      </c>
      <c r="QTE20" s="868" t="s">
        <v>877</v>
      </c>
      <c r="QTF20" s="868" t="s">
        <v>877</v>
      </c>
      <c r="QTG20" s="868" t="s">
        <v>877</v>
      </c>
      <c r="QTH20" s="868" t="s">
        <v>877</v>
      </c>
      <c r="QTI20" s="868" t="s">
        <v>877</v>
      </c>
      <c r="QTJ20" s="868" t="s">
        <v>877</v>
      </c>
      <c r="QTK20" s="868" t="s">
        <v>877</v>
      </c>
      <c r="QTL20" s="868" t="s">
        <v>877</v>
      </c>
      <c r="QTM20" s="868" t="s">
        <v>877</v>
      </c>
      <c r="QTN20" s="868" t="s">
        <v>877</v>
      </c>
      <c r="QTO20" s="868" t="s">
        <v>877</v>
      </c>
      <c r="QTP20" s="868" t="s">
        <v>877</v>
      </c>
      <c r="QTQ20" s="868" t="s">
        <v>877</v>
      </c>
      <c r="QTR20" s="868" t="s">
        <v>877</v>
      </c>
      <c r="QTS20" s="868" t="s">
        <v>877</v>
      </c>
      <c r="QTT20" s="868" t="s">
        <v>877</v>
      </c>
      <c r="QTU20" s="868" t="s">
        <v>877</v>
      </c>
      <c r="QTV20" s="868" t="s">
        <v>877</v>
      </c>
      <c r="QTW20" s="868" t="s">
        <v>877</v>
      </c>
      <c r="QTX20" s="868" t="s">
        <v>877</v>
      </c>
      <c r="QTY20" s="868" t="s">
        <v>877</v>
      </c>
      <c r="QTZ20" s="868" t="s">
        <v>877</v>
      </c>
      <c r="QUA20" s="868" t="s">
        <v>877</v>
      </c>
      <c r="QUB20" s="868" t="s">
        <v>877</v>
      </c>
      <c r="QUC20" s="868" t="s">
        <v>877</v>
      </c>
      <c r="QUD20" s="868" t="s">
        <v>877</v>
      </c>
      <c r="QUE20" s="868" t="s">
        <v>877</v>
      </c>
      <c r="QUF20" s="868" t="s">
        <v>877</v>
      </c>
      <c r="QUG20" s="868" t="s">
        <v>877</v>
      </c>
      <c r="QUH20" s="868" t="s">
        <v>877</v>
      </c>
      <c r="QUI20" s="868" t="s">
        <v>877</v>
      </c>
      <c r="QUJ20" s="868" t="s">
        <v>877</v>
      </c>
      <c r="QUK20" s="868" t="s">
        <v>877</v>
      </c>
      <c r="QUL20" s="868" t="s">
        <v>877</v>
      </c>
      <c r="QUM20" s="868" t="s">
        <v>877</v>
      </c>
      <c r="QUN20" s="868" t="s">
        <v>877</v>
      </c>
      <c r="QUO20" s="868" t="s">
        <v>877</v>
      </c>
      <c r="QUP20" s="868" t="s">
        <v>877</v>
      </c>
      <c r="QUQ20" s="868" t="s">
        <v>877</v>
      </c>
      <c r="QUR20" s="868" t="s">
        <v>877</v>
      </c>
      <c r="QUS20" s="868" t="s">
        <v>877</v>
      </c>
      <c r="QUT20" s="868" t="s">
        <v>877</v>
      </c>
      <c r="QUU20" s="868" t="s">
        <v>877</v>
      </c>
      <c r="QUV20" s="868" t="s">
        <v>877</v>
      </c>
      <c r="QUW20" s="868" t="s">
        <v>877</v>
      </c>
      <c r="QUX20" s="868" t="s">
        <v>877</v>
      </c>
      <c r="QUY20" s="868" t="s">
        <v>877</v>
      </c>
      <c r="QUZ20" s="868" t="s">
        <v>877</v>
      </c>
      <c r="QVA20" s="868" t="s">
        <v>877</v>
      </c>
      <c r="QVB20" s="868" t="s">
        <v>877</v>
      </c>
      <c r="QVC20" s="868" t="s">
        <v>877</v>
      </c>
      <c r="QVD20" s="868" t="s">
        <v>877</v>
      </c>
      <c r="QVE20" s="868" t="s">
        <v>877</v>
      </c>
      <c r="QVF20" s="868" t="s">
        <v>877</v>
      </c>
      <c r="QVG20" s="868" t="s">
        <v>877</v>
      </c>
      <c r="QVH20" s="868" t="s">
        <v>877</v>
      </c>
      <c r="QVI20" s="868" t="s">
        <v>877</v>
      </c>
      <c r="QVJ20" s="868" t="s">
        <v>877</v>
      </c>
      <c r="QVK20" s="868" t="s">
        <v>877</v>
      </c>
      <c r="QVL20" s="868" t="s">
        <v>877</v>
      </c>
      <c r="QVM20" s="868" t="s">
        <v>877</v>
      </c>
      <c r="QVN20" s="868" t="s">
        <v>877</v>
      </c>
      <c r="QVO20" s="868" t="s">
        <v>877</v>
      </c>
      <c r="QVP20" s="868" t="s">
        <v>877</v>
      </c>
      <c r="QVQ20" s="868" t="s">
        <v>877</v>
      </c>
      <c r="QVR20" s="868" t="s">
        <v>877</v>
      </c>
      <c r="QVS20" s="868" t="s">
        <v>877</v>
      </c>
      <c r="QVT20" s="868" t="s">
        <v>877</v>
      </c>
      <c r="QVU20" s="868" t="s">
        <v>877</v>
      </c>
      <c r="QVV20" s="868" t="s">
        <v>877</v>
      </c>
      <c r="QVW20" s="868" t="s">
        <v>877</v>
      </c>
      <c r="QVX20" s="868" t="s">
        <v>877</v>
      </c>
      <c r="QVY20" s="868" t="s">
        <v>877</v>
      </c>
      <c r="QVZ20" s="868" t="s">
        <v>877</v>
      </c>
      <c r="QWA20" s="868" t="s">
        <v>877</v>
      </c>
      <c r="QWB20" s="868" t="s">
        <v>877</v>
      </c>
      <c r="QWC20" s="868" t="s">
        <v>877</v>
      </c>
      <c r="QWD20" s="868" t="s">
        <v>877</v>
      </c>
      <c r="QWE20" s="868" t="s">
        <v>877</v>
      </c>
      <c r="QWF20" s="868" t="s">
        <v>877</v>
      </c>
      <c r="QWG20" s="868" t="s">
        <v>877</v>
      </c>
      <c r="QWH20" s="868" t="s">
        <v>877</v>
      </c>
      <c r="QWI20" s="868" t="s">
        <v>877</v>
      </c>
      <c r="QWJ20" s="868" t="s">
        <v>877</v>
      </c>
      <c r="QWK20" s="868" t="s">
        <v>877</v>
      </c>
      <c r="QWL20" s="868" t="s">
        <v>877</v>
      </c>
      <c r="QWM20" s="868" t="s">
        <v>877</v>
      </c>
      <c r="QWN20" s="868" t="s">
        <v>877</v>
      </c>
      <c r="QWO20" s="868" t="s">
        <v>877</v>
      </c>
      <c r="QWP20" s="868" t="s">
        <v>877</v>
      </c>
      <c r="QWQ20" s="868" t="s">
        <v>877</v>
      </c>
      <c r="QWR20" s="868" t="s">
        <v>877</v>
      </c>
      <c r="QWS20" s="868" t="s">
        <v>877</v>
      </c>
      <c r="QWT20" s="868" t="s">
        <v>877</v>
      </c>
      <c r="QWU20" s="868" t="s">
        <v>877</v>
      </c>
      <c r="QWV20" s="868" t="s">
        <v>877</v>
      </c>
      <c r="QWW20" s="868" t="s">
        <v>877</v>
      </c>
      <c r="QWX20" s="868" t="s">
        <v>877</v>
      </c>
      <c r="QWY20" s="868" t="s">
        <v>877</v>
      </c>
      <c r="QWZ20" s="868" t="s">
        <v>877</v>
      </c>
      <c r="QXA20" s="868" t="s">
        <v>877</v>
      </c>
      <c r="QXB20" s="868" t="s">
        <v>877</v>
      </c>
      <c r="QXC20" s="868" t="s">
        <v>877</v>
      </c>
      <c r="QXD20" s="868" t="s">
        <v>877</v>
      </c>
      <c r="QXE20" s="868" t="s">
        <v>877</v>
      </c>
      <c r="QXF20" s="868" t="s">
        <v>877</v>
      </c>
      <c r="QXG20" s="868" t="s">
        <v>877</v>
      </c>
      <c r="QXH20" s="868" t="s">
        <v>877</v>
      </c>
      <c r="QXI20" s="868" t="s">
        <v>877</v>
      </c>
      <c r="QXJ20" s="868" t="s">
        <v>877</v>
      </c>
      <c r="QXK20" s="868" t="s">
        <v>877</v>
      </c>
      <c r="QXL20" s="868" t="s">
        <v>877</v>
      </c>
      <c r="QXM20" s="868" t="s">
        <v>877</v>
      </c>
      <c r="QXN20" s="868" t="s">
        <v>877</v>
      </c>
      <c r="QXO20" s="868" t="s">
        <v>877</v>
      </c>
      <c r="QXP20" s="868" t="s">
        <v>877</v>
      </c>
      <c r="QXQ20" s="868" t="s">
        <v>877</v>
      </c>
      <c r="QXR20" s="868" t="s">
        <v>877</v>
      </c>
      <c r="QXS20" s="868" t="s">
        <v>877</v>
      </c>
      <c r="QXT20" s="868" t="s">
        <v>877</v>
      </c>
      <c r="QXU20" s="868" t="s">
        <v>877</v>
      </c>
      <c r="QXV20" s="868" t="s">
        <v>877</v>
      </c>
      <c r="QXW20" s="868" t="s">
        <v>877</v>
      </c>
      <c r="QXX20" s="868" t="s">
        <v>877</v>
      </c>
      <c r="QXY20" s="868" t="s">
        <v>877</v>
      </c>
      <c r="QXZ20" s="868" t="s">
        <v>877</v>
      </c>
      <c r="QYA20" s="868" t="s">
        <v>877</v>
      </c>
      <c r="QYB20" s="868" t="s">
        <v>877</v>
      </c>
      <c r="QYC20" s="868" t="s">
        <v>877</v>
      </c>
      <c r="QYD20" s="868" t="s">
        <v>877</v>
      </c>
      <c r="QYE20" s="868" t="s">
        <v>877</v>
      </c>
      <c r="QYF20" s="868" t="s">
        <v>877</v>
      </c>
      <c r="QYG20" s="868" t="s">
        <v>877</v>
      </c>
      <c r="QYH20" s="868" t="s">
        <v>877</v>
      </c>
      <c r="QYI20" s="868" t="s">
        <v>877</v>
      </c>
      <c r="QYJ20" s="868" t="s">
        <v>877</v>
      </c>
      <c r="QYK20" s="868" t="s">
        <v>877</v>
      </c>
      <c r="QYL20" s="868" t="s">
        <v>877</v>
      </c>
      <c r="QYM20" s="868" t="s">
        <v>877</v>
      </c>
      <c r="QYN20" s="868" t="s">
        <v>877</v>
      </c>
      <c r="QYO20" s="868" t="s">
        <v>877</v>
      </c>
      <c r="QYP20" s="868" t="s">
        <v>877</v>
      </c>
      <c r="QYQ20" s="868" t="s">
        <v>877</v>
      </c>
      <c r="QYR20" s="868" t="s">
        <v>877</v>
      </c>
      <c r="QYS20" s="868" t="s">
        <v>877</v>
      </c>
      <c r="QYT20" s="868" t="s">
        <v>877</v>
      </c>
      <c r="QYU20" s="868" t="s">
        <v>877</v>
      </c>
      <c r="QYV20" s="868" t="s">
        <v>877</v>
      </c>
      <c r="QYW20" s="868" t="s">
        <v>877</v>
      </c>
      <c r="QYX20" s="868" t="s">
        <v>877</v>
      </c>
      <c r="QYY20" s="868" t="s">
        <v>877</v>
      </c>
      <c r="QYZ20" s="868" t="s">
        <v>877</v>
      </c>
      <c r="QZA20" s="868" t="s">
        <v>877</v>
      </c>
      <c r="QZB20" s="868" t="s">
        <v>877</v>
      </c>
      <c r="QZC20" s="868" t="s">
        <v>877</v>
      </c>
      <c r="QZD20" s="868" t="s">
        <v>877</v>
      </c>
      <c r="QZE20" s="868" t="s">
        <v>877</v>
      </c>
      <c r="QZF20" s="868" t="s">
        <v>877</v>
      </c>
      <c r="QZG20" s="868" t="s">
        <v>877</v>
      </c>
      <c r="QZH20" s="868" t="s">
        <v>877</v>
      </c>
      <c r="QZI20" s="868" t="s">
        <v>877</v>
      </c>
      <c r="QZJ20" s="868" t="s">
        <v>877</v>
      </c>
      <c r="QZK20" s="868" t="s">
        <v>877</v>
      </c>
      <c r="QZL20" s="868" t="s">
        <v>877</v>
      </c>
      <c r="QZM20" s="868" t="s">
        <v>877</v>
      </c>
      <c r="QZN20" s="868" t="s">
        <v>877</v>
      </c>
      <c r="QZO20" s="868" t="s">
        <v>877</v>
      </c>
      <c r="QZP20" s="868" t="s">
        <v>877</v>
      </c>
      <c r="QZQ20" s="868" t="s">
        <v>877</v>
      </c>
      <c r="QZR20" s="868" t="s">
        <v>877</v>
      </c>
      <c r="QZS20" s="868" t="s">
        <v>877</v>
      </c>
      <c r="QZT20" s="868" t="s">
        <v>877</v>
      </c>
      <c r="QZU20" s="868" t="s">
        <v>877</v>
      </c>
      <c r="QZV20" s="868" t="s">
        <v>877</v>
      </c>
      <c r="QZW20" s="868" t="s">
        <v>877</v>
      </c>
      <c r="QZX20" s="868" t="s">
        <v>877</v>
      </c>
      <c r="QZY20" s="868" t="s">
        <v>877</v>
      </c>
      <c r="QZZ20" s="868" t="s">
        <v>877</v>
      </c>
      <c r="RAA20" s="868" t="s">
        <v>877</v>
      </c>
      <c r="RAB20" s="868" t="s">
        <v>877</v>
      </c>
      <c r="RAC20" s="868" t="s">
        <v>877</v>
      </c>
      <c r="RAD20" s="868" t="s">
        <v>877</v>
      </c>
      <c r="RAE20" s="868" t="s">
        <v>877</v>
      </c>
      <c r="RAF20" s="868" t="s">
        <v>877</v>
      </c>
      <c r="RAG20" s="868" t="s">
        <v>877</v>
      </c>
      <c r="RAH20" s="868" t="s">
        <v>877</v>
      </c>
      <c r="RAI20" s="868" t="s">
        <v>877</v>
      </c>
      <c r="RAJ20" s="868" t="s">
        <v>877</v>
      </c>
      <c r="RAK20" s="868" t="s">
        <v>877</v>
      </c>
      <c r="RAL20" s="868" t="s">
        <v>877</v>
      </c>
      <c r="RAM20" s="868" t="s">
        <v>877</v>
      </c>
      <c r="RAN20" s="868" t="s">
        <v>877</v>
      </c>
      <c r="RAO20" s="868" t="s">
        <v>877</v>
      </c>
      <c r="RAP20" s="868" t="s">
        <v>877</v>
      </c>
      <c r="RAQ20" s="868" t="s">
        <v>877</v>
      </c>
      <c r="RAR20" s="868" t="s">
        <v>877</v>
      </c>
      <c r="RAS20" s="868" t="s">
        <v>877</v>
      </c>
      <c r="RAT20" s="868" t="s">
        <v>877</v>
      </c>
      <c r="RAU20" s="868" t="s">
        <v>877</v>
      </c>
      <c r="RAV20" s="868" t="s">
        <v>877</v>
      </c>
      <c r="RAW20" s="868" t="s">
        <v>877</v>
      </c>
      <c r="RAX20" s="868" t="s">
        <v>877</v>
      </c>
      <c r="RAY20" s="868" t="s">
        <v>877</v>
      </c>
      <c r="RAZ20" s="868" t="s">
        <v>877</v>
      </c>
      <c r="RBA20" s="868" t="s">
        <v>877</v>
      </c>
      <c r="RBB20" s="868" t="s">
        <v>877</v>
      </c>
      <c r="RBC20" s="868" t="s">
        <v>877</v>
      </c>
      <c r="RBD20" s="868" t="s">
        <v>877</v>
      </c>
      <c r="RBE20" s="868" t="s">
        <v>877</v>
      </c>
      <c r="RBF20" s="868" t="s">
        <v>877</v>
      </c>
      <c r="RBG20" s="868" t="s">
        <v>877</v>
      </c>
      <c r="RBH20" s="868" t="s">
        <v>877</v>
      </c>
      <c r="RBI20" s="868" t="s">
        <v>877</v>
      </c>
      <c r="RBJ20" s="868" t="s">
        <v>877</v>
      </c>
      <c r="RBK20" s="868" t="s">
        <v>877</v>
      </c>
      <c r="RBL20" s="868" t="s">
        <v>877</v>
      </c>
      <c r="RBM20" s="868" t="s">
        <v>877</v>
      </c>
      <c r="RBN20" s="868" t="s">
        <v>877</v>
      </c>
      <c r="RBO20" s="868" t="s">
        <v>877</v>
      </c>
      <c r="RBP20" s="868" t="s">
        <v>877</v>
      </c>
      <c r="RBQ20" s="868" t="s">
        <v>877</v>
      </c>
      <c r="RBR20" s="868" t="s">
        <v>877</v>
      </c>
      <c r="RBS20" s="868" t="s">
        <v>877</v>
      </c>
      <c r="RBT20" s="868" t="s">
        <v>877</v>
      </c>
      <c r="RBU20" s="868" t="s">
        <v>877</v>
      </c>
      <c r="RBV20" s="868" t="s">
        <v>877</v>
      </c>
      <c r="RBW20" s="868" t="s">
        <v>877</v>
      </c>
      <c r="RBX20" s="868" t="s">
        <v>877</v>
      </c>
      <c r="RBY20" s="868" t="s">
        <v>877</v>
      </c>
      <c r="RBZ20" s="868" t="s">
        <v>877</v>
      </c>
      <c r="RCA20" s="868" t="s">
        <v>877</v>
      </c>
      <c r="RCB20" s="868" t="s">
        <v>877</v>
      </c>
      <c r="RCC20" s="868" t="s">
        <v>877</v>
      </c>
      <c r="RCD20" s="868" t="s">
        <v>877</v>
      </c>
      <c r="RCE20" s="868" t="s">
        <v>877</v>
      </c>
      <c r="RCF20" s="868" t="s">
        <v>877</v>
      </c>
      <c r="RCG20" s="868" t="s">
        <v>877</v>
      </c>
      <c r="RCH20" s="868" t="s">
        <v>877</v>
      </c>
      <c r="RCI20" s="868" t="s">
        <v>877</v>
      </c>
      <c r="RCJ20" s="868" t="s">
        <v>877</v>
      </c>
      <c r="RCK20" s="868" t="s">
        <v>877</v>
      </c>
      <c r="RCL20" s="868" t="s">
        <v>877</v>
      </c>
      <c r="RCM20" s="868" t="s">
        <v>877</v>
      </c>
      <c r="RCN20" s="868" t="s">
        <v>877</v>
      </c>
      <c r="RCO20" s="868" t="s">
        <v>877</v>
      </c>
      <c r="RCP20" s="868" t="s">
        <v>877</v>
      </c>
      <c r="RCQ20" s="868" t="s">
        <v>877</v>
      </c>
      <c r="RCR20" s="868" t="s">
        <v>877</v>
      </c>
      <c r="RCS20" s="868" t="s">
        <v>877</v>
      </c>
      <c r="RCT20" s="868" t="s">
        <v>877</v>
      </c>
      <c r="RCU20" s="868" t="s">
        <v>877</v>
      </c>
      <c r="RCV20" s="868" t="s">
        <v>877</v>
      </c>
      <c r="RCW20" s="868" t="s">
        <v>877</v>
      </c>
      <c r="RCX20" s="868" t="s">
        <v>877</v>
      </c>
      <c r="RCY20" s="868" t="s">
        <v>877</v>
      </c>
      <c r="RCZ20" s="868" t="s">
        <v>877</v>
      </c>
      <c r="RDA20" s="868" t="s">
        <v>877</v>
      </c>
      <c r="RDB20" s="868" t="s">
        <v>877</v>
      </c>
      <c r="RDC20" s="868" t="s">
        <v>877</v>
      </c>
      <c r="RDD20" s="868" t="s">
        <v>877</v>
      </c>
      <c r="RDE20" s="868" t="s">
        <v>877</v>
      </c>
      <c r="RDF20" s="868" t="s">
        <v>877</v>
      </c>
      <c r="RDG20" s="868" t="s">
        <v>877</v>
      </c>
      <c r="RDH20" s="868" t="s">
        <v>877</v>
      </c>
      <c r="RDI20" s="868" t="s">
        <v>877</v>
      </c>
      <c r="RDJ20" s="868" t="s">
        <v>877</v>
      </c>
      <c r="RDK20" s="868" t="s">
        <v>877</v>
      </c>
      <c r="RDL20" s="868" t="s">
        <v>877</v>
      </c>
      <c r="RDM20" s="868" t="s">
        <v>877</v>
      </c>
      <c r="RDN20" s="868" t="s">
        <v>877</v>
      </c>
      <c r="RDO20" s="868" t="s">
        <v>877</v>
      </c>
      <c r="RDP20" s="868" t="s">
        <v>877</v>
      </c>
      <c r="RDQ20" s="868" t="s">
        <v>877</v>
      </c>
      <c r="RDR20" s="868" t="s">
        <v>877</v>
      </c>
      <c r="RDS20" s="868" t="s">
        <v>877</v>
      </c>
      <c r="RDT20" s="868" t="s">
        <v>877</v>
      </c>
      <c r="RDU20" s="868" t="s">
        <v>877</v>
      </c>
      <c r="RDV20" s="868" t="s">
        <v>877</v>
      </c>
      <c r="RDW20" s="868" t="s">
        <v>877</v>
      </c>
      <c r="RDX20" s="868" t="s">
        <v>877</v>
      </c>
      <c r="RDY20" s="868" t="s">
        <v>877</v>
      </c>
      <c r="RDZ20" s="868" t="s">
        <v>877</v>
      </c>
      <c r="REA20" s="868" t="s">
        <v>877</v>
      </c>
      <c r="REB20" s="868" t="s">
        <v>877</v>
      </c>
      <c r="REC20" s="868" t="s">
        <v>877</v>
      </c>
      <c r="RED20" s="868" t="s">
        <v>877</v>
      </c>
      <c r="REE20" s="868" t="s">
        <v>877</v>
      </c>
      <c r="REF20" s="868" t="s">
        <v>877</v>
      </c>
      <c r="REG20" s="868" t="s">
        <v>877</v>
      </c>
      <c r="REH20" s="868" t="s">
        <v>877</v>
      </c>
      <c r="REI20" s="868" t="s">
        <v>877</v>
      </c>
      <c r="REJ20" s="868" t="s">
        <v>877</v>
      </c>
      <c r="REK20" s="868" t="s">
        <v>877</v>
      </c>
      <c r="REL20" s="868" t="s">
        <v>877</v>
      </c>
      <c r="REM20" s="868" t="s">
        <v>877</v>
      </c>
      <c r="REN20" s="868" t="s">
        <v>877</v>
      </c>
      <c r="REO20" s="868" t="s">
        <v>877</v>
      </c>
      <c r="REP20" s="868" t="s">
        <v>877</v>
      </c>
      <c r="REQ20" s="868" t="s">
        <v>877</v>
      </c>
      <c r="RER20" s="868" t="s">
        <v>877</v>
      </c>
      <c r="RES20" s="868" t="s">
        <v>877</v>
      </c>
      <c r="RET20" s="868" t="s">
        <v>877</v>
      </c>
      <c r="REU20" s="868" t="s">
        <v>877</v>
      </c>
      <c r="REV20" s="868" t="s">
        <v>877</v>
      </c>
      <c r="REW20" s="868" t="s">
        <v>877</v>
      </c>
      <c r="REX20" s="868" t="s">
        <v>877</v>
      </c>
      <c r="REY20" s="868" t="s">
        <v>877</v>
      </c>
      <c r="REZ20" s="868" t="s">
        <v>877</v>
      </c>
      <c r="RFA20" s="868" t="s">
        <v>877</v>
      </c>
      <c r="RFB20" s="868" t="s">
        <v>877</v>
      </c>
      <c r="RFC20" s="868" t="s">
        <v>877</v>
      </c>
      <c r="RFD20" s="868" t="s">
        <v>877</v>
      </c>
      <c r="RFE20" s="868" t="s">
        <v>877</v>
      </c>
      <c r="RFF20" s="868" t="s">
        <v>877</v>
      </c>
      <c r="RFG20" s="868" t="s">
        <v>877</v>
      </c>
      <c r="RFH20" s="868" t="s">
        <v>877</v>
      </c>
      <c r="RFI20" s="868" t="s">
        <v>877</v>
      </c>
      <c r="RFJ20" s="868" t="s">
        <v>877</v>
      </c>
      <c r="RFK20" s="868" t="s">
        <v>877</v>
      </c>
      <c r="RFL20" s="868" t="s">
        <v>877</v>
      </c>
      <c r="RFM20" s="868" t="s">
        <v>877</v>
      </c>
      <c r="RFN20" s="868" t="s">
        <v>877</v>
      </c>
      <c r="RFO20" s="868" t="s">
        <v>877</v>
      </c>
      <c r="RFP20" s="868" t="s">
        <v>877</v>
      </c>
      <c r="RFQ20" s="868" t="s">
        <v>877</v>
      </c>
      <c r="RFR20" s="868" t="s">
        <v>877</v>
      </c>
      <c r="RFS20" s="868" t="s">
        <v>877</v>
      </c>
      <c r="RFT20" s="868" t="s">
        <v>877</v>
      </c>
      <c r="RFU20" s="868" t="s">
        <v>877</v>
      </c>
      <c r="RFV20" s="868" t="s">
        <v>877</v>
      </c>
      <c r="RFW20" s="868" t="s">
        <v>877</v>
      </c>
      <c r="RFX20" s="868" t="s">
        <v>877</v>
      </c>
      <c r="RFY20" s="868" t="s">
        <v>877</v>
      </c>
      <c r="RFZ20" s="868" t="s">
        <v>877</v>
      </c>
      <c r="RGA20" s="868" t="s">
        <v>877</v>
      </c>
      <c r="RGB20" s="868" t="s">
        <v>877</v>
      </c>
      <c r="RGC20" s="868" t="s">
        <v>877</v>
      </c>
      <c r="RGD20" s="868" t="s">
        <v>877</v>
      </c>
      <c r="RGE20" s="868" t="s">
        <v>877</v>
      </c>
      <c r="RGF20" s="868" t="s">
        <v>877</v>
      </c>
      <c r="RGG20" s="868" t="s">
        <v>877</v>
      </c>
      <c r="RGH20" s="868" t="s">
        <v>877</v>
      </c>
      <c r="RGI20" s="868" t="s">
        <v>877</v>
      </c>
      <c r="RGJ20" s="868" t="s">
        <v>877</v>
      </c>
      <c r="RGK20" s="868" t="s">
        <v>877</v>
      </c>
      <c r="RGL20" s="868" t="s">
        <v>877</v>
      </c>
      <c r="RGM20" s="868" t="s">
        <v>877</v>
      </c>
      <c r="RGN20" s="868" t="s">
        <v>877</v>
      </c>
      <c r="RGO20" s="868" t="s">
        <v>877</v>
      </c>
      <c r="RGP20" s="868" t="s">
        <v>877</v>
      </c>
      <c r="RGQ20" s="868" t="s">
        <v>877</v>
      </c>
      <c r="RGR20" s="868" t="s">
        <v>877</v>
      </c>
      <c r="RGS20" s="868" t="s">
        <v>877</v>
      </c>
      <c r="RGT20" s="868" t="s">
        <v>877</v>
      </c>
      <c r="RGU20" s="868" t="s">
        <v>877</v>
      </c>
      <c r="RGV20" s="868" t="s">
        <v>877</v>
      </c>
      <c r="RGW20" s="868" t="s">
        <v>877</v>
      </c>
      <c r="RGX20" s="868" t="s">
        <v>877</v>
      </c>
      <c r="RGY20" s="868" t="s">
        <v>877</v>
      </c>
      <c r="RGZ20" s="868" t="s">
        <v>877</v>
      </c>
      <c r="RHA20" s="868" t="s">
        <v>877</v>
      </c>
      <c r="RHB20" s="868" t="s">
        <v>877</v>
      </c>
      <c r="RHC20" s="868" t="s">
        <v>877</v>
      </c>
      <c r="RHD20" s="868" t="s">
        <v>877</v>
      </c>
      <c r="RHE20" s="868" t="s">
        <v>877</v>
      </c>
      <c r="RHF20" s="868" t="s">
        <v>877</v>
      </c>
      <c r="RHG20" s="868" t="s">
        <v>877</v>
      </c>
      <c r="RHH20" s="868" t="s">
        <v>877</v>
      </c>
      <c r="RHI20" s="868" t="s">
        <v>877</v>
      </c>
      <c r="RHJ20" s="868" t="s">
        <v>877</v>
      </c>
      <c r="RHK20" s="868" t="s">
        <v>877</v>
      </c>
      <c r="RHL20" s="868" t="s">
        <v>877</v>
      </c>
      <c r="RHM20" s="868" t="s">
        <v>877</v>
      </c>
      <c r="RHN20" s="868" t="s">
        <v>877</v>
      </c>
      <c r="RHO20" s="868" t="s">
        <v>877</v>
      </c>
      <c r="RHP20" s="868" t="s">
        <v>877</v>
      </c>
      <c r="RHQ20" s="868" t="s">
        <v>877</v>
      </c>
      <c r="RHR20" s="868" t="s">
        <v>877</v>
      </c>
      <c r="RHS20" s="868" t="s">
        <v>877</v>
      </c>
      <c r="RHT20" s="868" t="s">
        <v>877</v>
      </c>
      <c r="RHU20" s="868" t="s">
        <v>877</v>
      </c>
      <c r="RHV20" s="868" t="s">
        <v>877</v>
      </c>
      <c r="RHW20" s="868" t="s">
        <v>877</v>
      </c>
      <c r="RHX20" s="868" t="s">
        <v>877</v>
      </c>
      <c r="RHY20" s="868" t="s">
        <v>877</v>
      </c>
      <c r="RHZ20" s="868" t="s">
        <v>877</v>
      </c>
      <c r="RIA20" s="868" t="s">
        <v>877</v>
      </c>
      <c r="RIB20" s="868" t="s">
        <v>877</v>
      </c>
      <c r="RIC20" s="868" t="s">
        <v>877</v>
      </c>
      <c r="RID20" s="868" t="s">
        <v>877</v>
      </c>
      <c r="RIE20" s="868" t="s">
        <v>877</v>
      </c>
      <c r="RIF20" s="868" t="s">
        <v>877</v>
      </c>
      <c r="RIG20" s="868" t="s">
        <v>877</v>
      </c>
      <c r="RIH20" s="868" t="s">
        <v>877</v>
      </c>
      <c r="RII20" s="868" t="s">
        <v>877</v>
      </c>
      <c r="RIJ20" s="868" t="s">
        <v>877</v>
      </c>
      <c r="RIK20" s="868" t="s">
        <v>877</v>
      </c>
      <c r="RIL20" s="868" t="s">
        <v>877</v>
      </c>
      <c r="RIM20" s="868" t="s">
        <v>877</v>
      </c>
      <c r="RIN20" s="868" t="s">
        <v>877</v>
      </c>
      <c r="RIO20" s="868" t="s">
        <v>877</v>
      </c>
      <c r="RIP20" s="868" t="s">
        <v>877</v>
      </c>
      <c r="RIQ20" s="868" t="s">
        <v>877</v>
      </c>
      <c r="RIR20" s="868" t="s">
        <v>877</v>
      </c>
      <c r="RIS20" s="868" t="s">
        <v>877</v>
      </c>
      <c r="RIT20" s="868" t="s">
        <v>877</v>
      </c>
      <c r="RIU20" s="868" t="s">
        <v>877</v>
      </c>
      <c r="RIV20" s="868" t="s">
        <v>877</v>
      </c>
      <c r="RIW20" s="868" t="s">
        <v>877</v>
      </c>
      <c r="RIX20" s="868" t="s">
        <v>877</v>
      </c>
      <c r="RIY20" s="868" t="s">
        <v>877</v>
      </c>
      <c r="RIZ20" s="868" t="s">
        <v>877</v>
      </c>
      <c r="RJA20" s="868" t="s">
        <v>877</v>
      </c>
      <c r="RJB20" s="868" t="s">
        <v>877</v>
      </c>
      <c r="RJC20" s="868" t="s">
        <v>877</v>
      </c>
      <c r="RJD20" s="868" t="s">
        <v>877</v>
      </c>
      <c r="RJE20" s="868" t="s">
        <v>877</v>
      </c>
      <c r="RJF20" s="868" t="s">
        <v>877</v>
      </c>
      <c r="RJG20" s="868" t="s">
        <v>877</v>
      </c>
      <c r="RJH20" s="868" t="s">
        <v>877</v>
      </c>
      <c r="RJI20" s="868" t="s">
        <v>877</v>
      </c>
      <c r="RJJ20" s="868" t="s">
        <v>877</v>
      </c>
      <c r="RJK20" s="868" t="s">
        <v>877</v>
      </c>
      <c r="RJL20" s="868" t="s">
        <v>877</v>
      </c>
      <c r="RJM20" s="868" t="s">
        <v>877</v>
      </c>
      <c r="RJN20" s="868" t="s">
        <v>877</v>
      </c>
      <c r="RJO20" s="868" t="s">
        <v>877</v>
      </c>
      <c r="RJP20" s="868" t="s">
        <v>877</v>
      </c>
      <c r="RJQ20" s="868" t="s">
        <v>877</v>
      </c>
      <c r="RJR20" s="868" t="s">
        <v>877</v>
      </c>
      <c r="RJS20" s="868" t="s">
        <v>877</v>
      </c>
      <c r="RJT20" s="868" t="s">
        <v>877</v>
      </c>
      <c r="RJU20" s="868" t="s">
        <v>877</v>
      </c>
      <c r="RJV20" s="868" t="s">
        <v>877</v>
      </c>
      <c r="RJW20" s="868" t="s">
        <v>877</v>
      </c>
      <c r="RJX20" s="868" t="s">
        <v>877</v>
      </c>
      <c r="RJY20" s="868" t="s">
        <v>877</v>
      </c>
      <c r="RJZ20" s="868" t="s">
        <v>877</v>
      </c>
      <c r="RKA20" s="868" t="s">
        <v>877</v>
      </c>
      <c r="RKB20" s="868" t="s">
        <v>877</v>
      </c>
      <c r="RKC20" s="868" t="s">
        <v>877</v>
      </c>
      <c r="RKD20" s="868" t="s">
        <v>877</v>
      </c>
      <c r="RKE20" s="868" t="s">
        <v>877</v>
      </c>
      <c r="RKF20" s="868" t="s">
        <v>877</v>
      </c>
      <c r="RKG20" s="868" t="s">
        <v>877</v>
      </c>
      <c r="RKH20" s="868" t="s">
        <v>877</v>
      </c>
      <c r="RKI20" s="868" t="s">
        <v>877</v>
      </c>
      <c r="RKJ20" s="868" t="s">
        <v>877</v>
      </c>
      <c r="RKK20" s="868" t="s">
        <v>877</v>
      </c>
      <c r="RKL20" s="868" t="s">
        <v>877</v>
      </c>
      <c r="RKM20" s="868" t="s">
        <v>877</v>
      </c>
      <c r="RKN20" s="868" t="s">
        <v>877</v>
      </c>
      <c r="RKO20" s="868" t="s">
        <v>877</v>
      </c>
      <c r="RKP20" s="868" t="s">
        <v>877</v>
      </c>
      <c r="RKQ20" s="868" t="s">
        <v>877</v>
      </c>
      <c r="RKR20" s="868" t="s">
        <v>877</v>
      </c>
      <c r="RKS20" s="868" t="s">
        <v>877</v>
      </c>
      <c r="RKT20" s="868" t="s">
        <v>877</v>
      </c>
      <c r="RKU20" s="868" t="s">
        <v>877</v>
      </c>
      <c r="RKV20" s="868" t="s">
        <v>877</v>
      </c>
      <c r="RKW20" s="868" t="s">
        <v>877</v>
      </c>
      <c r="RKX20" s="868" t="s">
        <v>877</v>
      </c>
      <c r="RKY20" s="868" t="s">
        <v>877</v>
      </c>
      <c r="RKZ20" s="868" t="s">
        <v>877</v>
      </c>
      <c r="RLA20" s="868" t="s">
        <v>877</v>
      </c>
      <c r="RLB20" s="868" t="s">
        <v>877</v>
      </c>
      <c r="RLC20" s="868" t="s">
        <v>877</v>
      </c>
      <c r="RLD20" s="868" t="s">
        <v>877</v>
      </c>
      <c r="RLE20" s="868" t="s">
        <v>877</v>
      </c>
      <c r="RLF20" s="868" t="s">
        <v>877</v>
      </c>
      <c r="RLG20" s="868" t="s">
        <v>877</v>
      </c>
      <c r="RLH20" s="868" t="s">
        <v>877</v>
      </c>
      <c r="RLI20" s="868" t="s">
        <v>877</v>
      </c>
      <c r="RLJ20" s="868" t="s">
        <v>877</v>
      </c>
      <c r="RLK20" s="868" t="s">
        <v>877</v>
      </c>
      <c r="RLL20" s="868" t="s">
        <v>877</v>
      </c>
      <c r="RLM20" s="868" t="s">
        <v>877</v>
      </c>
      <c r="RLN20" s="868" t="s">
        <v>877</v>
      </c>
      <c r="RLO20" s="868" t="s">
        <v>877</v>
      </c>
      <c r="RLP20" s="868" t="s">
        <v>877</v>
      </c>
      <c r="RLQ20" s="868" t="s">
        <v>877</v>
      </c>
      <c r="RLR20" s="868" t="s">
        <v>877</v>
      </c>
      <c r="RLS20" s="868" t="s">
        <v>877</v>
      </c>
      <c r="RLT20" s="868" t="s">
        <v>877</v>
      </c>
      <c r="RLU20" s="868" t="s">
        <v>877</v>
      </c>
      <c r="RLV20" s="868" t="s">
        <v>877</v>
      </c>
      <c r="RLW20" s="868" t="s">
        <v>877</v>
      </c>
      <c r="RLX20" s="868" t="s">
        <v>877</v>
      </c>
      <c r="RLY20" s="868" t="s">
        <v>877</v>
      </c>
      <c r="RLZ20" s="868" t="s">
        <v>877</v>
      </c>
      <c r="RMA20" s="868" t="s">
        <v>877</v>
      </c>
      <c r="RMB20" s="868" t="s">
        <v>877</v>
      </c>
      <c r="RMC20" s="868" t="s">
        <v>877</v>
      </c>
      <c r="RMD20" s="868" t="s">
        <v>877</v>
      </c>
      <c r="RME20" s="868" t="s">
        <v>877</v>
      </c>
      <c r="RMF20" s="868" t="s">
        <v>877</v>
      </c>
      <c r="RMG20" s="868" t="s">
        <v>877</v>
      </c>
      <c r="RMH20" s="868" t="s">
        <v>877</v>
      </c>
      <c r="RMI20" s="868" t="s">
        <v>877</v>
      </c>
      <c r="RMJ20" s="868" t="s">
        <v>877</v>
      </c>
      <c r="RMK20" s="868" t="s">
        <v>877</v>
      </c>
      <c r="RML20" s="868" t="s">
        <v>877</v>
      </c>
      <c r="RMM20" s="868" t="s">
        <v>877</v>
      </c>
      <c r="RMN20" s="868" t="s">
        <v>877</v>
      </c>
      <c r="RMO20" s="868" t="s">
        <v>877</v>
      </c>
      <c r="RMP20" s="868" t="s">
        <v>877</v>
      </c>
      <c r="RMQ20" s="868" t="s">
        <v>877</v>
      </c>
      <c r="RMR20" s="868" t="s">
        <v>877</v>
      </c>
      <c r="RMS20" s="868" t="s">
        <v>877</v>
      </c>
      <c r="RMT20" s="868" t="s">
        <v>877</v>
      </c>
      <c r="RMU20" s="868" t="s">
        <v>877</v>
      </c>
      <c r="RMV20" s="868" t="s">
        <v>877</v>
      </c>
      <c r="RMW20" s="868" t="s">
        <v>877</v>
      </c>
      <c r="RMX20" s="868" t="s">
        <v>877</v>
      </c>
      <c r="RMY20" s="868" t="s">
        <v>877</v>
      </c>
      <c r="RMZ20" s="868" t="s">
        <v>877</v>
      </c>
      <c r="RNA20" s="868" t="s">
        <v>877</v>
      </c>
      <c r="RNB20" s="868" t="s">
        <v>877</v>
      </c>
      <c r="RNC20" s="868" t="s">
        <v>877</v>
      </c>
      <c r="RND20" s="868" t="s">
        <v>877</v>
      </c>
      <c r="RNE20" s="868" t="s">
        <v>877</v>
      </c>
      <c r="RNF20" s="868" t="s">
        <v>877</v>
      </c>
      <c r="RNG20" s="868" t="s">
        <v>877</v>
      </c>
      <c r="RNH20" s="868" t="s">
        <v>877</v>
      </c>
      <c r="RNI20" s="868" t="s">
        <v>877</v>
      </c>
      <c r="RNJ20" s="868" t="s">
        <v>877</v>
      </c>
      <c r="RNK20" s="868" t="s">
        <v>877</v>
      </c>
      <c r="RNL20" s="868" t="s">
        <v>877</v>
      </c>
      <c r="RNM20" s="868" t="s">
        <v>877</v>
      </c>
      <c r="RNN20" s="868" t="s">
        <v>877</v>
      </c>
      <c r="RNO20" s="868" t="s">
        <v>877</v>
      </c>
      <c r="RNP20" s="868" t="s">
        <v>877</v>
      </c>
      <c r="RNQ20" s="868" t="s">
        <v>877</v>
      </c>
      <c r="RNR20" s="868" t="s">
        <v>877</v>
      </c>
      <c r="RNS20" s="868" t="s">
        <v>877</v>
      </c>
      <c r="RNT20" s="868" t="s">
        <v>877</v>
      </c>
      <c r="RNU20" s="868" t="s">
        <v>877</v>
      </c>
      <c r="RNV20" s="868" t="s">
        <v>877</v>
      </c>
      <c r="RNW20" s="868" t="s">
        <v>877</v>
      </c>
      <c r="RNX20" s="868" t="s">
        <v>877</v>
      </c>
      <c r="RNY20" s="868" t="s">
        <v>877</v>
      </c>
      <c r="RNZ20" s="868" t="s">
        <v>877</v>
      </c>
      <c r="ROA20" s="868" t="s">
        <v>877</v>
      </c>
      <c r="ROB20" s="868" t="s">
        <v>877</v>
      </c>
      <c r="ROC20" s="868" t="s">
        <v>877</v>
      </c>
      <c r="ROD20" s="868" t="s">
        <v>877</v>
      </c>
      <c r="ROE20" s="868" t="s">
        <v>877</v>
      </c>
      <c r="ROF20" s="868" t="s">
        <v>877</v>
      </c>
      <c r="ROG20" s="868" t="s">
        <v>877</v>
      </c>
      <c r="ROH20" s="868" t="s">
        <v>877</v>
      </c>
      <c r="ROI20" s="868" t="s">
        <v>877</v>
      </c>
      <c r="ROJ20" s="868" t="s">
        <v>877</v>
      </c>
      <c r="ROK20" s="868" t="s">
        <v>877</v>
      </c>
      <c r="ROL20" s="868" t="s">
        <v>877</v>
      </c>
      <c r="ROM20" s="868" t="s">
        <v>877</v>
      </c>
      <c r="RON20" s="868" t="s">
        <v>877</v>
      </c>
      <c r="ROO20" s="868" t="s">
        <v>877</v>
      </c>
      <c r="ROP20" s="868" t="s">
        <v>877</v>
      </c>
      <c r="ROQ20" s="868" t="s">
        <v>877</v>
      </c>
      <c r="ROR20" s="868" t="s">
        <v>877</v>
      </c>
      <c r="ROS20" s="868" t="s">
        <v>877</v>
      </c>
      <c r="ROT20" s="868" t="s">
        <v>877</v>
      </c>
      <c r="ROU20" s="868" t="s">
        <v>877</v>
      </c>
      <c r="ROV20" s="868" t="s">
        <v>877</v>
      </c>
      <c r="ROW20" s="868" t="s">
        <v>877</v>
      </c>
      <c r="ROX20" s="868" t="s">
        <v>877</v>
      </c>
      <c r="ROY20" s="868" t="s">
        <v>877</v>
      </c>
      <c r="ROZ20" s="868" t="s">
        <v>877</v>
      </c>
      <c r="RPA20" s="868" t="s">
        <v>877</v>
      </c>
      <c r="RPB20" s="868" t="s">
        <v>877</v>
      </c>
      <c r="RPC20" s="868" t="s">
        <v>877</v>
      </c>
      <c r="RPD20" s="868" t="s">
        <v>877</v>
      </c>
      <c r="RPE20" s="868" t="s">
        <v>877</v>
      </c>
      <c r="RPF20" s="868" t="s">
        <v>877</v>
      </c>
      <c r="RPG20" s="868" t="s">
        <v>877</v>
      </c>
      <c r="RPH20" s="868" t="s">
        <v>877</v>
      </c>
      <c r="RPI20" s="868" t="s">
        <v>877</v>
      </c>
      <c r="RPJ20" s="868" t="s">
        <v>877</v>
      </c>
      <c r="RPK20" s="868" t="s">
        <v>877</v>
      </c>
      <c r="RPL20" s="868" t="s">
        <v>877</v>
      </c>
      <c r="RPM20" s="868" t="s">
        <v>877</v>
      </c>
      <c r="RPN20" s="868" t="s">
        <v>877</v>
      </c>
      <c r="RPO20" s="868" t="s">
        <v>877</v>
      </c>
      <c r="RPP20" s="868" t="s">
        <v>877</v>
      </c>
      <c r="RPQ20" s="868" t="s">
        <v>877</v>
      </c>
      <c r="RPR20" s="868" t="s">
        <v>877</v>
      </c>
      <c r="RPS20" s="868" t="s">
        <v>877</v>
      </c>
      <c r="RPT20" s="868" t="s">
        <v>877</v>
      </c>
      <c r="RPU20" s="868" t="s">
        <v>877</v>
      </c>
      <c r="RPV20" s="868" t="s">
        <v>877</v>
      </c>
      <c r="RPW20" s="868" t="s">
        <v>877</v>
      </c>
      <c r="RPX20" s="868" t="s">
        <v>877</v>
      </c>
      <c r="RPY20" s="868" t="s">
        <v>877</v>
      </c>
      <c r="RPZ20" s="868" t="s">
        <v>877</v>
      </c>
      <c r="RQA20" s="868" t="s">
        <v>877</v>
      </c>
      <c r="RQB20" s="868" t="s">
        <v>877</v>
      </c>
      <c r="RQC20" s="868" t="s">
        <v>877</v>
      </c>
      <c r="RQD20" s="868" t="s">
        <v>877</v>
      </c>
      <c r="RQE20" s="868" t="s">
        <v>877</v>
      </c>
      <c r="RQF20" s="868" t="s">
        <v>877</v>
      </c>
      <c r="RQG20" s="868" t="s">
        <v>877</v>
      </c>
      <c r="RQH20" s="868" t="s">
        <v>877</v>
      </c>
      <c r="RQI20" s="868" t="s">
        <v>877</v>
      </c>
      <c r="RQJ20" s="868" t="s">
        <v>877</v>
      </c>
      <c r="RQK20" s="868" t="s">
        <v>877</v>
      </c>
      <c r="RQL20" s="868" t="s">
        <v>877</v>
      </c>
      <c r="RQM20" s="868" t="s">
        <v>877</v>
      </c>
      <c r="RQN20" s="868" t="s">
        <v>877</v>
      </c>
      <c r="RQO20" s="868" t="s">
        <v>877</v>
      </c>
      <c r="RQP20" s="868" t="s">
        <v>877</v>
      </c>
      <c r="RQQ20" s="868" t="s">
        <v>877</v>
      </c>
      <c r="RQR20" s="868" t="s">
        <v>877</v>
      </c>
      <c r="RQS20" s="868" t="s">
        <v>877</v>
      </c>
      <c r="RQT20" s="868" t="s">
        <v>877</v>
      </c>
      <c r="RQU20" s="868" t="s">
        <v>877</v>
      </c>
      <c r="RQV20" s="868" t="s">
        <v>877</v>
      </c>
      <c r="RQW20" s="868" t="s">
        <v>877</v>
      </c>
      <c r="RQX20" s="868" t="s">
        <v>877</v>
      </c>
      <c r="RQY20" s="868" t="s">
        <v>877</v>
      </c>
      <c r="RQZ20" s="868" t="s">
        <v>877</v>
      </c>
      <c r="RRA20" s="868" t="s">
        <v>877</v>
      </c>
      <c r="RRB20" s="868" t="s">
        <v>877</v>
      </c>
      <c r="RRC20" s="868" t="s">
        <v>877</v>
      </c>
      <c r="RRD20" s="868" t="s">
        <v>877</v>
      </c>
      <c r="RRE20" s="868" t="s">
        <v>877</v>
      </c>
      <c r="RRF20" s="868" t="s">
        <v>877</v>
      </c>
      <c r="RRG20" s="868" t="s">
        <v>877</v>
      </c>
      <c r="RRH20" s="868" t="s">
        <v>877</v>
      </c>
      <c r="RRI20" s="868" t="s">
        <v>877</v>
      </c>
      <c r="RRJ20" s="868" t="s">
        <v>877</v>
      </c>
      <c r="RRK20" s="868" t="s">
        <v>877</v>
      </c>
      <c r="RRL20" s="868" t="s">
        <v>877</v>
      </c>
      <c r="RRM20" s="868" t="s">
        <v>877</v>
      </c>
      <c r="RRN20" s="868" t="s">
        <v>877</v>
      </c>
      <c r="RRO20" s="868" t="s">
        <v>877</v>
      </c>
      <c r="RRP20" s="868" t="s">
        <v>877</v>
      </c>
      <c r="RRQ20" s="868" t="s">
        <v>877</v>
      </c>
      <c r="RRR20" s="868" t="s">
        <v>877</v>
      </c>
      <c r="RRS20" s="868" t="s">
        <v>877</v>
      </c>
      <c r="RRT20" s="868" t="s">
        <v>877</v>
      </c>
      <c r="RRU20" s="868" t="s">
        <v>877</v>
      </c>
      <c r="RRV20" s="868" t="s">
        <v>877</v>
      </c>
      <c r="RRW20" s="868" t="s">
        <v>877</v>
      </c>
      <c r="RRX20" s="868" t="s">
        <v>877</v>
      </c>
      <c r="RRY20" s="868" t="s">
        <v>877</v>
      </c>
      <c r="RRZ20" s="868" t="s">
        <v>877</v>
      </c>
      <c r="RSA20" s="868" t="s">
        <v>877</v>
      </c>
      <c r="RSB20" s="868" t="s">
        <v>877</v>
      </c>
      <c r="RSC20" s="868" t="s">
        <v>877</v>
      </c>
      <c r="RSD20" s="868" t="s">
        <v>877</v>
      </c>
      <c r="RSE20" s="868" t="s">
        <v>877</v>
      </c>
      <c r="RSF20" s="868" t="s">
        <v>877</v>
      </c>
      <c r="RSG20" s="868" t="s">
        <v>877</v>
      </c>
      <c r="RSH20" s="868" t="s">
        <v>877</v>
      </c>
      <c r="RSI20" s="868" t="s">
        <v>877</v>
      </c>
      <c r="RSJ20" s="868" t="s">
        <v>877</v>
      </c>
      <c r="RSK20" s="868" t="s">
        <v>877</v>
      </c>
      <c r="RSL20" s="868" t="s">
        <v>877</v>
      </c>
      <c r="RSM20" s="868" t="s">
        <v>877</v>
      </c>
      <c r="RSN20" s="868" t="s">
        <v>877</v>
      </c>
      <c r="RSO20" s="868" t="s">
        <v>877</v>
      </c>
      <c r="RSP20" s="868" t="s">
        <v>877</v>
      </c>
      <c r="RSQ20" s="868" t="s">
        <v>877</v>
      </c>
      <c r="RSR20" s="868" t="s">
        <v>877</v>
      </c>
      <c r="RSS20" s="868" t="s">
        <v>877</v>
      </c>
      <c r="RST20" s="868" t="s">
        <v>877</v>
      </c>
      <c r="RSU20" s="868" t="s">
        <v>877</v>
      </c>
      <c r="RSV20" s="868" t="s">
        <v>877</v>
      </c>
      <c r="RSW20" s="868" t="s">
        <v>877</v>
      </c>
      <c r="RSX20" s="868" t="s">
        <v>877</v>
      </c>
      <c r="RSY20" s="868" t="s">
        <v>877</v>
      </c>
      <c r="RSZ20" s="868" t="s">
        <v>877</v>
      </c>
      <c r="RTA20" s="868" t="s">
        <v>877</v>
      </c>
      <c r="RTB20" s="868" t="s">
        <v>877</v>
      </c>
      <c r="RTC20" s="868" t="s">
        <v>877</v>
      </c>
      <c r="RTD20" s="868" t="s">
        <v>877</v>
      </c>
      <c r="RTE20" s="868" t="s">
        <v>877</v>
      </c>
      <c r="RTF20" s="868" t="s">
        <v>877</v>
      </c>
      <c r="RTG20" s="868" t="s">
        <v>877</v>
      </c>
      <c r="RTH20" s="868" t="s">
        <v>877</v>
      </c>
      <c r="RTI20" s="868" t="s">
        <v>877</v>
      </c>
      <c r="RTJ20" s="868" t="s">
        <v>877</v>
      </c>
      <c r="RTK20" s="868" t="s">
        <v>877</v>
      </c>
      <c r="RTL20" s="868" t="s">
        <v>877</v>
      </c>
      <c r="RTM20" s="868" t="s">
        <v>877</v>
      </c>
      <c r="RTN20" s="868" t="s">
        <v>877</v>
      </c>
      <c r="RTO20" s="868" t="s">
        <v>877</v>
      </c>
      <c r="RTP20" s="868" t="s">
        <v>877</v>
      </c>
      <c r="RTQ20" s="868" t="s">
        <v>877</v>
      </c>
      <c r="RTR20" s="868" t="s">
        <v>877</v>
      </c>
      <c r="RTS20" s="868" t="s">
        <v>877</v>
      </c>
      <c r="RTT20" s="868" t="s">
        <v>877</v>
      </c>
      <c r="RTU20" s="868" t="s">
        <v>877</v>
      </c>
      <c r="RTV20" s="868" t="s">
        <v>877</v>
      </c>
      <c r="RTW20" s="868" t="s">
        <v>877</v>
      </c>
      <c r="RTX20" s="868" t="s">
        <v>877</v>
      </c>
      <c r="RTY20" s="868" t="s">
        <v>877</v>
      </c>
      <c r="RTZ20" s="868" t="s">
        <v>877</v>
      </c>
      <c r="RUA20" s="868" t="s">
        <v>877</v>
      </c>
      <c r="RUB20" s="868" t="s">
        <v>877</v>
      </c>
      <c r="RUC20" s="868" t="s">
        <v>877</v>
      </c>
      <c r="RUD20" s="868" t="s">
        <v>877</v>
      </c>
      <c r="RUE20" s="868" t="s">
        <v>877</v>
      </c>
      <c r="RUF20" s="868" t="s">
        <v>877</v>
      </c>
      <c r="RUG20" s="868" t="s">
        <v>877</v>
      </c>
      <c r="RUH20" s="868" t="s">
        <v>877</v>
      </c>
      <c r="RUI20" s="868" t="s">
        <v>877</v>
      </c>
      <c r="RUJ20" s="868" t="s">
        <v>877</v>
      </c>
      <c r="RUK20" s="868" t="s">
        <v>877</v>
      </c>
      <c r="RUL20" s="868" t="s">
        <v>877</v>
      </c>
      <c r="RUM20" s="868" t="s">
        <v>877</v>
      </c>
      <c r="RUN20" s="868" t="s">
        <v>877</v>
      </c>
      <c r="RUO20" s="868" t="s">
        <v>877</v>
      </c>
      <c r="RUP20" s="868" t="s">
        <v>877</v>
      </c>
      <c r="RUQ20" s="868" t="s">
        <v>877</v>
      </c>
      <c r="RUR20" s="868" t="s">
        <v>877</v>
      </c>
      <c r="RUS20" s="868" t="s">
        <v>877</v>
      </c>
      <c r="RUT20" s="868" t="s">
        <v>877</v>
      </c>
      <c r="RUU20" s="868" t="s">
        <v>877</v>
      </c>
      <c r="RUV20" s="868" t="s">
        <v>877</v>
      </c>
      <c r="RUW20" s="868" t="s">
        <v>877</v>
      </c>
      <c r="RUX20" s="868" t="s">
        <v>877</v>
      </c>
      <c r="RUY20" s="868" t="s">
        <v>877</v>
      </c>
      <c r="RUZ20" s="868" t="s">
        <v>877</v>
      </c>
      <c r="RVA20" s="868" t="s">
        <v>877</v>
      </c>
      <c r="RVB20" s="868" t="s">
        <v>877</v>
      </c>
      <c r="RVC20" s="868" t="s">
        <v>877</v>
      </c>
      <c r="RVD20" s="868" t="s">
        <v>877</v>
      </c>
      <c r="RVE20" s="868" t="s">
        <v>877</v>
      </c>
      <c r="RVF20" s="868" t="s">
        <v>877</v>
      </c>
      <c r="RVG20" s="868" t="s">
        <v>877</v>
      </c>
      <c r="RVH20" s="868" t="s">
        <v>877</v>
      </c>
      <c r="RVI20" s="868" t="s">
        <v>877</v>
      </c>
      <c r="RVJ20" s="868" t="s">
        <v>877</v>
      </c>
      <c r="RVK20" s="868" t="s">
        <v>877</v>
      </c>
      <c r="RVL20" s="868" t="s">
        <v>877</v>
      </c>
      <c r="RVM20" s="868" t="s">
        <v>877</v>
      </c>
      <c r="RVN20" s="868" t="s">
        <v>877</v>
      </c>
      <c r="RVO20" s="868" t="s">
        <v>877</v>
      </c>
      <c r="RVP20" s="868" t="s">
        <v>877</v>
      </c>
      <c r="RVQ20" s="868" t="s">
        <v>877</v>
      </c>
      <c r="RVR20" s="868" t="s">
        <v>877</v>
      </c>
      <c r="RVS20" s="868" t="s">
        <v>877</v>
      </c>
      <c r="RVT20" s="868" t="s">
        <v>877</v>
      </c>
      <c r="RVU20" s="868" t="s">
        <v>877</v>
      </c>
      <c r="RVV20" s="868" t="s">
        <v>877</v>
      </c>
      <c r="RVW20" s="868" t="s">
        <v>877</v>
      </c>
      <c r="RVX20" s="868" t="s">
        <v>877</v>
      </c>
      <c r="RVY20" s="868" t="s">
        <v>877</v>
      </c>
      <c r="RVZ20" s="868" t="s">
        <v>877</v>
      </c>
      <c r="RWA20" s="868" t="s">
        <v>877</v>
      </c>
      <c r="RWB20" s="868" t="s">
        <v>877</v>
      </c>
      <c r="RWC20" s="868" t="s">
        <v>877</v>
      </c>
      <c r="RWD20" s="868" t="s">
        <v>877</v>
      </c>
      <c r="RWE20" s="868" t="s">
        <v>877</v>
      </c>
      <c r="RWF20" s="868" t="s">
        <v>877</v>
      </c>
      <c r="RWG20" s="868" t="s">
        <v>877</v>
      </c>
      <c r="RWH20" s="868" t="s">
        <v>877</v>
      </c>
      <c r="RWI20" s="868" t="s">
        <v>877</v>
      </c>
      <c r="RWJ20" s="868" t="s">
        <v>877</v>
      </c>
      <c r="RWK20" s="868" t="s">
        <v>877</v>
      </c>
      <c r="RWL20" s="868" t="s">
        <v>877</v>
      </c>
      <c r="RWM20" s="868" t="s">
        <v>877</v>
      </c>
      <c r="RWN20" s="868" t="s">
        <v>877</v>
      </c>
      <c r="RWO20" s="868" t="s">
        <v>877</v>
      </c>
      <c r="RWP20" s="868" t="s">
        <v>877</v>
      </c>
      <c r="RWQ20" s="868" t="s">
        <v>877</v>
      </c>
      <c r="RWR20" s="868" t="s">
        <v>877</v>
      </c>
      <c r="RWS20" s="868" t="s">
        <v>877</v>
      </c>
      <c r="RWT20" s="868" t="s">
        <v>877</v>
      </c>
      <c r="RWU20" s="868" t="s">
        <v>877</v>
      </c>
      <c r="RWV20" s="868" t="s">
        <v>877</v>
      </c>
      <c r="RWW20" s="868" t="s">
        <v>877</v>
      </c>
      <c r="RWX20" s="868" t="s">
        <v>877</v>
      </c>
      <c r="RWY20" s="868" t="s">
        <v>877</v>
      </c>
      <c r="RWZ20" s="868" t="s">
        <v>877</v>
      </c>
      <c r="RXA20" s="868" t="s">
        <v>877</v>
      </c>
      <c r="RXB20" s="868" t="s">
        <v>877</v>
      </c>
      <c r="RXC20" s="868" t="s">
        <v>877</v>
      </c>
      <c r="RXD20" s="868" t="s">
        <v>877</v>
      </c>
      <c r="RXE20" s="868" t="s">
        <v>877</v>
      </c>
      <c r="RXF20" s="868" t="s">
        <v>877</v>
      </c>
      <c r="RXG20" s="868" t="s">
        <v>877</v>
      </c>
      <c r="RXH20" s="868" t="s">
        <v>877</v>
      </c>
      <c r="RXI20" s="868" t="s">
        <v>877</v>
      </c>
      <c r="RXJ20" s="868" t="s">
        <v>877</v>
      </c>
      <c r="RXK20" s="868" t="s">
        <v>877</v>
      </c>
      <c r="RXL20" s="868" t="s">
        <v>877</v>
      </c>
      <c r="RXM20" s="868" t="s">
        <v>877</v>
      </c>
      <c r="RXN20" s="868" t="s">
        <v>877</v>
      </c>
      <c r="RXO20" s="868" t="s">
        <v>877</v>
      </c>
      <c r="RXP20" s="868" t="s">
        <v>877</v>
      </c>
      <c r="RXQ20" s="868" t="s">
        <v>877</v>
      </c>
      <c r="RXR20" s="868" t="s">
        <v>877</v>
      </c>
      <c r="RXS20" s="868" t="s">
        <v>877</v>
      </c>
      <c r="RXT20" s="868" t="s">
        <v>877</v>
      </c>
      <c r="RXU20" s="868" t="s">
        <v>877</v>
      </c>
      <c r="RXV20" s="868" t="s">
        <v>877</v>
      </c>
      <c r="RXW20" s="868" t="s">
        <v>877</v>
      </c>
      <c r="RXX20" s="868" t="s">
        <v>877</v>
      </c>
      <c r="RXY20" s="868" t="s">
        <v>877</v>
      </c>
      <c r="RXZ20" s="868" t="s">
        <v>877</v>
      </c>
      <c r="RYA20" s="868" t="s">
        <v>877</v>
      </c>
      <c r="RYB20" s="868" t="s">
        <v>877</v>
      </c>
      <c r="RYC20" s="868" t="s">
        <v>877</v>
      </c>
      <c r="RYD20" s="868" t="s">
        <v>877</v>
      </c>
      <c r="RYE20" s="868" t="s">
        <v>877</v>
      </c>
      <c r="RYF20" s="868" t="s">
        <v>877</v>
      </c>
      <c r="RYG20" s="868" t="s">
        <v>877</v>
      </c>
      <c r="RYH20" s="868" t="s">
        <v>877</v>
      </c>
      <c r="RYI20" s="868" t="s">
        <v>877</v>
      </c>
      <c r="RYJ20" s="868" t="s">
        <v>877</v>
      </c>
      <c r="RYK20" s="868" t="s">
        <v>877</v>
      </c>
      <c r="RYL20" s="868" t="s">
        <v>877</v>
      </c>
      <c r="RYM20" s="868" t="s">
        <v>877</v>
      </c>
      <c r="RYN20" s="868" t="s">
        <v>877</v>
      </c>
      <c r="RYO20" s="868" t="s">
        <v>877</v>
      </c>
      <c r="RYP20" s="868" t="s">
        <v>877</v>
      </c>
      <c r="RYQ20" s="868" t="s">
        <v>877</v>
      </c>
      <c r="RYR20" s="868" t="s">
        <v>877</v>
      </c>
      <c r="RYS20" s="868" t="s">
        <v>877</v>
      </c>
      <c r="RYT20" s="868" t="s">
        <v>877</v>
      </c>
      <c r="RYU20" s="868" t="s">
        <v>877</v>
      </c>
      <c r="RYV20" s="868" t="s">
        <v>877</v>
      </c>
      <c r="RYW20" s="868" t="s">
        <v>877</v>
      </c>
      <c r="RYX20" s="868" t="s">
        <v>877</v>
      </c>
      <c r="RYY20" s="868" t="s">
        <v>877</v>
      </c>
      <c r="RYZ20" s="868" t="s">
        <v>877</v>
      </c>
      <c r="RZA20" s="868" t="s">
        <v>877</v>
      </c>
      <c r="RZB20" s="868" t="s">
        <v>877</v>
      </c>
      <c r="RZC20" s="868" t="s">
        <v>877</v>
      </c>
      <c r="RZD20" s="868" t="s">
        <v>877</v>
      </c>
      <c r="RZE20" s="868" t="s">
        <v>877</v>
      </c>
      <c r="RZF20" s="868" t="s">
        <v>877</v>
      </c>
      <c r="RZG20" s="868" t="s">
        <v>877</v>
      </c>
      <c r="RZH20" s="868" t="s">
        <v>877</v>
      </c>
      <c r="RZI20" s="868" t="s">
        <v>877</v>
      </c>
      <c r="RZJ20" s="868" t="s">
        <v>877</v>
      </c>
      <c r="RZK20" s="868" t="s">
        <v>877</v>
      </c>
      <c r="RZL20" s="868" t="s">
        <v>877</v>
      </c>
      <c r="RZM20" s="868" t="s">
        <v>877</v>
      </c>
      <c r="RZN20" s="868" t="s">
        <v>877</v>
      </c>
      <c r="RZO20" s="868" t="s">
        <v>877</v>
      </c>
      <c r="RZP20" s="868" t="s">
        <v>877</v>
      </c>
      <c r="RZQ20" s="868" t="s">
        <v>877</v>
      </c>
      <c r="RZR20" s="868" t="s">
        <v>877</v>
      </c>
      <c r="RZS20" s="868" t="s">
        <v>877</v>
      </c>
      <c r="RZT20" s="868" t="s">
        <v>877</v>
      </c>
      <c r="RZU20" s="868" t="s">
        <v>877</v>
      </c>
      <c r="RZV20" s="868" t="s">
        <v>877</v>
      </c>
      <c r="RZW20" s="868" t="s">
        <v>877</v>
      </c>
      <c r="RZX20" s="868" t="s">
        <v>877</v>
      </c>
      <c r="RZY20" s="868" t="s">
        <v>877</v>
      </c>
      <c r="RZZ20" s="868" t="s">
        <v>877</v>
      </c>
      <c r="SAA20" s="868" t="s">
        <v>877</v>
      </c>
      <c r="SAB20" s="868" t="s">
        <v>877</v>
      </c>
      <c r="SAC20" s="868" t="s">
        <v>877</v>
      </c>
      <c r="SAD20" s="868" t="s">
        <v>877</v>
      </c>
      <c r="SAE20" s="868" t="s">
        <v>877</v>
      </c>
      <c r="SAF20" s="868" t="s">
        <v>877</v>
      </c>
      <c r="SAG20" s="868" t="s">
        <v>877</v>
      </c>
      <c r="SAH20" s="868" t="s">
        <v>877</v>
      </c>
      <c r="SAI20" s="868" t="s">
        <v>877</v>
      </c>
      <c r="SAJ20" s="868" t="s">
        <v>877</v>
      </c>
      <c r="SAK20" s="868" t="s">
        <v>877</v>
      </c>
      <c r="SAL20" s="868" t="s">
        <v>877</v>
      </c>
      <c r="SAM20" s="868" t="s">
        <v>877</v>
      </c>
      <c r="SAN20" s="868" t="s">
        <v>877</v>
      </c>
      <c r="SAO20" s="868" t="s">
        <v>877</v>
      </c>
      <c r="SAP20" s="868" t="s">
        <v>877</v>
      </c>
      <c r="SAQ20" s="868" t="s">
        <v>877</v>
      </c>
      <c r="SAR20" s="868" t="s">
        <v>877</v>
      </c>
      <c r="SAS20" s="868" t="s">
        <v>877</v>
      </c>
      <c r="SAT20" s="868" t="s">
        <v>877</v>
      </c>
      <c r="SAU20" s="868" t="s">
        <v>877</v>
      </c>
      <c r="SAV20" s="868" t="s">
        <v>877</v>
      </c>
      <c r="SAW20" s="868" t="s">
        <v>877</v>
      </c>
      <c r="SAX20" s="868" t="s">
        <v>877</v>
      </c>
      <c r="SAY20" s="868" t="s">
        <v>877</v>
      </c>
      <c r="SAZ20" s="868" t="s">
        <v>877</v>
      </c>
      <c r="SBA20" s="868" t="s">
        <v>877</v>
      </c>
      <c r="SBB20" s="868" t="s">
        <v>877</v>
      </c>
      <c r="SBC20" s="868" t="s">
        <v>877</v>
      </c>
      <c r="SBD20" s="868" t="s">
        <v>877</v>
      </c>
      <c r="SBE20" s="868" t="s">
        <v>877</v>
      </c>
      <c r="SBF20" s="868" t="s">
        <v>877</v>
      </c>
      <c r="SBG20" s="868" t="s">
        <v>877</v>
      </c>
      <c r="SBH20" s="868" t="s">
        <v>877</v>
      </c>
      <c r="SBI20" s="868" t="s">
        <v>877</v>
      </c>
      <c r="SBJ20" s="868" t="s">
        <v>877</v>
      </c>
      <c r="SBK20" s="868" t="s">
        <v>877</v>
      </c>
      <c r="SBL20" s="868" t="s">
        <v>877</v>
      </c>
      <c r="SBM20" s="868" t="s">
        <v>877</v>
      </c>
      <c r="SBN20" s="868" t="s">
        <v>877</v>
      </c>
      <c r="SBO20" s="868" t="s">
        <v>877</v>
      </c>
      <c r="SBP20" s="868" t="s">
        <v>877</v>
      </c>
      <c r="SBQ20" s="868" t="s">
        <v>877</v>
      </c>
      <c r="SBR20" s="868" t="s">
        <v>877</v>
      </c>
      <c r="SBS20" s="868" t="s">
        <v>877</v>
      </c>
      <c r="SBT20" s="868" t="s">
        <v>877</v>
      </c>
      <c r="SBU20" s="868" t="s">
        <v>877</v>
      </c>
      <c r="SBV20" s="868" t="s">
        <v>877</v>
      </c>
      <c r="SBW20" s="868" t="s">
        <v>877</v>
      </c>
      <c r="SBX20" s="868" t="s">
        <v>877</v>
      </c>
      <c r="SBY20" s="868" t="s">
        <v>877</v>
      </c>
      <c r="SBZ20" s="868" t="s">
        <v>877</v>
      </c>
      <c r="SCA20" s="868" t="s">
        <v>877</v>
      </c>
      <c r="SCB20" s="868" t="s">
        <v>877</v>
      </c>
      <c r="SCC20" s="868" t="s">
        <v>877</v>
      </c>
      <c r="SCD20" s="868" t="s">
        <v>877</v>
      </c>
      <c r="SCE20" s="868" t="s">
        <v>877</v>
      </c>
      <c r="SCF20" s="868" t="s">
        <v>877</v>
      </c>
      <c r="SCG20" s="868" t="s">
        <v>877</v>
      </c>
      <c r="SCH20" s="868" t="s">
        <v>877</v>
      </c>
      <c r="SCI20" s="868" t="s">
        <v>877</v>
      </c>
      <c r="SCJ20" s="868" t="s">
        <v>877</v>
      </c>
      <c r="SCK20" s="868" t="s">
        <v>877</v>
      </c>
      <c r="SCL20" s="868" t="s">
        <v>877</v>
      </c>
      <c r="SCM20" s="868" t="s">
        <v>877</v>
      </c>
      <c r="SCN20" s="868" t="s">
        <v>877</v>
      </c>
      <c r="SCO20" s="868" t="s">
        <v>877</v>
      </c>
      <c r="SCP20" s="868" t="s">
        <v>877</v>
      </c>
      <c r="SCQ20" s="868" t="s">
        <v>877</v>
      </c>
      <c r="SCR20" s="868" t="s">
        <v>877</v>
      </c>
      <c r="SCS20" s="868" t="s">
        <v>877</v>
      </c>
      <c r="SCT20" s="868" t="s">
        <v>877</v>
      </c>
      <c r="SCU20" s="868" t="s">
        <v>877</v>
      </c>
      <c r="SCV20" s="868" t="s">
        <v>877</v>
      </c>
      <c r="SCW20" s="868" t="s">
        <v>877</v>
      </c>
      <c r="SCX20" s="868" t="s">
        <v>877</v>
      </c>
      <c r="SCY20" s="868" t="s">
        <v>877</v>
      </c>
      <c r="SCZ20" s="868" t="s">
        <v>877</v>
      </c>
      <c r="SDA20" s="868" t="s">
        <v>877</v>
      </c>
      <c r="SDB20" s="868" t="s">
        <v>877</v>
      </c>
      <c r="SDC20" s="868" t="s">
        <v>877</v>
      </c>
      <c r="SDD20" s="868" t="s">
        <v>877</v>
      </c>
      <c r="SDE20" s="868" t="s">
        <v>877</v>
      </c>
      <c r="SDF20" s="868" t="s">
        <v>877</v>
      </c>
      <c r="SDG20" s="868" t="s">
        <v>877</v>
      </c>
      <c r="SDH20" s="868" t="s">
        <v>877</v>
      </c>
      <c r="SDI20" s="868" t="s">
        <v>877</v>
      </c>
      <c r="SDJ20" s="868" t="s">
        <v>877</v>
      </c>
      <c r="SDK20" s="868" t="s">
        <v>877</v>
      </c>
      <c r="SDL20" s="868" t="s">
        <v>877</v>
      </c>
      <c r="SDM20" s="868" t="s">
        <v>877</v>
      </c>
      <c r="SDN20" s="868" t="s">
        <v>877</v>
      </c>
      <c r="SDO20" s="868" t="s">
        <v>877</v>
      </c>
      <c r="SDP20" s="868" t="s">
        <v>877</v>
      </c>
      <c r="SDQ20" s="868" t="s">
        <v>877</v>
      </c>
      <c r="SDR20" s="868" t="s">
        <v>877</v>
      </c>
      <c r="SDS20" s="868" t="s">
        <v>877</v>
      </c>
      <c r="SDT20" s="868" t="s">
        <v>877</v>
      </c>
      <c r="SDU20" s="868" t="s">
        <v>877</v>
      </c>
      <c r="SDV20" s="868" t="s">
        <v>877</v>
      </c>
      <c r="SDW20" s="868" t="s">
        <v>877</v>
      </c>
      <c r="SDX20" s="868" t="s">
        <v>877</v>
      </c>
      <c r="SDY20" s="868" t="s">
        <v>877</v>
      </c>
      <c r="SDZ20" s="868" t="s">
        <v>877</v>
      </c>
      <c r="SEA20" s="868" t="s">
        <v>877</v>
      </c>
      <c r="SEB20" s="868" t="s">
        <v>877</v>
      </c>
      <c r="SEC20" s="868" t="s">
        <v>877</v>
      </c>
      <c r="SED20" s="868" t="s">
        <v>877</v>
      </c>
      <c r="SEE20" s="868" t="s">
        <v>877</v>
      </c>
      <c r="SEF20" s="868" t="s">
        <v>877</v>
      </c>
      <c r="SEG20" s="868" t="s">
        <v>877</v>
      </c>
      <c r="SEH20" s="868" t="s">
        <v>877</v>
      </c>
      <c r="SEI20" s="868" t="s">
        <v>877</v>
      </c>
      <c r="SEJ20" s="868" t="s">
        <v>877</v>
      </c>
      <c r="SEK20" s="868" t="s">
        <v>877</v>
      </c>
      <c r="SEL20" s="868" t="s">
        <v>877</v>
      </c>
      <c r="SEM20" s="868" t="s">
        <v>877</v>
      </c>
      <c r="SEN20" s="868" t="s">
        <v>877</v>
      </c>
      <c r="SEO20" s="868" t="s">
        <v>877</v>
      </c>
      <c r="SEP20" s="868" t="s">
        <v>877</v>
      </c>
      <c r="SEQ20" s="868" t="s">
        <v>877</v>
      </c>
      <c r="SER20" s="868" t="s">
        <v>877</v>
      </c>
      <c r="SES20" s="868" t="s">
        <v>877</v>
      </c>
      <c r="SET20" s="868" t="s">
        <v>877</v>
      </c>
      <c r="SEU20" s="868" t="s">
        <v>877</v>
      </c>
      <c r="SEV20" s="868" t="s">
        <v>877</v>
      </c>
      <c r="SEW20" s="868" t="s">
        <v>877</v>
      </c>
      <c r="SEX20" s="868" t="s">
        <v>877</v>
      </c>
      <c r="SEY20" s="868" t="s">
        <v>877</v>
      </c>
      <c r="SEZ20" s="868" t="s">
        <v>877</v>
      </c>
      <c r="SFA20" s="868" t="s">
        <v>877</v>
      </c>
      <c r="SFB20" s="868" t="s">
        <v>877</v>
      </c>
      <c r="SFC20" s="868" t="s">
        <v>877</v>
      </c>
      <c r="SFD20" s="868" t="s">
        <v>877</v>
      </c>
      <c r="SFE20" s="868" t="s">
        <v>877</v>
      </c>
      <c r="SFF20" s="868" t="s">
        <v>877</v>
      </c>
      <c r="SFG20" s="868" t="s">
        <v>877</v>
      </c>
      <c r="SFH20" s="868" t="s">
        <v>877</v>
      </c>
      <c r="SFI20" s="868" t="s">
        <v>877</v>
      </c>
      <c r="SFJ20" s="868" t="s">
        <v>877</v>
      </c>
      <c r="SFK20" s="868" t="s">
        <v>877</v>
      </c>
      <c r="SFL20" s="868" t="s">
        <v>877</v>
      </c>
      <c r="SFM20" s="868" t="s">
        <v>877</v>
      </c>
      <c r="SFN20" s="868" t="s">
        <v>877</v>
      </c>
      <c r="SFO20" s="868" t="s">
        <v>877</v>
      </c>
      <c r="SFP20" s="868" t="s">
        <v>877</v>
      </c>
      <c r="SFQ20" s="868" t="s">
        <v>877</v>
      </c>
      <c r="SFR20" s="868" t="s">
        <v>877</v>
      </c>
      <c r="SFS20" s="868" t="s">
        <v>877</v>
      </c>
      <c r="SFT20" s="868" t="s">
        <v>877</v>
      </c>
      <c r="SFU20" s="868" t="s">
        <v>877</v>
      </c>
      <c r="SFV20" s="868" t="s">
        <v>877</v>
      </c>
      <c r="SFW20" s="868" t="s">
        <v>877</v>
      </c>
      <c r="SFX20" s="868" t="s">
        <v>877</v>
      </c>
      <c r="SFY20" s="868" t="s">
        <v>877</v>
      </c>
      <c r="SFZ20" s="868" t="s">
        <v>877</v>
      </c>
      <c r="SGA20" s="868" t="s">
        <v>877</v>
      </c>
      <c r="SGB20" s="868" t="s">
        <v>877</v>
      </c>
      <c r="SGC20" s="868" t="s">
        <v>877</v>
      </c>
      <c r="SGD20" s="868" t="s">
        <v>877</v>
      </c>
      <c r="SGE20" s="868" t="s">
        <v>877</v>
      </c>
      <c r="SGF20" s="868" t="s">
        <v>877</v>
      </c>
      <c r="SGG20" s="868" t="s">
        <v>877</v>
      </c>
      <c r="SGH20" s="868" t="s">
        <v>877</v>
      </c>
      <c r="SGI20" s="868" t="s">
        <v>877</v>
      </c>
      <c r="SGJ20" s="868" t="s">
        <v>877</v>
      </c>
      <c r="SGK20" s="868" t="s">
        <v>877</v>
      </c>
      <c r="SGL20" s="868" t="s">
        <v>877</v>
      </c>
      <c r="SGM20" s="868" t="s">
        <v>877</v>
      </c>
      <c r="SGN20" s="868" t="s">
        <v>877</v>
      </c>
      <c r="SGO20" s="868" t="s">
        <v>877</v>
      </c>
      <c r="SGP20" s="868" t="s">
        <v>877</v>
      </c>
      <c r="SGQ20" s="868" t="s">
        <v>877</v>
      </c>
      <c r="SGR20" s="868" t="s">
        <v>877</v>
      </c>
      <c r="SGS20" s="868" t="s">
        <v>877</v>
      </c>
      <c r="SGT20" s="868" t="s">
        <v>877</v>
      </c>
      <c r="SGU20" s="868" t="s">
        <v>877</v>
      </c>
      <c r="SGV20" s="868" t="s">
        <v>877</v>
      </c>
      <c r="SGW20" s="868" t="s">
        <v>877</v>
      </c>
      <c r="SGX20" s="868" t="s">
        <v>877</v>
      </c>
      <c r="SGY20" s="868" t="s">
        <v>877</v>
      </c>
      <c r="SGZ20" s="868" t="s">
        <v>877</v>
      </c>
      <c r="SHA20" s="868" t="s">
        <v>877</v>
      </c>
      <c r="SHB20" s="868" t="s">
        <v>877</v>
      </c>
      <c r="SHC20" s="868" t="s">
        <v>877</v>
      </c>
      <c r="SHD20" s="868" t="s">
        <v>877</v>
      </c>
      <c r="SHE20" s="868" t="s">
        <v>877</v>
      </c>
      <c r="SHF20" s="868" t="s">
        <v>877</v>
      </c>
      <c r="SHG20" s="868" t="s">
        <v>877</v>
      </c>
      <c r="SHH20" s="868" t="s">
        <v>877</v>
      </c>
      <c r="SHI20" s="868" t="s">
        <v>877</v>
      </c>
      <c r="SHJ20" s="868" t="s">
        <v>877</v>
      </c>
      <c r="SHK20" s="868" t="s">
        <v>877</v>
      </c>
      <c r="SHL20" s="868" t="s">
        <v>877</v>
      </c>
      <c r="SHM20" s="868" t="s">
        <v>877</v>
      </c>
      <c r="SHN20" s="868" t="s">
        <v>877</v>
      </c>
      <c r="SHO20" s="868" t="s">
        <v>877</v>
      </c>
      <c r="SHP20" s="868" t="s">
        <v>877</v>
      </c>
      <c r="SHQ20" s="868" t="s">
        <v>877</v>
      </c>
      <c r="SHR20" s="868" t="s">
        <v>877</v>
      </c>
      <c r="SHS20" s="868" t="s">
        <v>877</v>
      </c>
      <c r="SHT20" s="868" t="s">
        <v>877</v>
      </c>
      <c r="SHU20" s="868" t="s">
        <v>877</v>
      </c>
      <c r="SHV20" s="868" t="s">
        <v>877</v>
      </c>
      <c r="SHW20" s="868" t="s">
        <v>877</v>
      </c>
      <c r="SHX20" s="868" t="s">
        <v>877</v>
      </c>
      <c r="SHY20" s="868" t="s">
        <v>877</v>
      </c>
      <c r="SHZ20" s="868" t="s">
        <v>877</v>
      </c>
      <c r="SIA20" s="868" t="s">
        <v>877</v>
      </c>
      <c r="SIB20" s="868" t="s">
        <v>877</v>
      </c>
      <c r="SIC20" s="868" t="s">
        <v>877</v>
      </c>
      <c r="SID20" s="868" t="s">
        <v>877</v>
      </c>
      <c r="SIE20" s="868" t="s">
        <v>877</v>
      </c>
      <c r="SIF20" s="868" t="s">
        <v>877</v>
      </c>
      <c r="SIG20" s="868" t="s">
        <v>877</v>
      </c>
      <c r="SIH20" s="868" t="s">
        <v>877</v>
      </c>
      <c r="SII20" s="868" t="s">
        <v>877</v>
      </c>
      <c r="SIJ20" s="868" t="s">
        <v>877</v>
      </c>
      <c r="SIK20" s="868" t="s">
        <v>877</v>
      </c>
      <c r="SIL20" s="868" t="s">
        <v>877</v>
      </c>
      <c r="SIM20" s="868" t="s">
        <v>877</v>
      </c>
      <c r="SIN20" s="868" t="s">
        <v>877</v>
      </c>
      <c r="SIO20" s="868" t="s">
        <v>877</v>
      </c>
      <c r="SIP20" s="868" t="s">
        <v>877</v>
      </c>
      <c r="SIQ20" s="868" t="s">
        <v>877</v>
      </c>
      <c r="SIR20" s="868" t="s">
        <v>877</v>
      </c>
      <c r="SIS20" s="868" t="s">
        <v>877</v>
      </c>
      <c r="SIT20" s="868" t="s">
        <v>877</v>
      </c>
      <c r="SIU20" s="868" t="s">
        <v>877</v>
      </c>
      <c r="SIV20" s="868" t="s">
        <v>877</v>
      </c>
      <c r="SIW20" s="868" t="s">
        <v>877</v>
      </c>
      <c r="SIX20" s="868" t="s">
        <v>877</v>
      </c>
      <c r="SIY20" s="868" t="s">
        <v>877</v>
      </c>
      <c r="SIZ20" s="868" t="s">
        <v>877</v>
      </c>
      <c r="SJA20" s="868" t="s">
        <v>877</v>
      </c>
      <c r="SJB20" s="868" t="s">
        <v>877</v>
      </c>
      <c r="SJC20" s="868" t="s">
        <v>877</v>
      </c>
      <c r="SJD20" s="868" t="s">
        <v>877</v>
      </c>
      <c r="SJE20" s="868" t="s">
        <v>877</v>
      </c>
      <c r="SJF20" s="868" t="s">
        <v>877</v>
      </c>
      <c r="SJG20" s="868" t="s">
        <v>877</v>
      </c>
      <c r="SJH20" s="868" t="s">
        <v>877</v>
      </c>
      <c r="SJI20" s="868" t="s">
        <v>877</v>
      </c>
      <c r="SJJ20" s="868" t="s">
        <v>877</v>
      </c>
      <c r="SJK20" s="868" t="s">
        <v>877</v>
      </c>
      <c r="SJL20" s="868" t="s">
        <v>877</v>
      </c>
      <c r="SJM20" s="868" t="s">
        <v>877</v>
      </c>
      <c r="SJN20" s="868" t="s">
        <v>877</v>
      </c>
      <c r="SJO20" s="868" t="s">
        <v>877</v>
      </c>
      <c r="SJP20" s="868" t="s">
        <v>877</v>
      </c>
      <c r="SJQ20" s="868" t="s">
        <v>877</v>
      </c>
      <c r="SJR20" s="868" t="s">
        <v>877</v>
      </c>
      <c r="SJS20" s="868" t="s">
        <v>877</v>
      </c>
      <c r="SJT20" s="868" t="s">
        <v>877</v>
      </c>
      <c r="SJU20" s="868" t="s">
        <v>877</v>
      </c>
      <c r="SJV20" s="868" t="s">
        <v>877</v>
      </c>
      <c r="SJW20" s="868" t="s">
        <v>877</v>
      </c>
      <c r="SJX20" s="868" t="s">
        <v>877</v>
      </c>
      <c r="SJY20" s="868" t="s">
        <v>877</v>
      </c>
      <c r="SJZ20" s="868" t="s">
        <v>877</v>
      </c>
      <c r="SKA20" s="868" t="s">
        <v>877</v>
      </c>
      <c r="SKB20" s="868" t="s">
        <v>877</v>
      </c>
      <c r="SKC20" s="868" t="s">
        <v>877</v>
      </c>
      <c r="SKD20" s="868" t="s">
        <v>877</v>
      </c>
      <c r="SKE20" s="868" t="s">
        <v>877</v>
      </c>
      <c r="SKF20" s="868" t="s">
        <v>877</v>
      </c>
      <c r="SKG20" s="868" t="s">
        <v>877</v>
      </c>
      <c r="SKH20" s="868" t="s">
        <v>877</v>
      </c>
      <c r="SKI20" s="868" t="s">
        <v>877</v>
      </c>
      <c r="SKJ20" s="868" t="s">
        <v>877</v>
      </c>
      <c r="SKK20" s="868" t="s">
        <v>877</v>
      </c>
      <c r="SKL20" s="868" t="s">
        <v>877</v>
      </c>
      <c r="SKM20" s="868" t="s">
        <v>877</v>
      </c>
      <c r="SKN20" s="868" t="s">
        <v>877</v>
      </c>
      <c r="SKO20" s="868" t="s">
        <v>877</v>
      </c>
      <c r="SKP20" s="868" t="s">
        <v>877</v>
      </c>
      <c r="SKQ20" s="868" t="s">
        <v>877</v>
      </c>
      <c r="SKR20" s="868" t="s">
        <v>877</v>
      </c>
      <c r="SKS20" s="868" t="s">
        <v>877</v>
      </c>
      <c r="SKT20" s="868" t="s">
        <v>877</v>
      </c>
      <c r="SKU20" s="868" t="s">
        <v>877</v>
      </c>
      <c r="SKV20" s="868" t="s">
        <v>877</v>
      </c>
      <c r="SKW20" s="868" t="s">
        <v>877</v>
      </c>
      <c r="SKX20" s="868" t="s">
        <v>877</v>
      </c>
      <c r="SKY20" s="868" t="s">
        <v>877</v>
      </c>
      <c r="SKZ20" s="868" t="s">
        <v>877</v>
      </c>
      <c r="SLA20" s="868" t="s">
        <v>877</v>
      </c>
      <c r="SLB20" s="868" t="s">
        <v>877</v>
      </c>
      <c r="SLC20" s="868" t="s">
        <v>877</v>
      </c>
      <c r="SLD20" s="868" t="s">
        <v>877</v>
      </c>
      <c r="SLE20" s="868" t="s">
        <v>877</v>
      </c>
      <c r="SLF20" s="868" t="s">
        <v>877</v>
      </c>
      <c r="SLG20" s="868" t="s">
        <v>877</v>
      </c>
      <c r="SLH20" s="868" t="s">
        <v>877</v>
      </c>
      <c r="SLI20" s="868" t="s">
        <v>877</v>
      </c>
      <c r="SLJ20" s="868" t="s">
        <v>877</v>
      </c>
      <c r="SLK20" s="868" t="s">
        <v>877</v>
      </c>
      <c r="SLL20" s="868" t="s">
        <v>877</v>
      </c>
      <c r="SLM20" s="868" t="s">
        <v>877</v>
      </c>
      <c r="SLN20" s="868" t="s">
        <v>877</v>
      </c>
      <c r="SLO20" s="868" t="s">
        <v>877</v>
      </c>
      <c r="SLP20" s="868" t="s">
        <v>877</v>
      </c>
      <c r="SLQ20" s="868" t="s">
        <v>877</v>
      </c>
      <c r="SLR20" s="868" t="s">
        <v>877</v>
      </c>
      <c r="SLS20" s="868" t="s">
        <v>877</v>
      </c>
      <c r="SLT20" s="868" t="s">
        <v>877</v>
      </c>
      <c r="SLU20" s="868" t="s">
        <v>877</v>
      </c>
      <c r="SLV20" s="868" t="s">
        <v>877</v>
      </c>
      <c r="SLW20" s="868" t="s">
        <v>877</v>
      </c>
      <c r="SLX20" s="868" t="s">
        <v>877</v>
      </c>
      <c r="SLY20" s="868" t="s">
        <v>877</v>
      </c>
      <c r="SLZ20" s="868" t="s">
        <v>877</v>
      </c>
      <c r="SMA20" s="868" t="s">
        <v>877</v>
      </c>
      <c r="SMB20" s="868" t="s">
        <v>877</v>
      </c>
      <c r="SMC20" s="868" t="s">
        <v>877</v>
      </c>
      <c r="SMD20" s="868" t="s">
        <v>877</v>
      </c>
      <c r="SME20" s="868" t="s">
        <v>877</v>
      </c>
      <c r="SMF20" s="868" t="s">
        <v>877</v>
      </c>
      <c r="SMG20" s="868" t="s">
        <v>877</v>
      </c>
      <c r="SMH20" s="868" t="s">
        <v>877</v>
      </c>
      <c r="SMI20" s="868" t="s">
        <v>877</v>
      </c>
      <c r="SMJ20" s="868" t="s">
        <v>877</v>
      </c>
      <c r="SMK20" s="868" t="s">
        <v>877</v>
      </c>
      <c r="SML20" s="868" t="s">
        <v>877</v>
      </c>
      <c r="SMM20" s="868" t="s">
        <v>877</v>
      </c>
      <c r="SMN20" s="868" t="s">
        <v>877</v>
      </c>
      <c r="SMO20" s="868" t="s">
        <v>877</v>
      </c>
      <c r="SMP20" s="868" t="s">
        <v>877</v>
      </c>
      <c r="SMQ20" s="868" t="s">
        <v>877</v>
      </c>
      <c r="SMR20" s="868" t="s">
        <v>877</v>
      </c>
      <c r="SMS20" s="868" t="s">
        <v>877</v>
      </c>
      <c r="SMT20" s="868" t="s">
        <v>877</v>
      </c>
      <c r="SMU20" s="868" t="s">
        <v>877</v>
      </c>
      <c r="SMV20" s="868" t="s">
        <v>877</v>
      </c>
      <c r="SMW20" s="868" t="s">
        <v>877</v>
      </c>
      <c r="SMX20" s="868" t="s">
        <v>877</v>
      </c>
      <c r="SMY20" s="868" t="s">
        <v>877</v>
      </c>
      <c r="SMZ20" s="868" t="s">
        <v>877</v>
      </c>
      <c r="SNA20" s="868" t="s">
        <v>877</v>
      </c>
      <c r="SNB20" s="868" t="s">
        <v>877</v>
      </c>
      <c r="SNC20" s="868" t="s">
        <v>877</v>
      </c>
      <c r="SND20" s="868" t="s">
        <v>877</v>
      </c>
      <c r="SNE20" s="868" t="s">
        <v>877</v>
      </c>
      <c r="SNF20" s="868" t="s">
        <v>877</v>
      </c>
      <c r="SNG20" s="868" t="s">
        <v>877</v>
      </c>
      <c r="SNH20" s="868" t="s">
        <v>877</v>
      </c>
      <c r="SNI20" s="868" t="s">
        <v>877</v>
      </c>
      <c r="SNJ20" s="868" t="s">
        <v>877</v>
      </c>
      <c r="SNK20" s="868" t="s">
        <v>877</v>
      </c>
      <c r="SNL20" s="868" t="s">
        <v>877</v>
      </c>
      <c r="SNM20" s="868" t="s">
        <v>877</v>
      </c>
      <c r="SNN20" s="868" t="s">
        <v>877</v>
      </c>
      <c r="SNO20" s="868" t="s">
        <v>877</v>
      </c>
      <c r="SNP20" s="868" t="s">
        <v>877</v>
      </c>
      <c r="SNQ20" s="868" t="s">
        <v>877</v>
      </c>
      <c r="SNR20" s="868" t="s">
        <v>877</v>
      </c>
      <c r="SNS20" s="868" t="s">
        <v>877</v>
      </c>
      <c r="SNT20" s="868" t="s">
        <v>877</v>
      </c>
      <c r="SNU20" s="868" t="s">
        <v>877</v>
      </c>
      <c r="SNV20" s="868" t="s">
        <v>877</v>
      </c>
      <c r="SNW20" s="868" t="s">
        <v>877</v>
      </c>
      <c r="SNX20" s="868" t="s">
        <v>877</v>
      </c>
      <c r="SNY20" s="868" t="s">
        <v>877</v>
      </c>
      <c r="SNZ20" s="868" t="s">
        <v>877</v>
      </c>
      <c r="SOA20" s="868" t="s">
        <v>877</v>
      </c>
      <c r="SOB20" s="868" t="s">
        <v>877</v>
      </c>
      <c r="SOC20" s="868" t="s">
        <v>877</v>
      </c>
      <c r="SOD20" s="868" t="s">
        <v>877</v>
      </c>
      <c r="SOE20" s="868" t="s">
        <v>877</v>
      </c>
      <c r="SOF20" s="868" t="s">
        <v>877</v>
      </c>
      <c r="SOG20" s="868" t="s">
        <v>877</v>
      </c>
      <c r="SOH20" s="868" t="s">
        <v>877</v>
      </c>
      <c r="SOI20" s="868" t="s">
        <v>877</v>
      </c>
      <c r="SOJ20" s="868" t="s">
        <v>877</v>
      </c>
      <c r="SOK20" s="868" t="s">
        <v>877</v>
      </c>
      <c r="SOL20" s="868" t="s">
        <v>877</v>
      </c>
      <c r="SOM20" s="868" t="s">
        <v>877</v>
      </c>
      <c r="SON20" s="868" t="s">
        <v>877</v>
      </c>
      <c r="SOO20" s="868" t="s">
        <v>877</v>
      </c>
      <c r="SOP20" s="868" t="s">
        <v>877</v>
      </c>
      <c r="SOQ20" s="868" t="s">
        <v>877</v>
      </c>
      <c r="SOR20" s="868" t="s">
        <v>877</v>
      </c>
      <c r="SOS20" s="868" t="s">
        <v>877</v>
      </c>
      <c r="SOT20" s="868" t="s">
        <v>877</v>
      </c>
      <c r="SOU20" s="868" t="s">
        <v>877</v>
      </c>
      <c r="SOV20" s="868" t="s">
        <v>877</v>
      </c>
      <c r="SOW20" s="868" t="s">
        <v>877</v>
      </c>
      <c r="SOX20" s="868" t="s">
        <v>877</v>
      </c>
      <c r="SOY20" s="868" t="s">
        <v>877</v>
      </c>
      <c r="SOZ20" s="868" t="s">
        <v>877</v>
      </c>
      <c r="SPA20" s="868" t="s">
        <v>877</v>
      </c>
      <c r="SPB20" s="868" t="s">
        <v>877</v>
      </c>
      <c r="SPC20" s="868" t="s">
        <v>877</v>
      </c>
      <c r="SPD20" s="868" t="s">
        <v>877</v>
      </c>
      <c r="SPE20" s="868" t="s">
        <v>877</v>
      </c>
      <c r="SPF20" s="868" t="s">
        <v>877</v>
      </c>
      <c r="SPG20" s="868" t="s">
        <v>877</v>
      </c>
      <c r="SPH20" s="868" t="s">
        <v>877</v>
      </c>
      <c r="SPI20" s="868" t="s">
        <v>877</v>
      </c>
      <c r="SPJ20" s="868" t="s">
        <v>877</v>
      </c>
      <c r="SPK20" s="868" t="s">
        <v>877</v>
      </c>
      <c r="SPL20" s="868" t="s">
        <v>877</v>
      </c>
      <c r="SPM20" s="868" t="s">
        <v>877</v>
      </c>
      <c r="SPN20" s="868" t="s">
        <v>877</v>
      </c>
      <c r="SPO20" s="868" t="s">
        <v>877</v>
      </c>
      <c r="SPP20" s="868" t="s">
        <v>877</v>
      </c>
      <c r="SPQ20" s="868" t="s">
        <v>877</v>
      </c>
      <c r="SPR20" s="868" t="s">
        <v>877</v>
      </c>
      <c r="SPS20" s="868" t="s">
        <v>877</v>
      </c>
      <c r="SPT20" s="868" t="s">
        <v>877</v>
      </c>
      <c r="SPU20" s="868" t="s">
        <v>877</v>
      </c>
      <c r="SPV20" s="868" t="s">
        <v>877</v>
      </c>
      <c r="SPW20" s="868" t="s">
        <v>877</v>
      </c>
      <c r="SPX20" s="868" t="s">
        <v>877</v>
      </c>
      <c r="SPY20" s="868" t="s">
        <v>877</v>
      </c>
      <c r="SPZ20" s="868" t="s">
        <v>877</v>
      </c>
      <c r="SQA20" s="868" t="s">
        <v>877</v>
      </c>
      <c r="SQB20" s="868" t="s">
        <v>877</v>
      </c>
      <c r="SQC20" s="868" t="s">
        <v>877</v>
      </c>
      <c r="SQD20" s="868" t="s">
        <v>877</v>
      </c>
      <c r="SQE20" s="868" t="s">
        <v>877</v>
      </c>
      <c r="SQF20" s="868" t="s">
        <v>877</v>
      </c>
      <c r="SQG20" s="868" t="s">
        <v>877</v>
      </c>
      <c r="SQH20" s="868" t="s">
        <v>877</v>
      </c>
      <c r="SQI20" s="868" t="s">
        <v>877</v>
      </c>
      <c r="SQJ20" s="868" t="s">
        <v>877</v>
      </c>
      <c r="SQK20" s="868" t="s">
        <v>877</v>
      </c>
      <c r="SQL20" s="868" t="s">
        <v>877</v>
      </c>
      <c r="SQM20" s="868" t="s">
        <v>877</v>
      </c>
      <c r="SQN20" s="868" t="s">
        <v>877</v>
      </c>
      <c r="SQO20" s="868" t="s">
        <v>877</v>
      </c>
      <c r="SQP20" s="868" t="s">
        <v>877</v>
      </c>
      <c r="SQQ20" s="868" t="s">
        <v>877</v>
      </c>
      <c r="SQR20" s="868" t="s">
        <v>877</v>
      </c>
      <c r="SQS20" s="868" t="s">
        <v>877</v>
      </c>
      <c r="SQT20" s="868" t="s">
        <v>877</v>
      </c>
      <c r="SQU20" s="868" t="s">
        <v>877</v>
      </c>
      <c r="SQV20" s="868" t="s">
        <v>877</v>
      </c>
      <c r="SQW20" s="868" t="s">
        <v>877</v>
      </c>
      <c r="SQX20" s="868" t="s">
        <v>877</v>
      </c>
      <c r="SQY20" s="868" t="s">
        <v>877</v>
      </c>
      <c r="SQZ20" s="868" t="s">
        <v>877</v>
      </c>
      <c r="SRA20" s="868" t="s">
        <v>877</v>
      </c>
      <c r="SRB20" s="868" t="s">
        <v>877</v>
      </c>
      <c r="SRC20" s="868" t="s">
        <v>877</v>
      </c>
      <c r="SRD20" s="868" t="s">
        <v>877</v>
      </c>
      <c r="SRE20" s="868" t="s">
        <v>877</v>
      </c>
      <c r="SRF20" s="868" t="s">
        <v>877</v>
      </c>
      <c r="SRG20" s="868" t="s">
        <v>877</v>
      </c>
      <c r="SRH20" s="868" t="s">
        <v>877</v>
      </c>
      <c r="SRI20" s="868" t="s">
        <v>877</v>
      </c>
      <c r="SRJ20" s="868" t="s">
        <v>877</v>
      </c>
      <c r="SRK20" s="868" t="s">
        <v>877</v>
      </c>
      <c r="SRL20" s="868" t="s">
        <v>877</v>
      </c>
      <c r="SRM20" s="868" t="s">
        <v>877</v>
      </c>
      <c r="SRN20" s="868" t="s">
        <v>877</v>
      </c>
      <c r="SRO20" s="868" t="s">
        <v>877</v>
      </c>
      <c r="SRP20" s="868" t="s">
        <v>877</v>
      </c>
      <c r="SRQ20" s="868" t="s">
        <v>877</v>
      </c>
      <c r="SRR20" s="868" t="s">
        <v>877</v>
      </c>
      <c r="SRS20" s="868" t="s">
        <v>877</v>
      </c>
      <c r="SRT20" s="868" t="s">
        <v>877</v>
      </c>
      <c r="SRU20" s="868" t="s">
        <v>877</v>
      </c>
      <c r="SRV20" s="868" t="s">
        <v>877</v>
      </c>
      <c r="SRW20" s="868" t="s">
        <v>877</v>
      </c>
      <c r="SRX20" s="868" t="s">
        <v>877</v>
      </c>
      <c r="SRY20" s="868" t="s">
        <v>877</v>
      </c>
      <c r="SRZ20" s="868" t="s">
        <v>877</v>
      </c>
      <c r="SSA20" s="868" t="s">
        <v>877</v>
      </c>
      <c r="SSB20" s="868" t="s">
        <v>877</v>
      </c>
      <c r="SSC20" s="868" t="s">
        <v>877</v>
      </c>
      <c r="SSD20" s="868" t="s">
        <v>877</v>
      </c>
      <c r="SSE20" s="868" t="s">
        <v>877</v>
      </c>
      <c r="SSF20" s="868" t="s">
        <v>877</v>
      </c>
      <c r="SSG20" s="868" t="s">
        <v>877</v>
      </c>
      <c r="SSH20" s="868" t="s">
        <v>877</v>
      </c>
      <c r="SSI20" s="868" t="s">
        <v>877</v>
      </c>
      <c r="SSJ20" s="868" t="s">
        <v>877</v>
      </c>
      <c r="SSK20" s="868" t="s">
        <v>877</v>
      </c>
      <c r="SSL20" s="868" t="s">
        <v>877</v>
      </c>
      <c r="SSM20" s="868" t="s">
        <v>877</v>
      </c>
      <c r="SSN20" s="868" t="s">
        <v>877</v>
      </c>
      <c r="SSO20" s="868" t="s">
        <v>877</v>
      </c>
      <c r="SSP20" s="868" t="s">
        <v>877</v>
      </c>
      <c r="SSQ20" s="868" t="s">
        <v>877</v>
      </c>
      <c r="SSR20" s="868" t="s">
        <v>877</v>
      </c>
      <c r="SSS20" s="868" t="s">
        <v>877</v>
      </c>
      <c r="SST20" s="868" t="s">
        <v>877</v>
      </c>
      <c r="SSU20" s="868" t="s">
        <v>877</v>
      </c>
      <c r="SSV20" s="868" t="s">
        <v>877</v>
      </c>
      <c r="SSW20" s="868" t="s">
        <v>877</v>
      </c>
      <c r="SSX20" s="868" t="s">
        <v>877</v>
      </c>
      <c r="SSY20" s="868" t="s">
        <v>877</v>
      </c>
      <c r="SSZ20" s="868" t="s">
        <v>877</v>
      </c>
      <c r="STA20" s="868" t="s">
        <v>877</v>
      </c>
      <c r="STB20" s="868" t="s">
        <v>877</v>
      </c>
      <c r="STC20" s="868" t="s">
        <v>877</v>
      </c>
      <c r="STD20" s="868" t="s">
        <v>877</v>
      </c>
      <c r="STE20" s="868" t="s">
        <v>877</v>
      </c>
      <c r="STF20" s="868" t="s">
        <v>877</v>
      </c>
      <c r="STG20" s="868" t="s">
        <v>877</v>
      </c>
      <c r="STH20" s="868" t="s">
        <v>877</v>
      </c>
      <c r="STI20" s="868" t="s">
        <v>877</v>
      </c>
      <c r="STJ20" s="868" t="s">
        <v>877</v>
      </c>
      <c r="STK20" s="868" t="s">
        <v>877</v>
      </c>
      <c r="STL20" s="868" t="s">
        <v>877</v>
      </c>
      <c r="STM20" s="868" t="s">
        <v>877</v>
      </c>
      <c r="STN20" s="868" t="s">
        <v>877</v>
      </c>
      <c r="STO20" s="868" t="s">
        <v>877</v>
      </c>
      <c r="STP20" s="868" t="s">
        <v>877</v>
      </c>
      <c r="STQ20" s="868" t="s">
        <v>877</v>
      </c>
      <c r="STR20" s="868" t="s">
        <v>877</v>
      </c>
      <c r="STS20" s="868" t="s">
        <v>877</v>
      </c>
      <c r="STT20" s="868" t="s">
        <v>877</v>
      </c>
      <c r="STU20" s="868" t="s">
        <v>877</v>
      </c>
      <c r="STV20" s="868" t="s">
        <v>877</v>
      </c>
      <c r="STW20" s="868" t="s">
        <v>877</v>
      </c>
      <c r="STX20" s="868" t="s">
        <v>877</v>
      </c>
      <c r="STY20" s="868" t="s">
        <v>877</v>
      </c>
      <c r="STZ20" s="868" t="s">
        <v>877</v>
      </c>
      <c r="SUA20" s="868" t="s">
        <v>877</v>
      </c>
      <c r="SUB20" s="868" t="s">
        <v>877</v>
      </c>
      <c r="SUC20" s="868" t="s">
        <v>877</v>
      </c>
      <c r="SUD20" s="868" t="s">
        <v>877</v>
      </c>
      <c r="SUE20" s="868" t="s">
        <v>877</v>
      </c>
      <c r="SUF20" s="868" t="s">
        <v>877</v>
      </c>
      <c r="SUG20" s="868" t="s">
        <v>877</v>
      </c>
      <c r="SUH20" s="868" t="s">
        <v>877</v>
      </c>
      <c r="SUI20" s="868" t="s">
        <v>877</v>
      </c>
      <c r="SUJ20" s="868" t="s">
        <v>877</v>
      </c>
      <c r="SUK20" s="868" t="s">
        <v>877</v>
      </c>
      <c r="SUL20" s="868" t="s">
        <v>877</v>
      </c>
      <c r="SUM20" s="868" t="s">
        <v>877</v>
      </c>
      <c r="SUN20" s="868" t="s">
        <v>877</v>
      </c>
      <c r="SUO20" s="868" t="s">
        <v>877</v>
      </c>
      <c r="SUP20" s="868" t="s">
        <v>877</v>
      </c>
      <c r="SUQ20" s="868" t="s">
        <v>877</v>
      </c>
      <c r="SUR20" s="868" t="s">
        <v>877</v>
      </c>
      <c r="SUS20" s="868" t="s">
        <v>877</v>
      </c>
      <c r="SUT20" s="868" t="s">
        <v>877</v>
      </c>
      <c r="SUU20" s="868" t="s">
        <v>877</v>
      </c>
      <c r="SUV20" s="868" t="s">
        <v>877</v>
      </c>
      <c r="SUW20" s="868" t="s">
        <v>877</v>
      </c>
      <c r="SUX20" s="868" t="s">
        <v>877</v>
      </c>
      <c r="SUY20" s="868" t="s">
        <v>877</v>
      </c>
      <c r="SUZ20" s="868" t="s">
        <v>877</v>
      </c>
      <c r="SVA20" s="868" t="s">
        <v>877</v>
      </c>
      <c r="SVB20" s="868" t="s">
        <v>877</v>
      </c>
      <c r="SVC20" s="868" t="s">
        <v>877</v>
      </c>
      <c r="SVD20" s="868" t="s">
        <v>877</v>
      </c>
      <c r="SVE20" s="868" t="s">
        <v>877</v>
      </c>
      <c r="SVF20" s="868" t="s">
        <v>877</v>
      </c>
      <c r="SVG20" s="868" t="s">
        <v>877</v>
      </c>
      <c r="SVH20" s="868" t="s">
        <v>877</v>
      </c>
      <c r="SVI20" s="868" t="s">
        <v>877</v>
      </c>
      <c r="SVJ20" s="868" t="s">
        <v>877</v>
      </c>
      <c r="SVK20" s="868" t="s">
        <v>877</v>
      </c>
      <c r="SVL20" s="868" t="s">
        <v>877</v>
      </c>
      <c r="SVM20" s="868" t="s">
        <v>877</v>
      </c>
      <c r="SVN20" s="868" t="s">
        <v>877</v>
      </c>
      <c r="SVO20" s="868" t="s">
        <v>877</v>
      </c>
      <c r="SVP20" s="868" t="s">
        <v>877</v>
      </c>
      <c r="SVQ20" s="868" t="s">
        <v>877</v>
      </c>
      <c r="SVR20" s="868" t="s">
        <v>877</v>
      </c>
      <c r="SVS20" s="868" t="s">
        <v>877</v>
      </c>
      <c r="SVT20" s="868" t="s">
        <v>877</v>
      </c>
      <c r="SVU20" s="868" t="s">
        <v>877</v>
      </c>
      <c r="SVV20" s="868" t="s">
        <v>877</v>
      </c>
      <c r="SVW20" s="868" t="s">
        <v>877</v>
      </c>
      <c r="SVX20" s="868" t="s">
        <v>877</v>
      </c>
      <c r="SVY20" s="868" t="s">
        <v>877</v>
      </c>
      <c r="SVZ20" s="868" t="s">
        <v>877</v>
      </c>
      <c r="SWA20" s="868" t="s">
        <v>877</v>
      </c>
      <c r="SWB20" s="868" t="s">
        <v>877</v>
      </c>
      <c r="SWC20" s="868" t="s">
        <v>877</v>
      </c>
      <c r="SWD20" s="868" t="s">
        <v>877</v>
      </c>
      <c r="SWE20" s="868" t="s">
        <v>877</v>
      </c>
      <c r="SWF20" s="868" t="s">
        <v>877</v>
      </c>
      <c r="SWG20" s="868" t="s">
        <v>877</v>
      </c>
      <c r="SWH20" s="868" t="s">
        <v>877</v>
      </c>
      <c r="SWI20" s="868" t="s">
        <v>877</v>
      </c>
      <c r="SWJ20" s="868" t="s">
        <v>877</v>
      </c>
      <c r="SWK20" s="868" t="s">
        <v>877</v>
      </c>
      <c r="SWL20" s="868" t="s">
        <v>877</v>
      </c>
      <c r="SWM20" s="868" t="s">
        <v>877</v>
      </c>
      <c r="SWN20" s="868" t="s">
        <v>877</v>
      </c>
      <c r="SWO20" s="868" t="s">
        <v>877</v>
      </c>
      <c r="SWP20" s="868" t="s">
        <v>877</v>
      </c>
      <c r="SWQ20" s="868" t="s">
        <v>877</v>
      </c>
      <c r="SWR20" s="868" t="s">
        <v>877</v>
      </c>
      <c r="SWS20" s="868" t="s">
        <v>877</v>
      </c>
      <c r="SWT20" s="868" t="s">
        <v>877</v>
      </c>
      <c r="SWU20" s="868" t="s">
        <v>877</v>
      </c>
      <c r="SWV20" s="868" t="s">
        <v>877</v>
      </c>
      <c r="SWW20" s="868" t="s">
        <v>877</v>
      </c>
      <c r="SWX20" s="868" t="s">
        <v>877</v>
      </c>
      <c r="SWY20" s="868" t="s">
        <v>877</v>
      </c>
      <c r="SWZ20" s="868" t="s">
        <v>877</v>
      </c>
      <c r="SXA20" s="868" t="s">
        <v>877</v>
      </c>
      <c r="SXB20" s="868" t="s">
        <v>877</v>
      </c>
      <c r="SXC20" s="868" t="s">
        <v>877</v>
      </c>
      <c r="SXD20" s="868" t="s">
        <v>877</v>
      </c>
      <c r="SXE20" s="868" t="s">
        <v>877</v>
      </c>
      <c r="SXF20" s="868" t="s">
        <v>877</v>
      </c>
      <c r="SXG20" s="868" t="s">
        <v>877</v>
      </c>
      <c r="SXH20" s="868" t="s">
        <v>877</v>
      </c>
      <c r="SXI20" s="868" t="s">
        <v>877</v>
      </c>
      <c r="SXJ20" s="868" t="s">
        <v>877</v>
      </c>
      <c r="SXK20" s="868" t="s">
        <v>877</v>
      </c>
      <c r="SXL20" s="868" t="s">
        <v>877</v>
      </c>
      <c r="SXM20" s="868" t="s">
        <v>877</v>
      </c>
      <c r="SXN20" s="868" t="s">
        <v>877</v>
      </c>
      <c r="SXO20" s="868" t="s">
        <v>877</v>
      </c>
      <c r="SXP20" s="868" t="s">
        <v>877</v>
      </c>
      <c r="SXQ20" s="868" t="s">
        <v>877</v>
      </c>
      <c r="SXR20" s="868" t="s">
        <v>877</v>
      </c>
      <c r="SXS20" s="868" t="s">
        <v>877</v>
      </c>
      <c r="SXT20" s="868" t="s">
        <v>877</v>
      </c>
      <c r="SXU20" s="868" t="s">
        <v>877</v>
      </c>
      <c r="SXV20" s="868" t="s">
        <v>877</v>
      </c>
      <c r="SXW20" s="868" t="s">
        <v>877</v>
      </c>
      <c r="SXX20" s="868" t="s">
        <v>877</v>
      </c>
      <c r="SXY20" s="868" t="s">
        <v>877</v>
      </c>
      <c r="SXZ20" s="868" t="s">
        <v>877</v>
      </c>
      <c r="SYA20" s="868" t="s">
        <v>877</v>
      </c>
      <c r="SYB20" s="868" t="s">
        <v>877</v>
      </c>
      <c r="SYC20" s="868" t="s">
        <v>877</v>
      </c>
      <c r="SYD20" s="868" t="s">
        <v>877</v>
      </c>
      <c r="SYE20" s="868" t="s">
        <v>877</v>
      </c>
      <c r="SYF20" s="868" t="s">
        <v>877</v>
      </c>
      <c r="SYG20" s="868" t="s">
        <v>877</v>
      </c>
      <c r="SYH20" s="868" t="s">
        <v>877</v>
      </c>
      <c r="SYI20" s="868" t="s">
        <v>877</v>
      </c>
      <c r="SYJ20" s="868" t="s">
        <v>877</v>
      </c>
      <c r="SYK20" s="868" t="s">
        <v>877</v>
      </c>
      <c r="SYL20" s="868" t="s">
        <v>877</v>
      </c>
      <c r="SYM20" s="868" t="s">
        <v>877</v>
      </c>
      <c r="SYN20" s="868" t="s">
        <v>877</v>
      </c>
      <c r="SYO20" s="868" t="s">
        <v>877</v>
      </c>
      <c r="SYP20" s="868" t="s">
        <v>877</v>
      </c>
      <c r="SYQ20" s="868" t="s">
        <v>877</v>
      </c>
      <c r="SYR20" s="868" t="s">
        <v>877</v>
      </c>
      <c r="SYS20" s="868" t="s">
        <v>877</v>
      </c>
      <c r="SYT20" s="868" t="s">
        <v>877</v>
      </c>
      <c r="SYU20" s="868" t="s">
        <v>877</v>
      </c>
      <c r="SYV20" s="868" t="s">
        <v>877</v>
      </c>
      <c r="SYW20" s="868" t="s">
        <v>877</v>
      </c>
      <c r="SYX20" s="868" t="s">
        <v>877</v>
      </c>
      <c r="SYY20" s="868" t="s">
        <v>877</v>
      </c>
      <c r="SYZ20" s="868" t="s">
        <v>877</v>
      </c>
      <c r="SZA20" s="868" t="s">
        <v>877</v>
      </c>
      <c r="SZB20" s="868" t="s">
        <v>877</v>
      </c>
      <c r="SZC20" s="868" t="s">
        <v>877</v>
      </c>
      <c r="SZD20" s="868" t="s">
        <v>877</v>
      </c>
      <c r="SZE20" s="868" t="s">
        <v>877</v>
      </c>
      <c r="SZF20" s="868" t="s">
        <v>877</v>
      </c>
      <c r="SZG20" s="868" t="s">
        <v>877</v>
      </c>
      <c r="SZH20" s="868" t="s">
        <v>877</v>
      </c>
      <c r="SZI20" s="868" t="s">
        <v>877</v>
      </c>
      <c r="SZJ20" s="868" t="s">
        <v>877</v>
      </c>
      <c r="SZK20" s="868" t="s">
        <v>877</v>
      </c>
      <c r="SZL20" s="868" t="s">
        <v>877</v>
      </c>
      <c r="SZM20" s="868" t="s">
        <v>877</v>
      </c>
      <c r="SZN20" s="868" t="s">
        <v>877</v>
      </c>
      <c r="SZO20" s="868" t="s">
        <v>877</v>
      </c>
      <c r="SZP20" s="868" t="s">
        <v>877</v>
      </c>
      <c r="SZQ20" s="868" t="s">
        <v>877</v>
      </c>
      <c r="SZR20" s="868" t="s">
        <v>877</v>
      </c>
      <c r="SZS20" s="868" t="s">
        <v>877</v>
      </c>
      <c r="SZT20" s="868" t="s">
        <v>877</v>
      </c>
      <c r="SZU20" s="868" t="s">
        <v>877</v>
      </c>
      <c r="SZV20" s="868" t="s">
        <v>877</v>
      </c>
      <c r="SZW20" s="868" t="s">
        <v>877</v>
      </c>
      <c r="SZX20" s="868" t="s">
        <v>877</v>
      </c>
      <c r="SZY20" s="868" t="s">
        <v>877</v>
      </c>
      <c r="SZZ20" s="868" t="s">
        <v>877</v>
      </c>
      <c r="TAA20" s="868" t="s">
        <v>877</v>
      </c>
      <c r="TAB20" s="868" t="s">
        <v>877</v>
      </c>
      <c r="TAC20" s="868" t="s">
        <v>877</v>
      </c>
      <c r="TAD20" s="868" t="s">
        <v>877</v>
      </c>
      <c r="TAE20" s="868" t="s">
        <v>877</v>
      </c>
      <c r="TAF20" s="868" t="s">
        <v>877</v>
      </c>
      <c r="TAG20" s="868" t="s">
        <v>877</v>
      </c>
      <c r="TAH20" s="868" t="s">
        <v>877</v>
      </c>
      <c r="TAI20" s="868" t="s">
        <v>877</v>
      </c>
      <c r="TAJ20" s="868" t="s">
        <v>877</v>
      </c>
      <c r="TAK20" s="868" t="s">
        <v>877</v>
      </c>
      <c r="TAL20" s="868" t="s">
        <v>877</v>
      </c>
      <c r="TAM20" s="868" t="s">
        <v>877</v>
      </c>
      <c r="TAN20" s="868" t="s">
        <v>877</v>
      </c>
      <c r="TAO20" s="868" t="s">
        <v>877</v>
      </c>
      <c r="TAP20" s="868" t="s">
        <v>877</v>
      </c>
      <c r="TAQ20" s="868" t="s">
        <v>877</v>
      </c>
      <c r="TAR20" s="868" t="s">
        <v>877</v>
      </c>
      <c r="TAS20" s="868" t="s">
        <v>877</v>
      </c>
      <c r="TAT20" s="868" t="s">
        <v>877</v>
      </c>
      <c r="TAU20" s="868" t="s">
        <v>877</v>
      </c>
      <c r="TAV20" s="868" t="s">
        <v>877</v>
      </c>
      <c r="TAW20" s="868" t="s">
        <v>877</v>
      </c>
      <c r="TAX20" s="868" t="s">
        <v>877</v>
      </c>
      <c r="TAY20" s="868" t="s">
        <v>877</v>
      </c>
      <c r="TAZ20" s="868" t="s">
        <v>877</v>
      </c>
      <c r="TBA20" s="868" t="s">
        <v>877</v>
      </c>
      <c r="TBB20" s="868" t="s">
        <v>877</v>
      </c>
      <c r="TBC20" s="868" t="s">
        <v>877</v>
      </c>
      <c r="TBD20" s="868" t="s">
        <v>877</v>
      </c>
      <c r="TBE20" s="868" t="s">
        <v>877</v>
      </c>
      <c r="TBF20" s="868" t="s">
        <v>877</v>
      </c>
      <c r="TBG20" s="868" t="s">
        <v>877</v>
      </c>
      <c r="TBH20" s="868" t="s">
        <v>877</v>
      </c>
      <c r="TBI20" s="868" t="s">
        <v>877</v>
      </c>
      <c r="TBJ20" s="868" t="s">
        <v>877</v>
      </c>
      <c r="TBK20" s="868" t="s">
        <v>877</v>
      </c>
      <c r="TBL20" s="868" t="s">
        <v>877</v>
      </c>
      <c r="TBM20" s="868" t="s">
        <v>877</v>
      </c>
      <c r="TBN20" s="868" t="s">
        <v>877</v>
      </c>
      <c r="TBO20" s="868" t="s">
        <v>877</v>
      </c>
      <c r="TBP20" s="868" t="s">
        <v>877</v>
      </c>
      <c r="TBQ20" s="868" t="s">
        <v>877</v>
      </c>
      <c r="TBR20" s="868" t="s">
        <v>877</v>
      </c>
      <c r="TBS20" s="868" t="s">
        <v>877</v>
      </c>
      <c r="TBT20" s="868" t="s">
        <v>877</v>
      </c>
      <c r="TBU20" s="868" t="s">
        <v>877</v>
      </c>
      <c r="TBV20" s="868" t="s">
        <v>877</v>
      </c>
      <c r="TBW20" s="868" t="s">
        <v>877</v>
      </c>
      <c r="TBX20" s="868" t="s">
        <v>877</v>
      </c>
      <c r="TBY20" s="868" t="s">
        <v>877</v>
      </c>
      <c r="TBZ20" s="868" t="s">
        <v>877</v>
      </c>
      <c r="TCA20" s="868" t="s">
        <v>877</v>
      </c>
      <c r="TCB20" s="868" t="s">
        <v>877</v>
      </c>
      <c r="TCC20" s="868" t="s">
        <v>877</v>
      </c>
      <c r="TCD20" s="868" t="s">
        <v>877</v>
      </c>
      <c r="TCE20" s="868" t="s">
        <v>877</v>
      </c>
      <c r="TCF20" s="868" t="s">
        <v>877</v>
      </c>
      <c r="TCG20" s="868" t="s">
        <v>877</v>
      </c>
      <c r="TCH20" s="868" t="s">
        <v>877</v>
      </c>
      <c r="TCI20" s="868" t="s">
        <v>877</v>
      </c>
      <c r="TCJ20" s="868" t="s">
        <v>877</v>
      </c>
      <c r="TCK20" s="868" t="s">
        <v>877</v>
      </c>
      <c r="TCL20" s="868" t="s">
        <v>877</v>
      </c>
      <c r="TCM20" s="868" t="s">
        <v>877</v>
      </c>
      <c r="TCN20" s="868" t="s">
        <v>877</v>
      </c>
      <c r="TCO20" s="868" t="s">
        <v>877</v>
      </c>
      <c r="TCP20" s="868" t="s">
        <v>877</v>
      </c>
      <c r="TCQ20" s="868" t="s">
        <v>877</v>
      </c>
      <c r="TCR20" s="868" t="s">
        <v>877</v>
      </c>
      <c r="TCS20" s="868" t="s">
        <v>877</v>
      </c>
      <c r="TCT20" s="868" t="s">
        <v>877</v>
      </c>
      <c r="TCU20" s="868" t="s">
        <v>877</v>
      </c>
      <c r="TCV20" s="868" t="s">
        <v>877</v>
      </c>
      <c r="TCW20" s="868" t="s">
        <v>877</v>
      </c>
      <c r="TCX20" s="868" t="s">
        <v>877</v>
      </c>
      <c r="TCY20" s="868" t="s">
        <v>877</v>
      </c>
      <c r="TCZ20" s="868" t="s">
        <v>877</v>
      </c>
      <c r="TDA20" s="868" t="s">
        <v>877</v>
      </c>
      <c r="TDB20" s="868" t="s">
        <v>877</v>
      </c>
      <c r="TDC20" s="868" t="s">
        <v>877</v>
      </c>
      <c r="TDD20" s="868" t="s">
        <v>877</v>
      </c>
      <c r="TDE20" s="868" t="s">
        <v>877</v>
      </c>
      <c r="TDF20" s="868" t="s">
        <v>877</v>
      </c>
      <c r="TDG20" s="868" t="s">
        <v>877</v>
      </c>
      <c r="TDH20" s="868" t="s">
        <v>877</v>
      </c>
      <c r="TDI20" s="868" t="s">
        <v>877</v>
      </c>
      <c r="TDJ20" s="868" t="s">
        <v>877</v>
      </c>
      <c r="TDK20" s="868" t="s">
        <v>877</v>
      </c>
      <c r="TDL20" s="868" t="s">
        <v>877</v>
      </c>
      <c r="TDM20" s="868" t="s">
        <v>877</v>
      </c>
      <c r="TDN20" s="868" t="s">
        <v>877</v>
      </c>
      <c r="TDO20" s="868" t="s">
        <v>877</v>
      </c>
      <c r="TDP20" s="868" t="s">
        <v>877</v>
      </c>
      <c r="TDQ20" s="868" t="s">
        <v>877</v>
      </c>
      <c r="TDR20" s="868" t="s">
        <v>877</v>
      </c>
      <c r="TDS20" s="868" t="s">
        <v>877</v>
      </c>
      <c r="TDT20" s="868" t="s">
        <v>877</v>
      </c>
      <c r="TDU20" s="868" t="s">
        <v>877</v>
      </c>
      <c r="TDV20" s="868" t="s">
        <v>877</v>
      </c>
      <c r="TDW20" s="868" t="s">
        <v>877</v>
      </c>
      <c r="TDX20" s="868" t="s">
        <v>877</v>
      </c>
      <c r="TDY20" s="868" t="s">
        <v>877</v>
      </c>
      <c r="TDZ20" s="868" t="s">
        <v>877</v>
      </c>
      <c r="TEA20" s="868" t="s">
        <v>877</v>
      </c>
      <c r="TEB20" s="868" t="s">
        <v>877</v>
      </c>
      <c r="TEC20" s="868" t="s">
        <v>877</v>
      </c>
      <c r="TED20" s="868" t="s">
        <v>877</v>
      </c>
      <c r="TEE20" s="868" t="s">
        <v>877</v>
      </c>
      <c r="TEF20" s="868" t="s">
        <v>877</v>
      </c>
      <c r="TEG20" s="868" t="s">
        <v>877</v>
      </c>
      <c r="TEH20" s="868" t="s">
        <v>877</v>
      </c>
      <c r="TEI20" s="868" t="s">
        <v>877</v>
      </c>
      <c r="TEJ20" s="868" t="s">
        <v>877</v>
      </c>
      <c r="TEK20" s="868" t="s">
        <v>877</v>
      </c>
      <c r="TEL20" s="868" t="s">
        <v>877</v>
      </c>
      <c r="TEM20" s="868" t="s">
        <v>877</v>
      </c>
      <c r="TEN20" s="868" t="s">
        <v>877</v>
      </c>
      <c r="TEO20" s="868" t="s">
        <v>877</v>
      </c>
      <c r="TEP20" s="868" t="s">
        <v>877</v>
      </c>
      <c r="TEQ20" s="868" t="s">
        <v>877</v>
      </c>
      <c r="TER20" s="868" t="s">
        <v>877</v>
      </c>
      <c r="TES20" s="868" t="s">
        <v>877</v>
      </c>
      <c r="TET20" s="868" t="s">
        <v>877</v>
      </c>
      <c r="TEU20" s="868" t="s">
        <v>877</v>
      </c>
      <c r="TEV20" s="868" t="s">
        <v>877</v>
      </c>
      <c r="TEW20" s="868" t="s">
        <v>877</v>
      </c>
      <c r="TEX20" s="868" t="s">
        <v>877</v>
      </c>
      <c r="TEY20" s="868" t="s">
        <v>877</v>
      </c>
      <c r="TEZ20" s="868" t="s">
        <v>877</v>
      </c>
      <c r="TFA20" s="868" t="s">
        <v>877</v>
      </c>
      <c r="TFB20" s="868" t="s">
        <v>877</v>
      </c>
      <c r="TFC20" s="868" t="s">
        <v>877</v>
      </c>
      <c r="TFD20" s="868" t="s">
        <v>877</v>
      </c>
      <c r="TFE20" s="868" t="s">
        <v>877</v>
      </c>
      <c r="TFF20" s="868" t="s">
        <v>877</v>
      </c>
      <c r="TFG20" s="868" t="s">
        <v>877</v>
      </c>
      <c r="TFH20" s="868" t="s">
        <v>877</v>
      </c>
      <c r="TFI20" s="868" t="s">
        <v>877</v>
      </c>
      <c r="TFJ20" s="868" t="s">
        <v>877</v>
      </c>
      <c r="TFK20" s="868" t="s">
        <v>877</v>
      </c>
      <c r="TFL20" s="868" t="s">
        <v>877</v>
      </c>
      <c r="TFM20" s="868" t="s">
        <v>877</v>
      </c>
      <c r="TFN20" s="868" t="s">
        <v>877</v>
      </c>
      <c r="TFO20" s="868" t="s">
        <v>877</v>
      </c>
      <c r="TFP20" s="868" t="s">
        <v>877</v>
      </c>
      <c r="TFQ20" s="868" t="s">
        <v>877</v>
      </c>
      <c r="TFR20" s="868" t="s">
        <v>877</v>
      </c>
      <c r="TFS20" s="868" t="s">
        <v>877</v>
      </c>
      <c r="TFT20" s="868" t="s">
        <v>877</v>
      </c>
      <c r="TFU20" s="868" t="s">
        <v>877</v>
      </c>
      <c r="TFV20" s="868" t="s">
        <v>877</v>
      </c>
      <c r="TFW20" s="868" t="s">
        <v>877</v>
      </c>
      <c r="TFX20" s="868" t="s">
        <v>877</v>
      </c>
      <c r="TFY20" s="868" t="s">
        <v>877</v>
      </c>
      <c r="TFZ20" s="868" t="s">
        <v>877</v>
      </c>
      <c r="TGA20" s="868" t="s">
        <v>877</v>
      </c>
      <c r="TGB20" s="868" t="s">
        <v>877</v>
      </c>
      <c r="TGC20" s="868" t="s">
        <v>877</v>
      </c>
      <c r="TGD20" s="868" t="s">
        <v>877</v>
      </c>
      <c r="TGE20" s="868" t="s">
        <v>877</v>
      </c>
      <c r="TGF20" s="868" t="s">
        <v>877</v>
      </c>
      <c r="TGG20" s="868" t="s">
        <v>877</v>
      </c>
      <c r="TGH20" s="868" t="s">
        <v>877</v>
      </c>
      <c r="TGI20" s="868" t="s">
        <v>877</v>
      </c>
      <c r="TGJ20" s="868" t="s">
        <v>877</v>
      </c>
      <c r="TGK20" s="868" t="s">
        <v>877</v>
      </c>
      <c r="TGL20" s="868" t="s">
        <v>877</v>
      </c>
      <c r="TGM20" s="868" t="s">
        <v>877</v>
      </c>
      <c r="TGN20" s="868" t="s">
        <v>877</v>
      </c>
      <c r="TGO20" s="868" t="s">
        <v>877</v>
      </c>
      <c r="TGP20" s="868" t="s">
        <v>877</v>
      </c>
      <c r="TGQ20" s="868" t="s">
        <v>877</v>
      </c>
      <c r="TGR20" s="868" t="s">
        <v>877</v>
      </c>
      <c r="TGS20" s="868" t="s">
        <v>877</v>
      </c>
      <c r="TGT20" s="868" t="s">
        <v>877</v>
      </c>
      <c r="TGU20" s="868" t="s">
        <v>877</v>
      </c>
      <c r="TGV20" s="868" t="s">
        <v>877</v>
      </c>
      <c r="TGW20" s="868" t="s">
        <v>877</v>
      </c>
      <c r="TGX20" s="868" t="s">
        <v>877</v>
      </c>
      <c r="TGY20" s="868" t="s">
        <v>877</v>
      </c>
      <c r="TGZ20" s="868" t="s">
        <v>877</v>
      </c>
      <c r="THA20" s="868" t="s">
        <v>877</v>
      </c>
      <c r="THB20" s="868" t="s">
        <v>877</v>
      </c>
      <c r="THC20" s="868" t="s">
        <v>877</v>
      </c>
      <c r="THD20" s="868" t="s">
        <v>877</v>
      </c>
      <c r="THE20" s="868" t="s">
        <v>877</v>
      </c>
      <c r="THF20" s="868" t="s">
        <v>877</v>
      </c>
      <c r="THG20" s="868" t="s">
        <v>877</v>
      </c>
      <c r="THH20" s="868" t="s">
        <v>877</v>
      </c>
      <c r="THI20" s="868" t="s">
        <v>877</v>
      </c>
      <c r="THJ20" s="868" t="s">
        <v>877</v>
      </c>
      <c r="THK20" s="868" t="s">
        <v>877</v>
      </c>
      <c r="THL20" s="868" t="s">
        <v>877</v>
      </c>
      <c r="THM20" s="868" t="s">
        <v>877</v>
      </c>
      <c r="THN20" s="868" t="s">
        <v>877</v>
      </c>
      <c r="THO20" s="868" t="s">
        <v>877</v>
      </c>
      <c r="THP20" s="868" t="s">
        <v>877</v>
      </c>
      <c r="THQ20" s="868" t="s">
        <v>877</v>
      </c>
      <c r="THR20" s="868" t="s">
        <v>877</v>
      </c>
      <c r="THS20" s="868" t="s">
        <v>877</v>
      </c>
      <c r="THT20" s="868" t="s">
        <v>877</v>
      </c>
      <c r="THU20" s="868" t="s">
        <v>877</v>
      </c>
      <c r="THV20" s="868" t="s">
        <v>877</v>
      </c>
      <c r="THW20" s="868" t="s">
        <v>877</v>
      </c>
      <c r="THX20" s="868" t="s">
        <v>877</v>
      </c>
      <c r="THY20" s="868" t="s">
        <v>877</v>
      </c>
      <c r="THZ20" s="868" t="s">
        <v>877</v>
      </c>
      <c r="TIA20" s="868" t="s">
        <v>877</v>
      </c>
      <c r="TIB20" s="868" t="s">
        <v>877</v>
      </c>
      <c r="TIC20" s="868" t="s">
        <v>877</v>
      </c>
      <c r="TID20" s="868" t="s">
        <v>877</v>
      </c>
      <c r="TIE20" s="868" t="s">
        <v>877</v>
      </c>
      <c r="TIF20" s="868" t="s">
        <v>877</v>
      </c>
      <c r="TIG20" s="868" t="s">
        <v>877</v>
      </c>
      <c r="TIH20" s="868" t="s">
        <v>877</v>
      </c>
      <c r="TII20" s="868" t="s">
        <v>877</v>
      </c>
      <c r="TIJ20" s="868" t="s">
        <v>877</v>
      </c>
      <c r="TIK20" s="868" t="s">
        <v>877</v>
      </c>
      <c r="TIL20" s="868" t="s">
        <v>877</v>
      </c>
      <c r="TIM20" s="868" t="s">
        <v>877</v>
      </c>
      <c r="TIN20" s="868" t="s">
        <v>877</v>
      </c>
      <c r="TIO20" s="868" t="s">
        <v>877</v>
      </c>
      <c r="TIP20" s="868" t="s">
        <v>877</v>
      </c>
      <c r="TIQ20" s="868" t="s">
        <v>877</v>
      </c>
      <c r="TIR20" s="868" t="s">
        <v>877</v>
      </c>
      <c r="TIS20" s="868" t="s">
        <v>877</v>
      </c>
      <c r="TIT20" s="868" t="s">
        <v>877</v>
      </c>
      <c r="TIU20" s="868" t="s">
        <v>877</v>
      </c>
      <c r="TIV20" s="868" t="s">
        <v>877</v>
      </c>
      <c r="TIW20" s="868" t="s">
        <v>877</v>
      </c>
      <c r="TIX20" s="868" t="s">
        <v>877</v>
      </c>
      <c r="TIY20" s="868" t="s">
        <v>877</v>
      </c>
      <c r="TIZ20" s="868" t="s">
        <v>877</v>
      </c>
      <c r="TJA20" s="868" t="s">
        <v>877</v>
      </c>
      <c r="TJB20" s="868" t="s">
        <v>877</v>
      </c>
      <c r="TJC20" s="868" t="s">
        <v>877</v>
      </c>
      <c r="TJD20" s="868" t="s">
        <v>877</v>
      </c>
      <c r="TJE20" s="868" t="s">
        <v>877</v>
      </c>
      <c r="TJF20" s="868" t="s">
        <v>877</v>
      </c>
      <c r="TJG20" s="868" t="s">
        <v>877</v>
      </c>
      <c r="TJH20" s="868" t="s">
        <v>877</v>
      </c>
      <c r="TJI20" s="868" t="s">
        <v>877</v>
      </c>
      <c r="TJJ20" s="868" t="s">
        <v>877</v>
      </c>
      <c r="TJK20" s="868" t="s">
        <v>877</v>
      </c>
      <c r="TJL20" s="868" t="s">
        <v>877</v>
      </c>
      <c r="TJM20" s="868" t="s">
        <v>877</v>
      </c>
      <c r="TJN20" s="868" t="s">
        <v>877</v>
      </c>
      <c r="TJO20" s="868" t="s">
        <v>877</v>
      </c>
      <c r="TJP20" s="868" t="s">
        <v>877</v>
      </c>
      <c r="TJQ20" s="868" t="s">
        <v>877</v>
      </c>
      <c r="TJR20" s="868" t="s">
        <v>877</v>
      </c>
      <c r="TJS20" s="868" t="s">
        <v>877</v>
      </c>
      <c r="TJT20" s="868" t="s">
        <v>877</v>
      </c>
      <c r="TJU20" s="868" t="s">
        <v>877</v>
      </c>
      <c r="TJV20" s="868" t="s">
        <v>877</v>
      </c>
      <c r="TJW20" s="868" t="s">
        <v>877</v>
      </c>
      <c r="TJX20" s="868" t="s">
        <v>877</v>
      </c>
      <c r="TJY20" s="868" t="s">
        <v>877</v>
      </c>
      <c r="TJZ20" s="868" t="s">
        <v>877</v>
      </c>
      <c r="TKA20" s="868" t="s">
        <v>877</v>
      </c>
      <c r="TKB20" s="868" t="s">
        <v>877</v>
      </c>
      <c r="TKC20" s="868" t="s">
        <v>877</v>
      </c>
      <c r="TKD20" s="868" t="s">
        <v>877</v>
      </c>
      <c r="TKE20" s="868" t="s">
        <v>877</v>
      </c>
      <c r="TKF20" s="868" t="s">
        <v>877</v>
      </c>
      <c r="TKG20" s="868" t="s">
        <v>877</v>
      </c>
      <c r="TKH20" s="868" t="s">
        <v>877</v>
      </c>
      <c r="TKI20" s="868" t="s">
        <v>877</v>
      </c>
      <c r="TKJ20" s="868" t="s">
        <v>877</v>
      </c>
      <c r="TKK20" s="868" t="s">
        <v>877</v>
      </c>
      <c r="TKL20" s="868" t="s">
        <v>877</v>
      </c>
      <c r="TKM20" s="868" t="s">
        <v>877</v>
      </c>
      <c r="TKN20" s="868" t="s">
        <v>877</v>
      </c>
      <c r="TKO20" s="868" t="s">
        <v>877</v>
      </c>
      <c r="TKP20" s="868" t="s">
        <v>877</v>
      </c>
      <c r="TKQ20" s="868" t="s">
        <v>877</v>
      </c>
      <c r="TKR20" s="868" t="s">
        <v>877</v>
      </c>
      <c r="TKS20" s="868" t="s">
        <v>877</v>
      </c>
      <c r="TKT20" s="868" t="s">
        <v>877</v>
      </c>
      <c r="TKU20" s="868" t="s">
        <v>877</v>
      </c>
      <c r="TKV20" s="868" t="s">
        <v>877</v>
      </c>
      <c r="TKW20" s="868" t="s">
        <v>877</v>
      </c>
      <c r="TKX20" s="868" t="s">
        <v>877</v>
      </c>
      <c r="TKY20" s="868" t="s">
        <v>877</v>
      </c>
      <c r="TKZ20" s="868" t="s">
        <v>877</v>
      </c>
      <c r="TLA20" s="868" t="s">
        <v>877</v>
      </c>
      <c r="TLB20" s="868" t="s">
        <v>877</v>
      </c>
      <c r="TLC20" s="868" t="s">
        <v>877</v>
      </c>
      <c r="TLD20" s="868" t="s">
        <v>877</v>
      </c>
      <c r="TLE20" s="868" t="s">
        <v>877</v>
      </c>
      <c r="TLF20" s="868" t="s">
        <v>877</v>
      </c>
      <c r="TLG20" s="868" t="s">
        <v>877</v>
      </c>
      <c r="TLH20" s="868" t="s">
        <v>877</v>
      </c>
      <c r="TLI20" s="868" t="s">
        <v>877</v>
      </c>
      <c r="TLJ20" s="868" t="s">
        <v>877</v>
      </c>
      <c r="TLK20" s="868" t="s">
        <v>877</v>
      </c>
      <c r="TLL20" s="868" t="s">
        <v>877</v>
      </c>
      <c r="TLM20" s="868" t="s">
        <v>877</v>
      </c>
      <c r="TLN20" s="868" t="s">
        <v>877</v>
      </c>
      <c r="TLO20" s="868" t="s">
        <v>877</v>
      </c>
      <c r="TLP20" s="868" t="s">
        <v>877</v>
      </c>
      <c r="TLQ20" s="868" t="s">
        <v>877</v>
      </c>
      <c r="TLR20" s="868" t="s">
        <v>877</v>
      </c>
      <c r="TLS20" s="868" t="s">
        <v>877</v>
      </c>
      <c r="TLT20" s="868" t="s">
        <v>877</v>
      </c>
      <c r="TLU20" s="868" t="s">
        <v>877</v>
      </c>
      <c r="TLV20" s="868" t="s">
        <v>877</v>
      </c>
      <c r="TLW20" s="868" t="s">
        <v>877</v>
      </c>
      <c r="TLX20" s="868" t="s">
        <v>877</v>
      </c>
      <c r="TLY20" s="868" t="s">
        <v>877</v>
      </c>
      <c r="TLZ20" s="868" t="s">
        <v>877</v>
      </c>
      <c r="TMA20" s="868" t="s">
        <v>877</v>
      </c>
      <c r="TMB20" s="868" t="s">
        <v>877</v>
      </c>
      <c r="TMC20" s="868" t="s">
        <v>877</v>
      </c>
      <c r="TMD20" s="868" t="s">
        <v>877</v>
      </c>
      <c r="TME20" s="868" t="s">
        <v>877</v>
      </c>
      <c r="TMF20" s="868" t="s">
        <v>877</v>
      </c>
      <c r="TMG20" s="868" t="s">
        <v>877</v>
      </c>
      <c r="TMH20" s="868" t="s">
        <v>877</v>
      </c>
      <c r="TMI20" s="868" t="s">
        <v>877</v>
      </c>
      <c r="TMJ20" s="868" t="s">
        <v>877</v>
      </c>
      <c r="TMK20" s="868" t="s">
        <v>877</v>
      </c>
      <c r="TML20" s="868" t="s">
        <v>877</v>
      </c>
      <c r="TMM20" s="868" t="s">
        <v>877</v>
      </c>
      <c r="TMN20" s="868" t="s">
        <v>877</v>
      </c>
      <c r="TMO20" s="868" t="s">
        <v>877</v>
      </c>
      <c r="TMP20" s="868" t="s">
        <v>877</v>
      </c>
      <c r="TMQ20" s="868" t="s">
        <v>877</v>
      </c>
      <c r="TMR20" s="868" t="s">
        <v>877</v>
      </c>
      <c r="TMS20" s="868" t="s">
        <v>877</v>
      </c>
      <c r="TMT20" s="868" t="s">
        <v>877</v>
      </c>
      <c r="TMU20" s="868" t="s">
        <v>877</v>
      </c>
      <c r="TMV20" s="868" t="s">
        <v>877</v>
      </c>
      <c r="TMW20" s="868" t="s">
        <v>877</v>
      </c>
      <c r="TMX20" s="868" t="s">
        <v>877</v>
      </c>
      <c r="TMY20" s="868" t="s">
        <v>877</v>
      </c>
      <c r="TMZ20" s="868" t="s">
        <v>877</v>
      </c>
      <c r="TNA20" s="868" t="s">
        <v>877</v>
      </c>
      <c r="TNB20" s="868" t="s">
        <v>877</v>
      </c>
      <c r="TNC20" s="868" t="s">
        <v>877</v>
      </c>
      <c r="TND20" s="868" t="s">
        <v>877</v>
      </c>
      <c r="TNE20" s="868" t="s">
        <v>877</v>
      </c>
      <c r="TNF20" s="868" t="s">
        <v>877</v>
      </c>
      <c r="TNG20" s="868" t="s">
        <v>877</v>
      </c>
      <c r="TNH20" s="868" t="s">
        <v>877</v>
      </c>
      <c r="TNI20" s="868" t="s">
        <v>877</v>
      </c>
      <c r="TNJ20" s="868" t="s">
        <v>877</v>
      </c>
      <c r="TNK20" s="868" t="s">
        <v>877</v>
      </c>
      <c r="TNL20" s="868" t="s">
        <v>877</v>
      </c>
      <c r="TNM20" s="868" t="s">
        <v>877</v>
      </c>
      <c r="TNN20" s="868" t="s">
        <v>877</v>
      </c>
      <c r="TNO20" s="868" t="s">
        <v>877</v>
      </c>
      <c r="TNP20" s="868" t="s">
        <v>877</v>
      </c>
      <c r="TNQ20" s="868" t="s">
        <v>877</v>
      </c>
      <c r="TNR20" s="868" t="s">
        <v>877</v>
      </c>
      <c r="TNS20" s="868" t="s">
        <v>877</v>
      </c>
      <c r="TNT20" s="868" t="s">
        <v>877</v>
      </c>
      <c r="TNU20" s="868" t="s">
        <v>877</v>
      </c>
      <c r="TNV20" s="868" t="s">
        <v>877</v>
      </c>
      <c r="TNW20" s="868" t="s">
        <v>877</v>
      </c>
      <c r="TNX20" s="868" t="s">
        <v>877</v>
      </c>
      <c r="TNY20" s="868" t="s">
        <v>877</v>
      </c>
      <c r="TNZ20" s="868" t="s">
        <v>877</v>
      </c>
      <c r="TOA20" s="868" t="s">
        <v>877</v>
      </c>
      <c r="TOB20" s="868" t="s">
        <v>877</v>
      </c>
      <c r="TOC20" s="868" t="s">
        <v>877</v>
      </c>
      <c r="TOD20" s="868" t="s">
        <v>877</v>
      </c>
      <c r="TOE20" s="868" t="s">
        <v>877</v>
      </c>
      <c r="TOF20" s="868" t="s">
        <v>877</v>
      </c>
      <c r="TOG20" s="868" t="s">
        <v>877</v>
      </c>
      <c r="TOH20" s="868" t="s">
        <v>877</v>
      </c>
      <c r="TOI20" s="868" t="s">
        <v>877</v>
      </c>
      <c r="TOJ20" s="868" t="s">
        <v>877</v>
      </c>
      <c r="TOK20" s="868" t="s">
        <v>877</v>
      </c>
      <c r="TOL20" s="868" t="s">
        <v>877</v>
      </c>
      <c r="TOM20" s="868" t="s">
        <v>877</v>
      </c>
      <c r="TON20" s="868" t="s">
        <v>877</v>
      </c>
      <c r="TOO20" s="868" t="s">
        <v>877</v>
      </c>
      <c r="TOP20" s="868" t="s">
        <v>877</v>
      </c>
      <c r="TOQ20" s="868" t="s">
        <v>877</v>
      </c>
      <c r="TOR20" s="868" t="s">
        <v>877</v>
      </c>
      <c r="TOS20" s="868" t="s">
        <v>877</v>
      </c>
      <c r="TOT20" s="868" t="s">
        <v>877</v>
      </c>
      <c r="TOU20" s="868" t="s">
        <v>877</v>
      </c>
      <c r="TOV20" s="868" t="s">
        <v>877</v>
      </c>
      <c r="TOW20" s="868" t="s">
        <v>877</v>
      </c>
      <c r="TOX20" s="868" t="s">
        <v>877</v>
      </c>
      <c r="TOY20" s="868" t="s">
        <v>877</v>
      </c>
      <c r="TOZ20" s="868" t="s">
        <v>877</v>
      </c>
      <c r="TPA20" s="868" t="s">
        <v>877</v>
      </c>
      <c r="TPB20" s="868" t="s">
        <v>877</v>
      </c>
      <c r="TPC20" s="868" t="s">
        <v>877</v>
      </c>
      <c r="TPD20" s="868" t="s">
        <v>877</v>
      </c>
      <c r="TPE20" s="868" t="s">
        <v>877</v>
      </c>
      <c r="TPF20" s="868" t="s">
        <v>877</v>
      </c>
      <c r="TPG20" s="868" t="s">
        <v>877</v>
      </c>
      <c r="TPH20" s="868" t="s">
        <v>877</v>
      </c>
      <c r="TPI20" s="868" t="s">
        <v>877</v>
      </c>
      <c r="TPJ20" s="868" t="s">
        <v>877</v>
      </c>
      <c r="TPK20" s="868" t="s">
        <v>877</v>
      </c>
      <c r="TPL20" s="868" t="s">
        <v>877</v>
      </c>
      <c r="TPM20" s="868" t="s">
        <v>877</v>
      </c>
      <c r="TPN20" s="868" t="s">
        <v>877</v>
      </c>
      <c r="TPO20" s="868" t="s">
        <v>877</v>
      </c>
      <c r="TPP20" s="868" t="s">
        <v>877</v>
      </c>
      <c r="TPQ20" s="868" t="s">
        <v>877</v>
      </c>
      <c r="TPR20" s="868" t="s">
        <v>877</v>
      </c>
      <c r="TPS20" s="868" t="s">
        <v>877</v>
      </c>
      <c r="TPT20" s="868" t="s">
        <v>877</v>
      </c>
      <c r="TPU20" s="868" t="s">
        <v>877</v>
      </c>
      <c r="TPV20" s="868" t="s">
        <v>877</v>
      </c>
      <c r="TPW20" s="868" t="s">
        <v>877</v>
      </c>
      <c r="TPX20" s="868" t="s">
        <v>877</v>
      </c>
      <c r="TPY20" s="868" t="s">
        <v>877</v>
      </c>
      <c r="TPZ20" s="868" t="s">
        <v>877</v>
      </c>
      <c r="TQA20" s="868" t="s">
        <v>877</v>
      </c>
      <c r="TQB20" s="868" t="s">
        <v>877</v>
      </c>
      <c r="TQC20" s="868" t="s">
        <v>877</v>
      </c>
      <c r="TQD20" s="868" t="s">
        <v>877</v>
      </c>
      <c r="TQE20" s="868" t="s">
        <v>877</v>
      </c>
      <c r="TQF20" s="868" t="s">
        <v>877</v>
      </c>
      <c r="TQG20" s="868" t="s">
        <v>877</v>
      </c>
      <c r="TQH20" s="868" t="s">
        <v>877</v>
      </c>
      <c r="TQI20" s="868" t="s">
        <v>877</v>
      </c>
      <c r="TQJ20" s="868" t="s">
        <v>877</v>
      </c>
      <c r="TQK20" s="868" t="s">
        <v>877</v>
      </c>
      <c r="TQL20" s="868" t="s">
        <v>877</v>
      </c>
      <c r="TQM20" s="868" t="s">
        <v>877</v>
      </c>
      <c r="TQN20" s="868" t="s">
        <v>877</v>
      </c>
      <c r="TQO20" s="868" t="s">
        <v>877</v>
      </c>
      <c r="TQP20" s="868" t="s">
        <v>877</v>
      </c>
      <c r="TQQ20" s="868" t="s">
        <v>877</v>
      </c>
      <c r="TQR20" s="868" t="s">
        <v>877</v>
      </c>
      <c r="TQS20" s="868" t="s">
        <v>877</v>
      </c>
      <c r="TQT20" s="868" t="s">
        <v>877</v>
      </c>
      <c r="TQU20" s="868" t="s">
        <v>877</v>
      </c>
      <c r="TQV20" s="868" t="s">
        <v>877</v>
      </c>
      <c r="TQW20" s="868" t="s">
        <v>877</v>
      </c>
      <c r="TQX20" s="868" t="s">
        <v>877</v>
      </c>
      <c r="TQY20" s="868" t="s">
        <v>877</v>
      </c>
      <c r="TQZ20" s="868" t="s">
        <v>877</v>
      </c>
      <c r="TRA20" s="868" t="s">
        <v>877</v>
      </c>
      <c r="TRB20" s="868" t="s">
        <v>877</v>
      </c>
      <c r="TRC20" s="868" t="s">
        <v>877</v>
      </c>
      <c r="TRD20" s="868" t="s">
        <v>877</v>
      </c>
      <c r="TRE20" s="868" t="s">
        <v>877</v>
      </c>
      <c r="TRF20" s="868" t="s">
        <v>877</v>
      </c>
      <c r="TRG20" s="868" t="s">
        <v>877</v>
      </c>
      <c r="TRH20" s="868" t="s">
        <v>877</v>
      </c>
      <c r="TRI20" s="868" t="s">
        <v>877</v>
      </c>
      <c r="TRJ20" s="868" t="s">
        <v>877</v>
      </c>
      <c r="TRK20" s="868" t="s">
        <v>877</v>
      </c>
      <c r="TRL20" s="868" t="s">
        <v>877</v>
      </c>
      <c r="TRM20" s="868" t="s">
        <v>877</v>
      </c>
      <c r="TRN20" s="868" t="s">
        <v>877</v>
      </c>
      <c r="TRO20" s="868" t="s">
        <v>877</v>
      </c>
      <c r="TRP20" s="868" t="s">
        <v>877</v>
      </c>
      <c r="TRQ20" s="868" t="s">
        <v>877</v>
      </c>
      <c r="TRR20" s="868" t="s">
        <v>877</v>
      </c>
      <c r="TRS20" s="868" t="s">
        <v>877</v>
      </c>
      <c r="TRT20" s="868" t="s">
        <v>877</v>
      </c>
      <c r="TRU20" s="868" t="s">
        <v>877</v>
      </c>
      <c r="TRV20" s="868" t="s">
        <v>877</v>
      </c>
      <c r="TRW20" s="868" t="s">
        <v>877</v>
      </c>
      <c r="TRX20" s="868" t="s">
        <v>877</v>
      </c>
      <c r="TRY20" s="868" t="s">
        <v>877</v>
      </c>
      <c r="TRZ20" s="868" t="s">
        <v>877</v>
      </c>
      <c r="TSA20" s="868" t="s">
        <v>877</v>
      </c>
      <c r="TSB20" s="868" t="s">
        <v>877</v>
      </c>
      <c r="TSC20" s="868" t="s">
        <v>877</v>
      </c>
      <c r="TSD20" s="868" t="s">
        <v>877</v>
      </c>
      <c r="TSE20" s="868" t="s">
        <v>877</v>
      </c>
      <c r="TSF20" s="868" t="s">
        <v>877</v>
      </c>
      <c r="TSG20" s="868" t="s">
        <v>877</v>
      </c>
      <c r="TSH20" s="868" t="s">
        <v>877</v>
      </c>
      <c r="TSI20" s="868" t="s">
        <v>877</v>
      </c>
      <c r="TSJ20" s="868" t="s">
        <v>877</v>
      </c>
      <c r="TSK20" s="868" t="s">
        <v>877</v>
      </c>
      <c r="TSL20" s="868" t="s">
        <v>877</v>
      </c>
      <c r="TSM20" s="868" t="s">
        <v>877</v>
      </c>
      <c r="TSN20" s="868" t="s">
        <v>877</v>
      </c>
      <c r="TSO20" s="868" t="s">
        <v>877</v>
      </c>
      <c r="TSP20" s="868" t="s">
        <v>877</v>
      </c>
      <c r="TSQ20" s="868" t="s">
        <v>877</v>
      </c>
      <c r="TSR20" s="868" t="s">
        <v>877</v>
      </c>
      <c r="TSS20" s="868" t="s">
        <v>877</v>
      </c>
      <c r="TST20" s="868" t="s">
        <v>877</v>
      </c>
      <c r="TSU20" s="868" t="s">
        <v>877</v>
      </c>
      <c r="TSV20" s="868" t="s">
        <v>877</v>
      </c>
      <c r="TSW20" s="868" t="s">
        <v>877</v>
      </c>
      <c r="TSX20" s="868" t="s">
        <v>877</v>
      </c>
      <c r="TSY20" s="868" t="s">
        <v>877</v>
      </c>
      <c r="TSZ20" s="868" t="s">
        <v>877</v>
      </c>
      <c r="TTA20" s="868" t="s">
        <v>877</v>
      </c>
      <c r="TTB20" s="868" t="s">
        <v>877</v>
      </c>
      <c r="TTC20" s="868" t="s">
        <v>877</v>
      </c>
      <c r="TTD20" s="868" t="s">
        <v>877</v>
      </c>
      <c r="TTE20" s="868" t="s">
        <v>877</v>
      </c>
      <c r="TTF20" s="868" t="s">
        <v>877</v>
      </c>
      <c r="TTG20" s="868" t="s">
        <v>877</v>
      </c>
      <c r="TTH20" s="868" t="s">
        <v>877</v>
      </c>
      <c r="TTI20" s="868" t="s">
        <v>877</v>
      </c>
      <c r="TTJ20" s="868" t="s">
        <v>877</v>
      </c>
      <c r="TTK20" s="868" t="s">
        <v>877</v>
      </c>
      <c r="TTL20" s="868" t="s">
        <v>877</v>
      </c>
      <c r="TTM20" s="868" t="s">
        <v>877</v>
      </c>
      <c r="TTN20" s="868" t="s">
        <v>877</v>
      </c>
      <c r="TTO20" s="868" t="s">
        <v>877</v>
      </c>
      <c r="TTP20" s="868" t="s">
        <v>877</v>
      </c>
      <c r="TTQ20" s="868" t="s">
        <v>877</v>
      </c>
      <c r="TTR20" s="868" t="s">
        <v>877</v>
      </c>
      <c r="TTS20" s="868" t="s">
        <v>877</v>
      </c>
      <c r="TTT20" s="868" t="s">
        <v>877</v>
      </c>
      <c r="TTU20" s="868" t="s">
        <v>877</v>
      </c>
      <c r="TTV20" s="868" t="s">
        <v>877</v>
      </c>
      <c r="TTW20" s="868" t="s">
        <v>877</v>
      </c>
      <c r="TTX20" s="868" t="s">
        <v>877</v>
      </c>
      <c r="TTY20" s="868" t="s">
        <v>877</v>
      </c>
      <c r="TTZ20" s="868" t="s">
        <v>877</v>
      </c>
      <c r="TUA20" s="868" t="s">
        <v>877</v>
      </c>
      <c r="TUB20" s="868" t="s">
        <v>877</v>
      </c>
      <c r="TUC20" s="868" t="s">
        <v>877</v>
      </c>
      <c r="TUD20" s="868" t="s">
        <v>877</v>
      </c>
      <c r="TUE20" s="868" t="s">
        <v>877</v>
      </c>
      <c r="TUF20" s="868" t="s">
        <v>877</v>
      </c>
      <c r="TUG20" s="868" t="s">
        <v>877</v>
      </c>
      <c r="TUH20" s="868" t="s">
        <v>877</v>
      </c>
      <c r="TUI20" s="868" t="s">
        <v>877</v>
      </c>
      <c r="TUJ20" s="868" t="s">
        <v>877</v>
      </c>
      <c r="TUK20" s="868" t="s">
        <v>877</v>
      </c>
      <c r="TUL20" s="868" t="s">
        <v>877</v>
      </c>
      <c r="TUM20" s="868" t="s">
        <v>877</v>
      </c>
      <c r="TUN20" s="868" t="s">
        <v>877</v>
      </c>
      <c r="TUO20" s="868" t="s">
        <v>877</v>
      </c>
      <c r="TUP20" s="868" t="s">
        <v>877</v>
      </c>
      <c r="TUQ20" s="868" t="s">
        <v>877</v>
      </c>
      <c r="TUR20" s="868" t="s">
        <v>877</v>
      </c>
      <c r="TUS20" s="868" t="s">
        <v>877</v>
      </c>
      <c r="TUT20" s="868" t="s">
        <v>877</v>
      </c>
      <c r="TUU20" s="868" t="s">
        <v>877</v>
      </c>
      <c r="TUV20" s="868" t="s">
        <v>877</v>
      </c>
      <c r="TUW20" s="868" t="s">
        <v>877</v>
      </c>
      <c r="TUX20" s="868" t="s">
        <v>877</v>
      </c>
      <c r="TUY20" s="868" t="s">
        <v>877</v>
      </c>
      <c r="TUZ20" s="868" t="s">
        <v>877</v>
      </c>
      <c r="TVA20" s="868" t="s">
        <v>877</v>
      </c>
      <c r="TVB20" s="868" t="s">
        <v>877</v>
      </c>
      <c r="TVC20" s="868" t="s">
        <v>877</v>
      </c>
      <c r="TVD20" s="868" t="s">
        <v>877</v>
      </c>
      <c r="TVE20" s="868" t="s">
        <v>877</v>
      </c>
      <c r="TVF20" s="868" t="s">
        <v>877</v>
      </c>
      <c r="TVG20" s="868" t="s">
        <v>877</v>
      </c>
      <c r="TVH20" s="868" t="s">
        <v>877</v>
      </c>
      <c r="TVI20" s="868" t="s">
        <v>877</v>
      </c>
      <c r="TVJ20" s="868" t="s">
        <v>877</v>
      </c>
      <c r="TVK20" s="868" t="s">
        <v>877</v>
      </c>
      <c r="TVL20" s="868" t="s">
        <v>877</v>
      </c>
      <c r="TVM20" s="868" t="s">
        <v>877</v>
      </c>
      <c r="TVN20" s="868" t="s">
        <v>877</v>
      </c>
      <c r="TVO20" s="868" t="s">
        <v>877</v>
      </c>
      <c r="TVP20" s="868" t="s">
        <v>877</v>
      </c>
      <c r="TVQ20" s="868" t="s">
        <v>877</v>
      </c>
      <c r="TVR20" s="868" t="s">
        <v>877</v>
      </c>
      <c r="TVS20" s="868" t="s">
        <v>877</v>
      </c>
      <c r="TVT20" s="868" t="s">
        <v>877</v>
      </c>
      <c r="TVU20" s="868" t="s">
        <v>877</v>
      </c>
      <c r="TVV20" s="868" t="s">
        <v>877</v>
      </c>
      <c r="TVW20" s="868" t="s">
        <v>877</v>
      </c>
      <c r="TVX20" s="868" t="s">
        <v>877</v>
      </c>
      <c r="TVY20" s="868" t="s">
        <v>877</v>
      </c>
      <c r="TVZ20" s="868" t="s">
        <v>877</v>
      </c>
      <c r="TWA20" s="868" t="s">
        <v>877</v>
      </c>
      <c r="TWB20" s="868" t="s">
        <v>877</v>
      </c>
      <c r="TWC20" s="868" t="s">
        <v>877</v>
      </c>
      <c r="TWD20" s="868" t="s">
        <v>877</v>
      </c>
      <c r="TWE20" s="868" t="s">
        <v>877</v>
      </c>
      <c r="TWF20" s="868" t="s">
        <v>877</v>
      </c>
      <c r="TWG20" s="868" t="s">
        <v>877</v>
      </c>
      <c r="TWH20" s="868" t="s">
        <v>877</v>
      </c>
      <c r="TWI20" s="868" t="s">
        <v>877</v>
      </c>
      <c r="TWJ20" s="868" t="s">
        <v>877</v>
      </c>
      <c r="TWK20" s="868" t="s">
        <v>877</v>
      </c>
      <c r="TWL20" s="868" t="s">
        <v>877</v>
      </c>
      <c r="TWM20" s="868" t="s">
        <v>877</v>
      </c>
      <c r="TWN20" s="868" t="s">
        <v>877</v>
      </c>
      <c r="TWO20" s="868" t="s">
        <v>877</v>
      </c>
      <c r="TWP20" s="868" t="s">
        <v>877</v>
      </c>
      <c r="TWQ20" s="868" t="s">
        <v>877</v>
      </c>
      <c r="TWR20" s="868" t="s">
        <v>877</v>
      </c>
      <c r="TWS20" s="868" t="s">
        <v>877</v>
      </c>
      <c r="TWT20" s="868" t="s">
        <v>877</v>
      </c>
      <c r="TWU20" s="868" t="s">
        <v>877</v>
      </c>
      <c r="TWV20" s="868" t="s">
        <v>877</v>
      </c>
      <c r="TWW20" s="868" t="s">
        <v>877</v>
      </c>
      <c r="TWX20" s="868" t="s">
        <v>877</v>
      </c>
      <c r="TWY20" s="868" t="s">
        <v>877</v>
      </c>
      <c r="TWZ20" s="868" t="s">
        <v>877</v>
      </c>
      <c r="TXA20" s="868" t="s">
        <v>877</v>
      </c>
      <c r="TXB20" s="868" t="s">
        <v>877</v>
      </c>
      <c r="TXC20" s="868" t="s">
        <v>877</v>
      </c>
      <c r="TXD20" s="868" t="s">
        <v>877</v>
      </c>
      <c r="TXE20" s="868" t="s">
        <v>877</v>
      </c>
      <c r="TXF20" s="868" t="s">
        <v>877</v>
      </c>
      <c r="TXG20" s="868" t="s">
        <v>877</v>
      </c>
      <c r="TXH20" s="868" t="s">
        <v>877</v>
      </c>
      <c r="TXI20" s="868" t="s">
        <v>877</v>
      </c>
      <c r="TXJ20" s="868" t="s">
        <v>877</v>
      </c>
      <c r="TXK20" s="868" t="s">
        <v>877</v>
      </c>
      <c r="TXL20" s="868" t="s">
        <v>877</v>
      </c>
      <c r="TXM20" s="868" t="s">
        <v>877</v>
      </c>
      <c r="TXN20" s="868" t="s">
        <v>877</v>
      </c>
      <c r="TXO20" s="868" t="s">
        <v>877</v>
      </c>
      <c r="TXP20" s="868" t="s">
        <v>877</v>
      </c>
      <c r="TXQ20" s="868" t="s">
        <v>877</v>
      </c>
      <c r="TXR20" s="868" t="s">
        <v>877</v>
      </c>
      <c r="TXS20" s="868" t="s">
        <v>877</v>
      </c>
      <c r="TXT20" s="868" t="s">
        <v>877</v>
      </c>
      <c r="TXU20" s="868" t="s">
        <v>877</v>
      </c>
      <c r="TXV20" s="868" t="s">
        <v>877</v>
      </c>
      <c r="TXW20" s="868" t="s">
        <v>877</v>
      </c>
      <c r="TXX20" s="868" t="s">
        <v>877</v>
      </c>
      <c r="TXY20" s="868" t="s">
        <v>877</v>
      </c>
      <c r="TXZ20" s="868" t="s">
        <v>877</v>
      </c>
      <c r="TYA20" s="868" t="s">
        <v>877</v>
      </c>
      <c r="TYB20" s="868" t="s">
        <v>877</v>
      </c>
      <c r="TYC20" s="868" t="s">
        <v>877</v>
      </c>
      <c r="TYD20" s="868" t="s">
        <v>877</v>
      </c>
      <c r="TYE20" s="868" t="s">
        <v>877</v>
      </c>
      <c r="TYF20" s="868" t="s">
        <v>877</v>
      </c>
      <c r="TYG20" s="868" t="s">
        <v>877</v>
      </c>
      <c r="TYH20" s="868" t="s">
        <v>877</v>
      </c>
      <c r="TYI20" s="868" t="s">
        <v>877</v>
      </c>
      <c r="TYJ20" s="868" t="s">
        <v>877</v>
      </c>
      <c r="TYK20" s="868" t="s">
        <v>877</v>
      </c>
      <c r="TYL20" s="868" t="s">
        <v>877</v>
      </c>
      <c r="TYM20" s="868" t="s">
        <v>877</v>
      </c>
      <c r="TYN20" s="868" t="s">
        <v>877</v>
      </c>
      <c r="TYO20" s="868" t="s">
        <v>877</v>
      </c>
      <c r="TYP20" s="868" t="s">
        <v>877</v>
      </c>
      <c r="TYQ20" s="868" t="s">
        <v>877</v>
      </c>
      <c r="TYR20" s="868" t="s">
        <v>877</v>
      </c>
      <c r="TYS20" s="868" t="s">
        <v>877</v>
      </c>
      <c r="TYT20" s="868" t="s">
        <v>877</v>
      </c>
      <c r="TYU20" s="868" t="s">
        <v>877</v>
      </c>
      <c r="TYV20" s="868" t="s">
        <v>877</v>
      </c>
      <c r="TYW20" s="868" t="s">
        <v>877</v>
      </c>
      <c r="TYX20" s="868" t="s">
        <v>877</v>
      </c>
      <c r="TYY20" s="868" t="s">
        <v>877</v>
      </c>
      <c r="TYZ20" s="868" t="s">
        <v>877</v>
      </c>
      <c r="TZA20" s="868" t="s">
        <v>877</v>
      </c>
      <c r="TZB20" s="868" t="s">
        <v>877</v>
      </c>
      <c r="TZC20" s="868" t="s">
        <v>877</v>
      </c>
      <c r="TZD20" s="868" t="s">
        <v>877</v>
      </c>
      <c r="TZE20" s="868" t="s">
        <v>877</v>
      </c>
      <c r="TZF20" s="868" t="s">
        <v>877</v>
      </c>
      <c r="TZG20" s="868" t="s">
        <v>877</v>
      </c>
      <c r="TZH20" s="868" t="s">
        <v>877</v>
      </c>
      <c r="TZI20" s="868" t="s">
        <v>877</v>
      </c>
      <c r="TZJ20" s="868" t="s">
        <v>877</v>
      </c>
      <c r="TZK20" s="868" t="s">
        <v>877</v>
      </c>
      <c r="TZL20" s="868" t="s">
        <v>877</v>
      </c>
      <c r="TZM20" s="868" t="s">
        <v>877</v>
      </c>
      <c r="TZN20" s="868" t="s">
        <v>877</v>
      </c>
      <c r="TZO20" s="868" t="s">
        <v>877</v>
      </c>
      <c r="TZP20" s="868" t="s">
        <v>877</v>
      </c>
      <c r="TZQ20" s="868" t="s">
        <v>877</v>
      </c>
      <c r="TZR20" s="868" t="s">
        <v>877</v>
      </c>
      <c r="TZS20" s="868" t="s">
        <v>877</v>
      </c>
      <c r="TZT20" s="868" t="s">
        <v>877</v>
      </c>
      <c r="TZU20" s="868" t="s">
        <v>877</v>
      </c>
      <c r="TZV20" s="868" t="s">
        <v>877</v>
      </c>
      <c r="TZW20" s="868" t="s">
        <v>877</v>
      </c>
      <c r="TZX20" s="868" t="s">
        <v>877</v>
      </c>
      <c r="TZY20" s="868" t="s">
        <v>877</v>
      </c>
      <c r="TZZ20" s="868" t="s">
        <v>877</v>
      </c>
      <c r="UAA20" s="868" t="s">
        <v>877</v>
      </c>
      <c r="UAB20" s="868" t="s">
        <v>877</v>
      </c>
      <c r="UAC20" s="868" t="s">
        <v>877</v>
      </c>
      <c r="UAD20" s="868" t="s">
        <v>877</v>
      </c>
      <c r="UAE20" s="868" t="s">
        <v>877</v>
      </c>
      <c r="UAF20" s="868" t="s">
        <v>877</v>
      </c>
      <c r="UAG20" s="868" t="s">
        <v>877</v>
      </c>
      <c r="UAH20" s="868" t="s">
        <v>877</v>
      </c>
      <c r="UAI20" s="868" t="s">
        <v>877</v>
      </c>
      <c r="UAJ20" s="868" t="s">
        <v>877</v>
      </c>
      <c r="UAK20" s="868" t="s">
        <v>877</v>
      </c>
      <c r="UAL20" s="868" t="s">
        <v>877</v>
      </c>
      <c r="UAM20" s="868" t="s">
        <v>877</v>
      </c>
      <c r="UAN20" s="868" t="s">
        <v>877</v>
      </c>
      <c r="UAO20" s="868" t="s">
        <v>877</v>
      </c>
      <c r="UAP20" s="868" t="s">
        <v>877</v>
      </c>
      <c r="UAQ20" s="868" t="s">
        <v>877</v>
      </c>
      <c r="UAR20" s="868" t="s">
        <v>877</v>
      </c>
      <c r="UAS20" s="868" t="s">
        <v>877</v>
      </c>
      <c r="UAT20" s="868" t="s">
        <v>877</v>
      </c>
      <c r="UAU20" s="868" t="s">
        <v>877</v>
      </c>
      <c r="UAV20" s="868" t="s">
        <v>877</v>
      </c>
      <c r="UAW20" s="868" t="s">
        <v>877</v>
      </c>
      <c r="UAX20" s="868" t="s">
        <v>877</v>
      </c>
      <c r="UAY20" s="868" t="s">
        <v>877</v>
      </c>
      <c r="UAZ20" s="868" t="s">
        <v>877</v>
      </c>
      <c r="UBA20" s="868" t="s">
        <v>877</v>
      </c>
      <c r="UBB20" s="868" t="s">
        <v>877</v>
      </c>
      <c r="UBC20" s="868" t="s">
        <v>877</v>
      </c>
      <c r="UBD20" s="868" t="s">
        <v>877</v>
      </c>
      <c r="UBE20" s="868" t="s">
        <v>877</v>
      </c>
      <c r="UBF20" s="868" t="s">
        <v>877</v>
      </c>
      <c r="UBG20" s="868" t="s">
        <v>877</v>
      </c>
      <c r="UBH20" s="868" t="s">
        <v>877</v>
      </c>
      <c r="UBI20" s="868" t="s">
        <v>877</v>
      </c>
      <c r="UBJ20" s="868" t="s">
        <v>877</v>
      </c>
      <c r="UBK20" s="868" t="s">
        <v>877</v>
      </c>
      <c r="UBL20" s="868" t="s">
        <v>877</v>
      </c>
      <c r="UBM20" s="868" t="s">
        <v>877</v>
      </c>
      <c r="UBN20" s="868" t="s">
        <v>877</v>
      </c>
      <c r="UBO20" s="868" t="s">
        <v>877</v>
      </c>
      <c r="UBP20" s="868" t="s">
        <v>877</v>
      </c>
      <c r="UBQ20" s="868" t="s">
        <v>877</v>
      </c>
      <c r="UBR20" s="868" t="s">
        <v>877</v>
      </c>
      <c r="UBS20" s="868" t="s">
        <v>877</v>
      </c>
      <c r="UBT20" s="868" t="s">
        <v>877</v>
      </c>
      <c r="UBU20" s="868" t="s">
        <v>877</v>
      </c>
      <c r="UBV20" s="868" t="s">
        <v>877</v>
      </c>
      <c r="UBW20" s="868" t="s">
        <v>877</v>
      </c>
      <c r="UBX20" s="868" t="s">
        <v>877</v>
      </c>
      <c r="UBY20" s="868" t="s">
        <v>877</v>
      </c>
      <c r="UBZ20" s="868" t="s">
        <v>877</v>
      </c>
      <c r="UCA20" s="868" t="s">
        <v>877</v>
      </c>
      <c r="UCB20" s="868" t="s">
        <v>877</v>
      </c>
      <c r="UCC20" s="868" t="s">
        <v>877</v>
      </c>
      <c r="UCD20" s="868" t="s">
        <v>877</v>
      </c>
      <c r="UCE20" s="868" t="s">
        <v>877</v>
      </c>
      <c r="UCF20" s="868" t="s">
        <v>877</v>
      </c>
      <c r="UCG20" s="868" t="s">
        <v>877</v>
      </c>
      <c r="UCH20" s="868" t="s">
        <v>877</v>
      </c>
      <c r="UCI20" s="868" t="s">
        <v>877</v>
      </c>
      <c r="UCJ20" s="868" t="s">
        <v>877</v>
      </c>
      <c r="UCK20" s="868" t="s">
        <v>877</v>
      </c>
      <c r="UCL20" s="868" t="s">
        <v>877</v>
      </c>
      <c r="UCM20" s="868" t="s">
        <v>877</v>
      </c>
      <c r="UCN20" s="868" t="s">
        <v>877</v>
      </c>
      <c r="UCO20" s="868" t="s">
        <v>877</v>
      </c>
      <c r="UCP20" s="868" t="s">
        <v>877</v>
      </c>
      <c r="UCQ20" s="868" t="s">
        <v>877</v>
      </c>
      <c r="UCR20" s="868" t="s">
        <v>877</v>
      </c>
      <c r="UCS20" s="868" t="s">
        <v>877</v>
      </c>
      <c r="UCT20" s="868" t="s">
        <v>877</v>
      </c>
      <c r="UCU20" s="868" t="s">
        <v>877</v>
      </c>
      <c r="UCV20" s="868" t="s">
        <v>877</v>
      </c>
      <c r="UCW20" s="868" t="s">
        <v>877</v>
      </c>
      <c r="UCX20" s="868" t="s">
        <v>877</v>
      </c>
      <c r="UCY20" s="868" t="s">
        <v>877</v>
      </c>
      <c r="UCZ20" s="868" t="s">
        <v>877</v>
      </c>
      <c r="UDA20" s="868" t="s">
        <v>877</v>
      </c>
      <c r="UDB20" s="868" t="s">
        <v>877</v>
      </c>
      <c r="UDC20" s="868" t="s">
        <v>877</v>
      </c>
      <c r="UDD20" s="868" t="s">
        <v>877</v>
      </c>
      <c r="UDE20" s="868" t="s">
        <v>877</v>
      </c>
      <c r="UDF20" s="868" t="s">
        <v>877</v>
      </c>
      <c r="UDG20" s="868" t="s">
        <v>877</v>
      </c>
      <c r="UDH20" s="868" t="s">
        <v>877</v>
      </c>
      <c r="UDI20" s="868" t="s">
        <v>877</v>
      </c>
      <c r="UDJ20" s="868" t="s">
        <v>877</v>
      </c>
      <c r="UDK20" s="868" t="s">
        <v>877</v>
      </c>
      <c r="UDL20" s="868" t="s">
        <v>877</v>
      </c>
      <c r="UDM20" s="868" t="s">
        <v>877</v>
      </c>
      <c r="UDN20" s="868" t="s">
        <v>877</v>
      </c>
      <c r="UDO20" s="868" t="s">
        <v>877</v>
      </c>
      <c r="UDP20" s="868" t="s">
        <v>877</v>
      </c>
      <c r="UDQ20" s="868" t="s">
        <v>877</v>
      </c>
      <c r="UDR20" s="868" t="s">
        <v>877</v>
      </c>
      <c r="UDS20" s="868" t="s">
        <v>877</v>
      </c>
      <c r="UDT20" s="868" t="s">
        <v>877</v>
      </c>
      <c r="UDU20" s="868" t="s">
        <v>877</v>
      </c>
      <c r="UDV20" s="868" t="s">
        <v>877</v>
      </c>
      <c r="UDW20" s="868" t="s">
        <v>877</v>
      </c>
      <c r="UDX20" s="868" t="s">
        <v>877</v>
      </c>
      <c r="UDY20" s="868" t="s">
        <v>877</v>
      </c>
      <c r="UDZ20" s="868" t="s">
        <v>877</v>
      </c>
      <c r="UEA20" s="868" t="s">
        <v>877</v>
      </c>
      <c r="UEB20" s="868" t="s">
        <v>877</v>
      </c>
      <c r="UEC20" s="868" t="s">
        <v>877</v>
      </c>
      <c r="UED20" s="868" t="s">
        <v>877</v>
      </c>
      <c r="UEE20" s="868" t="s">
        <v>877</v>
      </c>
      <c r="UEF20" s="868" t="s">
        <v>877</v>
      </c>
      <c r="UEG20" s="868" t="s">
        <v>877</v>
      </c>
      <c r="UEH20" s="868" t="s">
        <v>877</v>
      </c>
      <c r="UEI20" s="868" t="s">
        <v>877</v>
      </c>
      <c r="UEJ20" s="868" t="s">
        <v>877</v>
      </c>
      <c r="UEK20" s="868" t="s">
        <v>877</v>
      </c>
      <c r="UEL20" s="868" t="s">
        <v>877</v>
      </c>
      <c r="UEM20" s="868" t="s">
        <v>877</v>
      </c>
      <c r="UEN20" s="868" t="s">
        <v>877</v>
      </c>
      <c r="UEO20" s="868" t="s">
        <v>877</v>
      </c>
      <c r="UEP20" s="868" t="s">
        <v>877</v>
      </c>
      <c r="UEQ20" s="868" t="s">
        <v>877</v>
      </c>
      <c r="UER20" s="868" t="s">
        <v>877</v>
      </c>
      <c r="UES20" s="868" t="s">
        <v>877</v>
      </c>
      <c r="UET20" s="868" t="s">
        <v>877</v>
      </c>
      <c r="UEU20" s="868" t="s">
        <v>877</v>
      </c>
      <c r="UEV20" s="868" t="s">
        <v>877</v>
      </c>
      <c r="UEW20" s="868" t="s">
        <v>877</v>
      </c>
      <c r="UEX20" s="868" t="s">
        <v>877</v>
      </c>
      <c r="UEY20" s="868" t="s">
        <v>877</v>
      </c>
      <c r="UEZ20" s="868" t="s">
        <v>877</v>
      </c>
      <c r="UFA20" s="868" t="s">
        <v>877</v>
      </c>
      <c r="UFB20" s="868" t="s">
        <v>877</v>
      </c>
      <c r="UFC20" s="868" t="s">
        <v>877</v>
      </c>
      <c r="UFD20" s="868" t="s">
        <v>877</v>
      </c>
      <c r="UFE20" s="868" t="s">
        <v>877</v>
      </c>
      <c r="UFF20" s="868" t="s">
        <v>877</v>
      </c>
      <c r="UFG20" s="868" t="s">
        <v>877</v>
      </c>
      <c r="UFH20" s="868" t="s">
        <v>877</v>
      </c>
      <c r="UFI20" s="868" t="s">
        <v>877</v>
      </c>
      <c r="UFJ20" s="868" t="s">
        <v>877</v>
      </c>
      <c r="UFK20" s="868" t="s">
        <v>877</v>
      </c>
      <c r="UFL20" s="868" t="s">
        <v>877</v>
      </c>
      <c r="UFM20" s="868" t="s">
        <v>877</v>
      </c>
      <c r="UFN20" s="868" t="s">
        <v>877</v>
      </c>
      <c r="UFO20" s="868" t="s">
        <v>877</v>
      </c>
      <c r="UFP20" s="868" t="s">
        <v>877</v>
      </c>
      <c r="UFQ20" s="868" t="s">
        <v>877</v>
      </c>
      <c r="UFR20" s="868" t="s">
        <v>877</v>
      </c>
      <c r="UFS20" s="868" t="s">
        <v>877</v>
      </c>
      <c r="UFT20" s="868" t="s">
        <v>877</v>
      </c>
      <c r="UFU20" s="868" t="s">
        <v>877</v>
      </c>
      <c r="UFV20" s="868" t="s">
        <v>877</v>
      </c>
      <c r="UFW20" s="868" t="s">
        <v>877</v>
      </c>
      <c r="UFX20" s="868" t="s">
        <v>877</v>
      </c>
      <c r="UFY20" s="868" t="s">
        <v>877</v>
      </c>
      <c r="UFZ20" s="868" t="s">
        <v>877</v>
      </c>
      <c r="UGA20" s="868" t="s">
        <v>877</v>
      </c>
      <c r="UGB20" s="868" t="s">
        <v>877</v>
      </c>
      <c r="UGC20" s="868" t="s">
        <v>877</v>
      </c>
      <c r="UGD20" s="868" t="s">
        <v>877</v>
      </c>
      <c r="UGE20" s="868" t="s">
        <v>877</v>
      </c>
      <c r="UGF20" s="868" t="s">
        <v>877</v>
      </c>
      <c r="UGG20" s="868" t="s">
        <v>877</v>
      </c>
      <c r="UGH20" s="868" t="s">
        <v>877</v>
      </c>
      <c r="UGI20" s="868" t="s">
        <v>877</v>
      </c>
      <c r="UGJ20" s="868" t="s">
        <v>877</v>
      </c>
      <c r="UGK20" s="868" t="s">
        <v>877</v>
      </c>
      <c r="UGL20" s="868" t="s">
        <v>877</v>
      </c>
      <c r="UGM20" s="868" t="s">
        <v>877</v>
      </c>
      <c r="UGN20" s="868" t="s">
        <v>877</v>
      </c>
      <c r="UGO20" s="868" t="s">
        <v>877</v>
      </c>
      <c r="UGP20" s="868" t="s">
        <v>877</v>
      </c>
      <c r="UGQ20" s="868" t="s">
        <v>877</v>
      </c>
      <c r="UGR20" s="868" t="s">
        <v>877</v>
      </c>
      <c r="UGS20" s="868" t="s">
        <v>877</v>
      </c>
      <c r="UGT20" s="868" t="s">
        <v>877</v>
      </c>
      <c r="UGU20" s="868" t="s">
        <v>877</v>
      </c>
      <c r="UGV20" s="868" t="s">
        <v>877</v>
      </c>
      <c r="UGW20" s="868" t="s">
        <v>877</v>
      </c>
      <c r="UGX20" s="868" t="s">
        <v>877</v>
      </c>
      <c r="UGY20" s="868" t="s">
        <v>877</v>
      </c>
      <c r="UGZ20" s="868" t="s">
        <v>877</v>
      </c>
      <c r="UHA20" s="868" t="s">
        <v>877</v>
      </c>
      <c r="UHB20" s="868" t="s">
        <v>877</v>
      </c>
      <c r="UHC20" s="868" t="s">
        <v>877</v>
      </c>
      <c r="UHD20" s="868" t="s">
        <v>877</v>
      </c>
      <c r="UHE20" s="868" t="s">
        <v>877</v>
      </c>
      <c r="UHF20" s="868" t="s">
        <v>877</v>
      </c>
      <c r="UHG20" s="868" t="s">
        <v>877</v>
      </c>
      <c r="UHH20" s="868" t="s">
        <v>877</v>
      </c>
      <c r="UHI20" s="868" t="s">
        <v>877</v>
      </c>
      <c r="UHJ20" s="868" t="s">
        <v>877</v>
      </c>
      <c r="UHK20" s="868" t="s">
        <v>877</v>
      </c>
      <c r="UHL20" s="868" t="s">
        <v>877</v>
      </c>
      <c r="UHM20" s="868" t="s">
        <v>877</v>
      </c>
      <c r="UHN20" s="868" t="s">
        <v>877</v>
      </c>
      <c r="UHO20" s="868" t="s">
        <v>877</v>
      </c>
      <c r="UHP20" s="868" t="s">
        <v>877</v>
      </c>
      <c r="UHQ20" s="868" t="s">
        <v>877</v>
      </c>
      <c r="UHR20" s="868" t="s">
        <v>877</v>
      </c>
      <c r="UHS20" s="868" t="s">
        <v>877</v>
      </c>
      <c r="UHT20" s="868" t="s">
        <v>877</v>
      </c>
      <c r="UHU20" s="868" t="s">
        <v>877</v>
      </c>
      <c r="UHV20" s="868" t="s">
        <v>877</v>
      </c>
      <c r="UHW20" s="868" t="s">
        <v>877</v>
      </c>
      <c r="UHX20" s="868" t="s">
        <v>877</v>
      </c>
      <c r="UHY20" s="868" t="s">
        <v>877</v>
      </c>
      <c r="UHZ20" s="868" t="s">
        <v>877</v>
      </c>
      <c r="UIA20" s="868" t="s">
        <v>877</v>
      </c>
      <c r="UIB20" s="868" t="s">
        <v>877</v>
      </c>
      <c r="UIC20" s="868" t="s">
        <v>877</v>
      </c>
      <c r="UID20" s="868" t="s">
        <v>877</v>
      </c>
      <c r="UIE20" s="868" t="s">
        <v>877</v>
      </c>
      <c r="UIF20" s="868" t="s">
        <v>877</v>
      </c>
      <c r="UIG20" s="868" t="s">
        <v>877</v>
      </c>
      <c r="UIH20" s="868" t="s">
        <v>877</v>
      </c>
      <c r="UII20" s="868" t="s">
        <v>877</v>
      </c>
      <c r="UIJ20" s="868" t="s">
        <v>877</v>
      </c>
      <c r="UIK20" s="868" t="s">
        <v>877</v>
      </c>
      <c r="UIL20" s="868" t="s">
        <v>877</v>
      </c>
      <c r="UIM20" s="868" t="s">
        <v>877</v>
      </c>
      <c r="UIN20" s="868" t="s">
        <v>877</v>
      </c>
      <c r="UIO20" s="868" t="s">
        <v>877</v>
      </c>
      <c r="UIP20" s="868" t="s">
        <v>877</v>
      </c>
      <c r="UIQ20" s="868" t="s">
        <v>877</v>
      </c>
      <c r="UIR20" s="868" t="s">
        <v>877</v>
      </c>
      <c r="UIS20" s="868" t="s">
        <v>877</v>
      </c>
      <c r="UIT20" s="868" t="s">
        <v>877</v>
      </c>
      <c r="UIU20" s="868" t="s">
        <v>877</v>
      </c>
      <c r="UIV20" s="868" t="s">
        <v>877</v>
      </c>
      <c r="UIW20" s="868" t="s">
        <v>877</v>
      </c>
      <c r="UIX20" s="868" t="s">
        <v>877</v>
      </c>
      <c r="UIY20" s="868" t="s">
        <v>877</v>
      </c>
      <c r="UIZ20" s="868" t="s">
        <v>877</v>
      </c>
      <c r="UJA20" s="868" t="s">
        <v>877</v>
      </c>
      <c r="UJB20" s="868" t="s">
        <v>877</v>
      </c>
      <c r="UJC20" s="868" t="s">
        <v>877</v>
      </c>
      <c r="UJD20" s="868" t="s">
        <v>877</v>
      </c>
      <c r="UJE20" s="868" t="s">
        <v>877</v>
      </c>
      <c r="UJF20" s="868" t="s">
        <v>877</v>
      </c>
      <c r="UJG20" s="868" t="s">
        <v>877</v>
      </c>
      <c r="UJH20" s="868" t="s">
        <v>877</v>
      </c>
      <c r="UJI20" s="868" t="s">
        <v>877</v>
      </c>
      <c r="UJJ20" s="868" t="s">
        <v>877</v>
      </c>
      <c r="UJK20" s="868" t="s">
        <v>877</v>
      </c>
      <c r="UJL20" s="868" t="s">
        <v>877</v>
      </c>
      <c r="UJM20" s="868" t="s">
        <v>877</v>
      </c>
      <c r="UJN20" s="868" t="s">
        <v>877</v>
      </c>
      <c r="UJO20" s="868" t="s">
        <v>877</v>
      </c>
      <c r="UJP20" s="868" t="s">
        <v>877</v>
      </c>
      <c r="UJQ20" s="868" t="s">
        <v>877</v>
      </c>
      <c r="UJR20" s="868" t="s">
        <v>877</v>
      </c>
      <c r="UJS20" s="868" t="s">
        <v>877</v>
      </c>
      <c r="UJT20" s="868" t="s">
        <v>877</v>
      </c>
      <c r="UJU20" s="868" t="s">
        <v>877</v>
      </c>
      <c r="UJV20" s="868" t="s">
        <v>877</v>
      </c>
      <c r="UJW20" s="868" t="s">
        <v>877</v>
      </c>
      <c r="UJX20" s="868" t="s">
        <v>877</v>
      </c>
      <c r="UJY20" s="868" t="s">
        <v>877</v>
      </c>
      <c r="UJZ20" s="868" t="s">
        <v>877</v>
      </c>
      <c r="UKA20" s="868" t="s">
        <v>877</v>
      </c>
      <c r="UKB20" s="868" t="s">
        <v>877</v>
      </c>
      <c r="UKC20" s="868" t="s">
        <v>877</v>
      </c>
      <c r="UKD20" s="868" t="s">
        <v>877</v>
      </c>
      <c r="UKE20" s="868" t="s">
        <v>877</v>
      </c>
      <c r="UKF20" s="868" t="s">
        <v>877</v>
      </c>
      <c r="UKG20" s="868" t="s">
        <v>877</v>
      </c>
      <c r="UKH20" s="868" t="s">
        <v>877</v>
      </c>
      <c r="UKI20" s="868" t="s">
        <v>877</v>
      </c>
      <c r="UKJ20" s="868" t="s">
        <v>877</v>
      </c>
      <c r="UKK20" s="868" t="s">
        <v>877</v>
      </c>
      <c r="UKL20" s="868" t="s">
        <v>877</v>
      </c>
      <c r="UKM20" s="868" t="s">
        <v>877</v>
      </c>
      <c r="UKN20" s="868" t="s">
        <v>877</v>
      </c>
      <c r="UKO20" s="868" t="s">
        <v>877</v>
      </c>
      <c r="UKP20" s="868" t="s">
        <v>877</v>
      </c>
      <c r="UKQ20" s="868" t="s">
        <v>877</v>
      </c>
      <c r="UKR20" s="868" t="s">
        <v>877</v>
      </c>
      <c r="UKS20" s="868" t="s">
        <v>877</v>
      </c>
      <c r="UKT20" s="868" t="s">
        <v>877</v>
      </c>
      <c r="UKU20" s="868" t="s">
        <v>877</v>
      </c>
      <c r="UKV20" s="868" t="s">
        <v>877</v>
      </c>
      <c r="UKW20" s="868" t="s">
        <v>877</v>
      </c>
      <c r="UKX20" s="868" t="s">
        <v>877</v>
      </c>
      <c r="UKY20" s="868" t="s">
        <v>877</v>
      </c>
      <c r="UKZ20" s="868" t="s">
        <v>877</v>
      </c>
      <c r="ULA20" s="868" t="s">
        <v>877</v>
      </c>
      <c r="ULB20" s="868" t="s">
        <v>877</v>
      </c>
      <c r="ULC20" s="868" t="s">
        <v>877</v>
      </c>
      <c r="ULD20" s="868" t="s">
        <v>877</v>
      </c>
      <c r="ULE20" s="868" t="s">
        <v>877</v>
      </c>
      <c r="ULF20" s="868" t="s">
        <v>877</v>
      </c>
      <c r="ULG20" s="868" t="s">
        <v>877</v>
      </c>
      <c r="ULH20" s="868" t="s">
        <v>877</v>
      </c>
      <c r="ULI20" s="868" t="s">
        <v>877</v>
      </c>
      <c r="ULJ20" s="868" t="s">
        <v>877</v>
      </c>
      <c r="ULK20" s="868" t="s">
        <v>877</v>
      </c>
      <c r="ULL20" s="868" t="s">
        <v>877</v>
      </c>
      <c r="ULM20" s="868" t="s">
        <v>877</v>
      </c>
      <c r="ULN20" s="868" t="s">
        <v>877</v>
      </c>
      <c r="ULO20" s="868" t="s">
        <v>877</v>
      </c>
      <c r="ULP20" s="868" t="s">
        <v>877</v>
      </c>
      <c r="ULQ20" s="868" t="s">
        <v>877</v>
      </c>
      <c r="ULR20" s="868" t="s">
        <v>877</v>
      </c>
      <c r="ULS20" s="868" t="s">
        <v>877</v>
      </c>
      <c r="ULT20" s="868" t="s">
        <v>877</v>
      </c>
      <c r="ULU20" s="868" t="s">
        <v>877</v>
      </c>
      <c r="ULV20" s="868" t="s">
        <v>877</v>
      </c>
      <c r="ULW20" s="868" t="s">
        <v>877</v>
      </c>
      <c r="ULX20" s="868" t="s">
        <v>877</v>
      </c>
      <c r="ULY20" s="868" t="s">
        <v>877</v>
      </c>
      <c r="ULZ20" s="868" t="s">
        <v>877</v>
      </c>
      <c r="UMA20" s="868" t="s">
        <v>877</v>
      </c>
      <c r="UMB20" s="868" t="s">
        <v>877</v>
      </c>
      <c r="UMC20" s="868" t="s">
        <v>877</v>
      </c>
      <c r="UMD20" s="868" t="s">
        <v>877</v>
      </c>
      <c r="UME20" s="868" t="s">
        <v>877</v>
      </c>
      <c r="UMF20" s="868" t="s">
        <v>877</v>
      </c>
      <c r="UMG20" s="868" t="s">
        <v>877</v>
      </c>
      <c r="UMH20" s="868" t="s">
        <v>877</v>
      </c>
      <c r="UMI20" s="868" t="s">
        <v>877</v>
      </c>
      <c r="UMJ20" s="868" t="s">
        <v>877</v>
      </c>
      <c r="UMK20" s="868" t="s">
        <v>877</v>
      </c>
      <c r="UML20" s="868" t="s">
        <v>877</v>
      </c>
      <c r="UMM20" s="868" t="s">
        <v>877</v>
      </c>
      <c r="UMN20" s="868" t="s">
        <v>877</v>
      </c>
      <c r="UMO20" s="868" t="s">
        <v>877</v>
      </c>
      <c r="UMP20" s="868" t="s">
        <v>877</v>
      </c>
      <c r="UMQ20" s="868" t="s">
        <v>877</v>
      </c>
      <c r="UMR20" s="868" t="s">
        <v>877</v>
      </c>
      <c r="UMS20" s="868" t="s">
        <v>877</v>
      </c>
      <c r="UMT20" s="868" t="s">
        <v>877</v>
      </c>
      <c r="UMU20" s="868" t="s">
        <v>877</v>
      </c>
      <c r="UMV20" s="868" t="s">
        <v>877</v>
      </c>
      <c r="UMW20" s="868" t="s">
        <v>877</v>
      </c>
      <c r="UMX20" s="868" t="s">
        <v>877</v>
      </c>
      <c r="UMY20" s="868" t="s">
        <v>877</v>
      </c>
      <c r="UMZ20" s="868" t="s">
        <v>877</v>
      </c>
      <c r="UNA20" s="868" t="s">
        <v>877</v>
      </c>
      <c r="UNB20" s="868" t="s">
        <v>877</v>
      </c>
      <c r="UNC20" s="868" t="s">
        <v>877</v>
      </c>
      <c r="UND20" s="868" t="s">
        <v>877</v>
      </c>
      <c r="UNE20" s="868" t="s">
        <v>877</v>
      </c>
      <c r="UNF20" s="868" t="s">
        <v>877</v>
      </c>
      <c r="UNG20" s="868" t="s">
        <v>877</v>
      </c>
      <c r="UNH20" s="868" t="s">
        <v>877</v>
      </c>
      <c r="UNI20" s="868" t="s">
        <v>877</v>
      </c>
      <c r="UNJ20" s="868" t="s">
        <v>877</v>
      </c>
      <c r="UNK20" s="868" t="s">
        <v>877</v>
      </c>
      <c r="UNL20" s="868" t="s">
        <v>877</v>
      </c>
      <c r="UNM20" s="868" t="s">
        <v>877</v>
      </c>
      <c r="UNN20" s="868" t="s">
        <v>877</v>
      </c>
      <c r="UNO20" s="868" t="s">
        <v>877</v>
      </c>
      <c r="UNP20" s="868" t="s">
        <v>877</v>
      </c>
      <c r="UNQ20" s="868" t="s">
        <v>877</v>
      </c>
      <c r="UNR20" s="868" t="s">
        <v>877</v>
      </c>
      <c r="UNS20" s="868" t="s">
        <v>877</v>
      </c>
      <c r="UNT20" s="868" t="s">
        <v>877</v>
      </c>
      <c r="UNU20" s="868" t="s">
        <v>877</v>
      </c>
      <c r="UNV20" s="868" t="s">
        <v>877</v>
      </c>
      <c r="UNW20" s="868" t="s">
        <v>877</v>
      </c>
      <c r="UNX20" s="868" t="s">
        <v>877</v>
      </c>
      <c r="UNY20" s="868" t="s">
        <v>877</v>
      </c>
      <c r="UNZ20" s="868" t="s">
        <v>877</v>
      </c>
      <c r="UOA20" s="868" t="s">
        <v>877</v>
      </c>
      <c r="UOB20" s="868" t="s">
        <v>877</v>
      </c>
      <c r="UOC20" s="868" t="s">
        <v>877</v>
      </c>
      <c r="UOD20" s="868" t="s">
        <v>877</v>
      </c>
      <c r="UOE20" s="868" t="s">
        <v>877</v>
      </c>
      <c r="UOF20" s="868" t="s">
        <v>877</v>
      </c>
      <c r="UOG20" s="868" t="s">
        <v>877</v>
      </c>
      <c r="UOH20" s="868" t="s">
        <v>877</v>
      </c>
      <c r="UOI20" s="868" t="s">
        <v>877</v>
      </c>
      <c r="UOJ20" s="868" t="s">
        <v>877</v>
      </c>
      <c r="UOK20" s="868" t="s">
        <v>877</v>
      </c>
      <c r="UOL20" s="868" t="s">
        <v>877</v>
      </c>
      <c r="UOM20" s="868" t="s">
        <v>877</v>
      </c>
      <c r="UON20" s="868" t="s">
        <v>877</v>
      </c>
      <c r="UOO20" s="868" t="s">
        <v>877</v>
      </c>
      <c r="UOP20" s="868" t="s">
        <v>877</v>
      </c>
      <c r="UOQ20" s="868" t="s">
        <v>877</v>
      </c>
      <c r="UOR20" s="868" t="s">
        <v>877</v>
      </c>
      <c r="UOS20" s="868" t="s">
        <v>877</v>
      </c>
      <c r="UOT20" s="868" t="s">
        <v>877</v>
      </c>
      <c r="UOU20" s="868" t="s">
        <v>877</v>
      </c>
      <c r="UOV20" s="868" t="s">
        <v>877</v>
      </c>
      <c r="UOW20" s="868" t="s">
        <v>877</v>
      </c>
      <c r="UOX20" s="868" t="s">
        <v>877</v>
      </c>
      <c r="UOY20" s="868" t="s">
        <v>877</v>
      </c>
      <c r="UOZ20" s="868" t="s">
        <v>877</v>
      </c>
      <c r="UPA20" s="868" t="s">
        <v>877</v>
      </c>
      <c r="UPB20" s="868" t="s">
        <v>877</v>
      </c>
      <c r="UPC20" s="868" t="s">
        <v>877</v>
      </c>
      <c r="UPD20" s="868" t="s">
        <v>877</v>
      </c>
      <c r="UPE20" s="868" t="s">
        <v>877</v>
      </c>
      <c r="UPF20" s="868" t="s">
        <v>877</v>
      </c>
      <c r="UPG20" s="868" t="s">
        <v>877</v>
      </c>
      <c r="UPH20" s="868" t="s">
        <v>877</v>
      </c>
      <c r="UPI20" s="868" t="s">
        <v>877</v>
      </c>
      <c r="UPJ20" s="868" t="s">
        <v>877</v>
      </c>
      <c r="UPK20" s="868" t="s">
        <v>877</v>
      </c>
      <c r="UPL20" s="868" t="s">
        <v>877</v>
      </c>
      <c r="UPM20" s="868" t="s">
        <v>877</v>
      </c>
      <c r="UPN20" s="868" t="s">
        <v>877</v>
      </c>
      <c r="UPO20" s="868" t="s">
        <v>877</v>
      </c>
      <c r="UPP20" s="868" t="s">
        <v>877</v>
      </c>
      <c r="UPQ20" s="868" t="s">
        <v>877</v>
      </c>
      <c r="UPR20" s="868" t="s">
        <v>877</v>
      </c>
      <c r="UPS20" s="868" t="s">
        <v>877</v>
      </c>
      <c r="UPT20" s="868" t="s">
        <v>877</v>
      </c>
      <c r="UPU20" s="868" t="s">
        <v>877</v>
      </c>
      <c r="UPV20" s="868" t="s">
        <v>877</v>
      </c>
      <c r="UPW20" s="868" t="s">
        <v>877</v>
      </c>
      <c r="UPX20" s="868" t="s">
        <v>877</v>
      </c>
      <c r="UPY20" s="868" t="s">
        <v>877</v>
      </c>
      <c r="UPZ20" s="868" t="s">
        <v>877</v>
      </c>
      <c r="UQA20" s="868" t="s">
        <v>877</v>
      </c>
      <c r="UQB20" s="868" t="s">
        <v>877</v>
      </c>
      <c r="UQC20" s="868" t="s">
        <v>877</v>
      </c>
      <c r="UQD20" s="868" t="s">
        <v>877</v>
      </c>
      <c r="UQE20" s="868" t="s">
        <v>877</v>
      </c>
      <c r="UQF20" s="868" t="s">
        <v>877</v>
      </c>
      <c r="UQG20" s="868" t="s">
        <v>877</v>
      </c>
      <c r="UQH20" s="868" t="s">
        <v>877</v>
      </c>
      <c r="UQI20" s="868" t="s">
        <v>877</v>
      </c>
      <c r="UQJ20" s="868" t="s">
        <v>877</v>
      </c>
      <c r="UQK20" s="868" t="s">
        <v>877</v>
      </c>
      <c r="UQL20" s="868" t="s">
        <v>877</v>
      </c>
      <c r="UQM20" s="868" t="s">
        <v>877</v>
      </c>
      <c r="UQN20" s="868" t="s">
        <v>877</v>
      </c>
      <c r="UQO20" s="868" t="s">
        <v>877</v>
      </c>
      <c r="UQP20" s="868" t="s">
        <v>877</v>
      </c>
      <c r="UQQ20" s="868" t="s">
        <v>877</v>
      </c>
      <c r="UQR20" s="868" t="s">
        <v>877</v>
      </c>
      <c r="UQS20" s="868" t="s">
        <v>877</v>
      </c>
      <c r="UQT20" s="868" t="s">
        <v>877</v>
      </c>
      <c r="UQU20" s="868" t="s">
        <v>877</v>
      </c>
      <c r="UQV20" s="868" t="s">
        <v>877</v>
      </c>
      <c r="UQW20" s="868" t="s">
        <v>877</v>
      </c>
      <c r="UQX20" s="868" t="s">
        <v>877</v>
      </c>
      <c r="UQY20" s="868" t="s">
        <v>877</v>
      </c>
      <c r="UQZ20" s="868" t="s">
        <v>877</v>
      </c>
      <c r="URA20" s="868" t="s">
        <v>877</v>
      </c>
      <c r="URB20" s="868" t="s">
        <v>877</v>
      </c>
      <c r="URC20" s="868" t="s">
        <v>877</v>
      </c>
      <c r="URD20" s="868" t="s">
        <v>877</v>
      </c>
      <c r="URE20" s="868" t="s">
        <v>877</v>
      </c>
      <c r="URF20" s="868" t="s">
        <v>877</v>
      </c>
      <c r="URG20" s="868" t="s">
        <v>877</v>
      </c>
      <c r="URH20" s="868" t="s">
        <v>877</v>
      </c>
      <c r="URI20" s="868" t="s">
        <v>877</v>
      </c>
      <c r="URJ20" s="868" t="s">
        <v>877</v>
      </c>
      <c r="URK20" s="868" t="s">
        <v>877</v>
      </c>
      <c r="URL20" s="868" t="s">
        <v>877</v>
      </c>
      <c r="URM20" s="868" t="s">
        <v>877</v>
      </c>
      <c r="URN20" s="868" t="s">
        <v>877</v>
      </c>
      <c r="URO20" s="868" t="s">
        <v>877</v>
      </c>
      <c r="URP20" s="868" t="s">
        <v>877</v>
      </c>
      <c r="URQ20" s="868" t="s">
        <v>877</v>
      </c>
      <c r="URR20" s="868" t="s">
        <v>877</v>
      </c>
      <c r="URS20" s="868" t="s">
        <v>877</v>
      </c>
      <c r="URT20" s="868" t="s">
        <v>877</v>
      </c>
      <c r="URU20" s="868" t="s">
        <v>877</v>
      </c>
      <c r="URV20" s="868" t="s">
        <v>877</v>
      </c>
      <c r="URW20" s="868" t="s">
        <v>877</v>
      </c>
      <c r="URX20" s="868" t="s">
        <v>877</v>
      </c>
      <c r="URY20" s="868" t="s">
        <v>877</v>
      </c>
      <c r="URZ20" s="868" t="s">
        <v>877</v>
      </c>
      <c r="USA20" s="868" t="s">
        <v>877</v>
      </c>
      <c r="USB20" s="868" t="s">
        <v>877</v>
      </c>
      <c r="USC20" s="868" t="s">
        <v>877</v>
      </c>
      <c r="USD20" s="868" t="s">
        <v>877</v>
      </c>
      <c r="USE20" s="868" t="s">
        <v>877</v>
      </c>
      <c r="USF20" s="868" t="s">
        <v>877</v>
      </c>
      <c r="USG20" s="868" t="s">
        <v>877</v>
      </c>
      <c r="USH20" s="868" t="s">
        <v>877</v>
      </c>
      <c r="USI20" s="868" t="s">
        <v>877</v>
      </c>
      <c r="USJ20" s="868" t="s">
        <v>877</v>
      </c>
      <c r="USK20" s="868" t="s">
        <v>877</v>
      </c>
      <c r="USL20" s="868" t="s">
        <v>877</v>
      </c>
      <c r="USM20" s="868" t="s">
        <v>877</v>
      </c>
      <c r="USN20" s="868" t="s">
        <v>877</v>
      </c>
      <c r="USO20" s="868" t="s">
        <v>877</v>
      </c>
      <c r="USP20" s="868" t="s">
        <v>877</v>
      </c>
      <c r="USQ20" s="868" t="s">
        <v>877</v>
      </c>
      <c r="USR20" s="868" t="s">
        <v>877</v>
      </c>
      <c r="USS20" s="868" t="s">
        <v>877</v>
      </c>
      <c r="UST20" s="868" t="s">
        <v>877</v>
      </c>
      <c r="USU20" s="868" t="s">
        <v>877</v>
      </c>
      <c r="USV20" s="868" t="s">
        <v>877</v>
      </c>
      <c r="USW20" s="868" t="s">
        <v>877</v>
      </c>
      <c r="USX20" s="868" t="s">
        <v>877</v>
      </c>
      <c r="USY20" s="868" t="s">
        <v>877</v>
      </c>
      <c r="USZ20" s="868" t="s">
        <v>877</v>
      </c>
      <c r="UTA20" s="868" t="s">
        <v>877</v>
      </c>
      <c r="UTB20" s="868" t="s">
        <v>877</v>
      </c>
      <c r="UTC20" s="868" t="s">
        <v>877</v>
      </c>
      <c r="UTD20" s="868" t="s">
        <v>877</v>
      </c>
      <c r="UTE20" s="868" t="s">
        <v>877</v>
      </c>
      <c r="UTF20" s="868" t="s">
        <v>877</v>
      </c>
      <c r="UTG20" s="868" t="s">
        <v>877</v>
      </c>
      <c r="UTH20" s="868" t="s">
        <v>877</v>
      </c>
      <c r="UTI20" s="868" t="s">
        <v>877</v>
      </c>
      <c r="UTJ20" s="868" t="s">
        <v>877</v>
      </c>
      <c r="UTK20" s="868" t="s">
        <v>877</v>
      </c>
      <c r="UTL20" s="868" t="s">
        <v>877</v>
      </c>
      <c r="UTM20" s="868" t="s">
        <v>877</v>
      </c>
      <c r="UTN20" s="868" t="s">
        <v>877</v>
      </c>
      <c r="UTO20" s="868" t="s">
        <v>877</v>
      </c>
      <c r="UTP20" s="868" t="s">
        <v>877</v>
      </c>
      <c r="UTQ20" s="868" t="s">
        <v>877</v>
      </c>
      <c r="UTR20" s="868" t="s">
        <v>877</v>
      </c>
      <c r="UTS20" s="868" t="s">
        <v>877</v>
      </c>
      <c r="UTT20" s="868" t="s">
        <v>877</v>
      </c>
      <c r="UTU20" s="868" t="s">
        <v>877</v>
      </c>
      <c r="UTV20" s="868" t="s">
        <v>877</v>
      </c>
      <c r="UTW20" s="868" t="s">
        <v>877</v>
      </c>
      <c r="UTX20" s="868" t="s">
        <v>877</v>
      </c>
      <c r="UTY20" s="868" t="s">
        <v>877</v>
      </c>
      <c r="UTZ20" s="868" t="s">
        <v>877</v>
      </c>
      <c r="UUA20" s="868" t="s">
        <v>877</v>
      </c>
      <c r="UUB20" s="868" t="s">
        <v>877</v>
      </c>
      <c r="UUC20" s="868" t="s">
        <v>877</v>
      </c>
      <c r="UUD20" s="868" t="s">
        <v>877</v>
      </c>
      <c r="UUE20" s="868" t="s">
        <v>877</v>
      </c>
      <c r="UUF20" s="868" t="s">
        <v>877</v>
      </c>
      <c r="UUG20" s="868" t="s">
        <v>877</v>
      </c>
      <c r="UUH20" s="868" t="s">
        <v>877</v>
      </c>
      <c r="UUI20" s="868" t="s">
        <v>877</v>
      </c>
      <c r="UUJ20" s="868" t="s">
        <v>877</v>
      </c>
      <c r="UUK20" s="868" t="s">
        <v>877</v>
      </c>
      <c r="UUL20" s="868" t="s">
        <v>877</v>
      </c>
      <c r="UUM20" s="868" t="s">
        <v>877</v>
      </c>
      <c r="UUN20" s="868" t="s">
        <v>877</v>
      </c>
      <c r="UUO20" s="868" t="s">
        <v>877</v>
      </c>
      <c r="UUP20" s="868" t="s">
        <v>877</v>
      </c>
      <c r="UUQ20" s="868" t="s">
        <v>877</v>
      </c>
      <c r="UUR20" s="868" t="s">
        <v>877</v>
      </c>
      <c r="UUS20" s="868" t="s">
        <v>877</v>
      </c>
      <c r="UUT20" s="868" t="s">
        <v>877</v>
      </c>
      <c r="UUU20" s="868" t="s">
        <v>877</v>
      </c>
      <c r="UUV20" s="868" t="s">
        <v>877</v>
      </c>
      <c r="UUW20" s="868" t="s">
        <v>877</v>
      </c>
      <c r="UUX20" s="868" t="s">
        <v>877</v>
      </c>
      <c r="UUY20" s="868" t="s">
        <v>877</v>
      </c>
      <c r="UUZ20" s="868" t="s">
        <v>877</v>
      </c>
      <c r="UVA20" s="868" t="s">
        <v>877</v>
      </c>
      <c r="UVB20" s="868" t="s">
        <v>877</v>
      </c>
      <c r="UVC20" s="868" t="s">
        <v>877</v>
      </c>
      <c r="UVD20" s="868" t="s">
        <v>877</v>
      </c>
      <c r="UVE20" s="868" t="s">
        <v>877</v>
      </c>
      <c r="UVF20" s="868" t="s">
        <v>877</v>
      </c>
      <c r="UVG20" s="868" t="s">
        <v>877</v>
      </c>
      <c r="UVH20" s="868" t="s">
        <v>877</v>
      </c>
      <c r="UVI20" s="868" t="s">
        <v>877</v>
      </c>
      <c r="UVJ20" s="868" t="s">
        <v>877</v>
      </c>
      <c r="UVK20" s="868" t="s">
        <v>877</v>
      </c>
      <c r="UVL20" s="868" t="s">
        <v>877</v>
      </c>
      <c r="UVM20" s="868" t="s">
        <v>877</v>
      </c>
      <c r="UVN20" s="868" t="s">
        <v>877</v>
      </c>
      <c r="UVO20" s="868" t="s">
        <v>877</v>
      </c>
      <c r="UVP20" s="868" t="s">
        <v>877</v>
      </c>
      <c r="UVQ20" s="868" t="s">
        <v>877</v>
      </c>
      <c r="UVR20" s="868" t="s">
        <v>877</v>
      </c>
      <c r="UVS20" s="868" t="s">
        <v>877</v>
      </c>
      <c r="UVT20" s="868" t="s">
        <v>877</v>
      </c>
      <c r="UVU20" s="868" t="s">
        <v>877</v>
      </c>
      <c r="UVV20" s="868" t="s">
        <v>877</v>
      </c>
      <c r="UVW20" s="868" t="s">
        <v>877</v>
      </c>
      <c r="UVX20" s="868" t="s">
        <v>877</v>
      </c>
      <c r="UVY20" s="868" t="s">
        <v>877</v>
      </c>
      <c r="UVZ20" s="868" t="s">
        <v>877</v>
      </c>
      <c r="UWA20" s="868" t="s">
        <v>877</v>
      </c>
      <c r="UWB20" s="868" t="s">
        <v>877</v>
      </c>
      <c r="UWC20" s="868" t="s">
        <v>877</v>
      </c>
      <c r="UWD20" s="868" t="s">
        <v>877</v>
      </c>
      <c r="UWE20" s="868" t="s">
        <v>877</v>
      </c>
      <c r="UWF20" s="868" t="s">
        <v>877</v>
      </c>
      <c r="UWG20" s="868" t="s">
        <v>877</v>
      </c>
      <c r="UWH20" s="868" t="s">
        <v>877</v>
      </c>
      <c r="UWI20" s="868" t="s">
        <v>877</v>
      </c>
      <c r="UWJ20" s="868" t="s">
        <v>877</v>
      </c>
      <c r="UWK20" s="868" t="s">
        <v>877</v>
      </c>
      <c r="UWL20" s="868" t="s">
        <v>877</v>
      </c>
      <c r="UWM20" s="868" t="s">
        <v>877</v>
      </c>
      <c r="UWN20" s="868" t="s">
        <v>877</v>
      </c>
      <c r="UWO20" s="868" t="s">
        <v>877</v>
      </c>
      <c r="UWP20" s="868" t="s">
        <v>877</v>
      </c>
      <c r="UWQ20" s="868" t="s">
        <v>877</v>
      </c>
      <c r="UWR20" s="868" t="s">
        <v>877</v>
      </c>
      <c r="UWS20" s="868" t="s">
        <v>877</v>
      </c>
      <c r="UWT20" s="868" t="s">
        <v>877</v>
      </c>
      <c r="UWU20" s="868" t="s">
        <v>877</v>
      </c>
      <c r="UWV20" s="868" t="s">
        <v>877</v>
      </c>
      <c r="UWW20" s="868" t="s">
        <v>877</v>
      </c>
      <c r="UWX20" s="868" t="s">
        <v>877</v>
      </c>
      <c r="UWY20" s="868" t="s">
        <v>877</v>
      </c>
      <c r="UWZ20" s="868" t="s">
        <v>877</v>
      </c>
      <c r="UXA20" s="868" t="s">
        <v>877</v>
      </c>
      <c r="UXB20" s="868" t="s">
        <v>877</v>
      </c>
      <c r="UXC20" s="868" t="s">
        <v>877</v>
      </c>
      <c r="UXD20" s="868" t="s">
        <v>877</v>
      </c>
      <c r="UXE20" s="868" t="s">
        <v>877</v>
      </c>
      <c r="UXF20" s="868" t="s">
        <v>877</v>
      </c>
      <c r="UXG20" s="868" t="s">
        <v>877</v>
      </c>
      <c r="UXH20" s="868" t="s">
        <v>877</v>
      </c>
      <c r="UXI20" s="868" t="s">
        <v>877</v>
      </c>
      <c r="UXJ20" s="868" t="s">
        <v>877</v>
      </c>
      <c r="UXK20" s="868" t="s">
        <v>877</v>
      </c>
      <c r="UXL20" s="868" t="s">
        <v>877</v>
      </c>
      <c r="UXM20" s="868" t="s">
        <v>877</v>
      </c>
      <c r="UXN20" s="868" t="s">
        <v>877</v>
      </c>
      <c r="UXO20" s="868" t="s">
        <v>877</v>
      </c>
      <c r="UXP20" s="868" t="s">
        <v>877</v>
      </c>
      <c r="UXQ20" s="868" t="s">
        <v>877</v>
      </c>
      <c r="UXR20" s="868" t="s">
        <v>877</v>
      </c>
      <c r="UXS20" s="868" t="s">
        <v>877</v>
      </c>
      <c r="UXT20" s="868" t="s">
        <v>877</v>
      </c>
      <c r="UXU20" s="868" t="s">
        <v>877</v>
      </c>
      <c r="UXV20" s="868" t="s">
        <v>877</v>
      </c>
      <c r="UXW20" s="868" t="s">
        <v>877</v>
      </c>
      <c r="UXX20" s="868" t="s">
        <v>877</v>
      </c>
      <c r="UXY20" s="868" t="s">
        <v>877</v>
      </c>
      <c r="UXZ20" s="868" t="s">
        <v>877</v>
      </c>
      <c r="UYA20" s="868" t="s">
        <v>877</v>
      </c>
      <c r="UYB20" s="868" t="s">
        <v>877</v>
      </c>
      <c r="UYC20" s="868" t="s">
        <v>877</v>
      </c>
      <c r="UYD20" s="868" t="s">
        <v>877</v>
      </c>
      <c r="UYE20" s="868" t="s">
        <v>877</v>
      </c>
      <c r="UYF20" s="868" t="s">
        <v>877</v>
      </c>
      <c r="UYG20" s="868" t="s">
        <v>877</v>
      </c>
      <c r="UYH20" s="868" t="s">
        <v>877</v>
      </c>
      <c r="UYI20" s="868" t="s">
        <v>877</v>
      </c>
      <c r="UYJ20" s="868" t="s">
        <v>877</v>
      </c>
      <c r="UYK20" s="868" t="s">
        <v>877</v>
      </c>
      <c r="UYL20" s="868" t="s">
        <v>877</v>
      </c>
      <c r="UYM20" s="868" t="s">
        <v>877</v>
      </c>
      <c r="UYN20" s="868" t="s">
        <v>877</v>
      </c>
      <c r="UYO20" s="868" t="s">
        <v>877</v>
      </c>
      <c r="UYP20" s="868" t="s">
        <v>877</v>
      </c>
      <c r="UYQ20" s="868" t="s">
        <v>877</v>
      </c>
      <c r="UYR20" s="868" t="s">
        <v>877</v>
      </c>
      <c r="UYS20" s="868" t="s">
        <v>877</v>
      </c>
      <c r="UYT20" s="868" t="s">
        <v>877</v>
      </c>
      <c r="UYU20" s="868" t="s">
        <v>877</v>
      </c>
      <c r="UYV20" s="868" t="s">
        <v>877</v>
      </c>
      <c r="UYW20" s="868" t="s">
        <v>877</v>
      </c>
      <c r="UYX20" s="868" t="s">
        <v>877</v>
      </c>
      <c r="UYY20" s="868" t="s">
        <v>877</v>
      </c>
      <c r="UYZ20" s="868" t="s">
        <v>877</v>
      </c>
      <c r="UZA20" s="868" t="s">
        <v>877</v>
      </c>
      <c r="UZB20" s="868" t="s">
        <v>877</v>
      </c>
      <c r="UZC20" s="868" t="s">
        <v>877</v>
      </c>
      <c r="UZD20" s="868" t="s">
        <v>877</v>
      </c>
      <c r="UZE20" s="868" t="s">
        <v>877</v>
      </c>
      <c r="UZF20" s="868" t="s">
        <v>877</v>
      </c>
      <c r="UZG20" s="868" t="s">
        <v>877</v>
      </c>
      <c r="UZH20" s="868" t="s">
        <v>877</v>
      </c>
      <c r="UZI20" s="868" t="s">
        <v>877</v>
      </c>
      <c r="UZJ20" s="868" t="s">
        <v>877</v>
      </c>
      <c r="UZK20" s="868" t="s">
        <v>877</v>
      </c>
      <c r="UZL20" s="868" t="s">
        <v>877</v>
      </c>
      <c r="UZM20" s="868" t="s">
        <v>877</v>
      </c>
      <c r="UZN20" s="868" t="s">
        <v>877</v>
      </c>
      <c r="UZO20" s="868" t="s">
        <v>877</v>
      </c>
      <c r="UZP20" s="868" t="s">
        <v>877</v>
      </c>
      <c r="UZQ20" s="868" t="s">
        <v>877</v>
      </c>
      <c r="UZR20" s="868" t="s">
        <v>877</v>
      </c>
      <c r="UZS20" s="868" t="s">
        <v>877</v>
      </c>
      <c r="UZT20" s="868" t="s">
        <v>877</v>
      </c>
      <c r="UZU20" s="868" t="s">
        <v>877</v>
      </c>
      <c r="UZV20" s="868" t="s">
        <v>877</v>
      </c>
      <c r="UZW20" s="868" t="s">
        <v>877</v>
      </c>
      <c r="UZX20" s="868" t="s">
        <v>877</v>
      </c>
      <c r="UZY20" s="868" t="s">
        <v>877</v>
      </c>
      <c r="UZZ20" s="868" t="s">
        <v>877</v>
      </c>
      <c r="VAA20" s="868" t="s">
        <v>877</v>
      </c>
      <c r="VAB20" s="868" t="s">
        <v>877</v>
      </c>
      <c r="VAC20" s="868" t="s">
        <v>877</v>
      </c>
      <c r="VAD20" s="868" t="s">
        <v>877</v>
      </c>
      <c r="VAE20" s="868" t="s">
        <v>877</v>
      </c>
      <c r="VAF20" s="868" t="s">
        <v>877</v>
      </c>
      <c r="VAG20" s="868" t="s">
        <v>877</v>
      </c>
      <c r="VAH20" s="868" t="s">
        <v>877</v>
      </c>
      <c r="VAI20" s="868" t="s">
        <v>877</v>
      </c>
      <c r="VAJ20" s="868" t="s">
        <v>877</v>
      </c>
      <c r="VAK20" s="868" t="s">
        <v>877</v>
      </c>
      <c r="VAL20" s="868" t="s">
        <v>877</v>
      </c>
      <c r="VAM20" s="868" t="s">
        <v>877</v>
      </c>
      <c r="VAN20" s="868" t="s">
        <v>877</v>
      </c>
      <c r="VAO20" s="868" t="s">
        <v>877</v>
      </c>
      <c r="VAP20" s="868" t="s">
        <v>877</v>
      </c>
      <c r="VAQ20" s="868" t="s">
        <v>877</v>
      </c>
      <c r="VAR20" s="868" t="s">
        <v>877</v>
      </c>
      <c r="VAS20" s="868" t="s">
        <v>877</v>
      </c>
      <c r="VAT20" s="868" t="s">
        <v>877</v>
      </c>
      <c r="VAU20" s="868" t="s">
        <v>877</v>
      </c>
      <c r="VAV20" s="868" t="s">
        <v>877</v>
      </c>
      <c r="VAW20" s="868" t="s">
        <v>877</v>
      </c>
      <c r="VAX20" s="868" t="s">
        <v>877</v>
      </c>
      <c r="VAY20" s="868" t="s">
        <v>877</v>
      </c>
      <c r="VAZ20" s="868" t="s">
        <v>877</v>
      </c>
      <c r="VBA20" s="868" t="s">
        <v>877</v>
      </c>
      <c r="VBB20" s="868" t="s">
        <v>877</v>
      </c>
      <c r="VBC20" s="868" t="s">
        <v>877</v>
      </c>
      <c r="VBD20" s="868" t="s">
        <v>877</v>
      </c>
      <c r="VBE20" s="868" t="s">
        <v>877</v>
      </c>
      <c r="VBF20" s="868" t="s">
        <v>877</v>
      </c>
      <c r="VBG20" s="868" t="s">
        <v>877</v>
      </c>
      <c r="VBH20" s="868" t="s">
        <v>877</v>
      </c>
      <c r="VBI20" s="868" t="s">
        <v>877</v>
      </c>
      <c r="VBJ20" s="868" t="s">
        <v>877</v>
      </c>
      <c r="VBK20" s="868" t="s">
        <v>877</v>
      </c>
      <c r="VBL20" s="868" t="s">
        <v>877</v>
      </c>
      <c r="VBM20" s="868" t="s">
        <v>877</v>
      </c>
      <c r="VBN20" s="868" t="s">
        <v>877</v>
      </c>
      <c r="VBO20" s="868" t="s">
        <v>877</v>
      </c>
      <c r="VBP20" s="868" t="s">
        <v>877</v>
      </c>
      <c r="VBQ20" s="868" t="s">
        <v>877</v>
      </c>
      <c r="VBR20" s="868" t="s">
        <v>877</v>
      </c>
      <c r="VBS20" s="868" t="s">
        <v>877</v>
      </c>
      <c r="VBT20" s="868" t="s">
        <v>877</v>
      </c>
      <c r="VBU20" s="868" t="s">
        <v>877</v>
      </c>
      <c r="VBV20" s="868" t="s">
        <v>877</v>
      </c>
      <c r="VBW20" s="868" t="s">
        <v>877</v>
      </c>
      <c r="VBX20" s="868" t="s">
        <v>877</v>
      </c>
      <c r="VBY20" s="868" t="s">
        <v>877</v>
      </c>
      <c r="VBZ20" s="868" t="s">
        <v>877</v>
      </c>
      <c r="VCA20" s="868" t="s">
        <v>877</v>
      </c>
      <c r="VCB20" s="868" t="s">
        <v>877</v>
      </c>
      <c r="VCC20" s="868" t="s">
        <v>877</v>
      </c>
      <c r="VCD20" s="868" t="s">
        <v>877</v>
      </c>
      <c r="VCE20" s="868" t="s">
        <v>877</v>
      </c>
      <c r="VCF20" s="868" t="s">
        <v>877</v>
      </c>
      <c r="VCG20" s="868" t="s">
        <v>877</v>
      </c>
      <c r="VCH20" s="868" t="s">
        <v>877</v>
      </c>
      <c r="VCI20" s="868" t="s">
        <v>877</v>
      </c>
      <c r="VCJ20" s="868" t="s">
        <v>877</v>
      </c>
      <c r="VCK20" s="868" t="s">
        <v>877</v>
      </c>
      <c r="VCL20" s="868" t="s">
        <v>877</v>
      </c>
      <c r="VCM20" s="868" t="s">
        <v>877</v>
      </c>
      <c r="VCN20" s="868" t="s">
        <v>877</v>
      </c>
      <c r="VCO20" s="868" t="s">
        <v>877</v>
      </c>
      <c r="VCP20" s="868" t="s">
        <v>877</v>
      </c>
      <c r="VCQ20" s="868" t="s">
        <v>877</v>
      </c>
      <c r="VCR20" s="868" t="s">
        <v>877</v>
      </c>
      <c r="VCS20" s="868" t="s">
        <v>877</v>
      </c>
      <c r="VCT20" s="868" t="s">
        <v>877</v>
      </c>
      <c r="VCU20" s="868" t="s">
        <v>877</v>
      </c>
      <c r="VCV20" s="868" t="s">
        <v>877</v>
      </c>
      <c r="VCW20" s="868" t="s">
        <v>877</v>
      </c>
      <c r="VCX20" s="868" t="s">
        <v>877</v>
      </c>
      <c r="VCY20" s="868" t="s">
        <v>877</v>
      </c>
      <c r="VCZ20" s="868" t="s">
        <v>877</v>
      </c>
      <c r="VDA20" s="868" t="s">
        <v>877</v>
      </c>
      <c r="VDB20" s="868" t="s">
        <v>877</v>
      </c>
      <c r="VDC20" s="868" t="s">
        <v>877</v>
      </c>
      <c r="VDD20" s="868" t="s">
        <v>877</v>
      </c>
      <c r="VDE20" s="868" t="s">
        <v>877</v>
      </c>
      <c r="VDF20" s="868" t="s">
        <v>877</v>
      </c>
      <c r="VDG20" s="868" t="s">
        <v>877</v>
      </c>
      <c r="VDH20" s="868" t="s">
        <v>877</v>
      </c>
      <c r="VDI20" s="868" t="s">
        <v>877</v>
      </c>
      <c r="VDJ20" s="868" t="s">
        <v>877</v>
      </c>
      <c r="VDK20" s="868" t="s">
        <v>877</v>
      </c>
      <c r="VDL20" s="868" t="s">
        <v>877</v>
      </c>
      <c r="VDM20" s="868" t="s">
        <v>877</v>
      </c>
      <c r="VDN20" s="868" t="s">
        <v>877</v>
      </c>
      <c r="VDO20" s="868" t="s">
        <v>877</v>
      </c>
      <c r="VDP20" s="868" t="s">
        <v>877</v>
      </c>
      <c r="VDQ20" s="868" t="s">
        <v>877</v>
      </c>
      <c r="VDR20" s="868" t="s">
        <v>877</v>
      </c>
      <c r="VDS20" s="868" t="s">
        <v>877</v>
      </c>
      <c r="VDT20" s="868" t="s">
        <v>877</v>
      </c>
      <c r="VDU20" s="868" t="s">
        <v>877</v>
      </c>
      <c r="VDV20" s="868" t="s">
        <v>877</v>
      </c>
      <c r="VDW20" s="868" t="s">
        <v>877</v>
      </c>
      <c r="VDX20" s="868" t="s">
        <v>877</v>
      </c>
      <c r="VDY20" s="868" t="s">
        <v>877</v>
      </c>
      <c r="VDZ20" s="868" t="s">
        <v>877</v>
      </c>
      <c r="VEA20" s="868" t="s">
        <v>877</v>
      </c>
      <c r="VEB20" s="868" t="s">
        <v>877</v>
      </c>
      <c r="VEC20" s="868" t="s">
        <v>877</v>
      </c>
      <c r="VED20" s="868" t="s">
        <v>877</v>
      </c>
      <c r="VEE20" s="868" t="s">
        <v>877</v>
      </c>
      <c r="VEF20" s="868" t="s">
        <v>877</v>
      </c>
      <c r="VEG20" s="868" t="s">
        <v>877</v>
      </c>
      <c r="VEH20" s="868" t="s">
        <v>877</v>
      </c>
      <c r="VEI20" s="868" t="s">
        <v>877</v>
      </c>
      <c r="VEJ20" s="868" t="s">
        <v>877</v>
      </c>
      <c r="VEK20" s="868" t="s">
        <v>877</v>
      </c>
      <c r="VEL20" s="868" t="s">
        <v>877</v>
      </c>
      <c r="VEM20" s="868" t="s">
        <v>877</v>
      </c>
      <c r="VEN20" s="868" t="s">
        <v>877</v>
      </c>
      <c r="VEO20" s="868" t="s">
        <v>877</v>
      </c>
      <c r="VEP20" s="868" t="s">
        <v>877</v>
      </c>
      <c r="VEQ20" s="868" t="s">
        <v>877</v>
      </c>
      <c r="VER20" s="868" t="s">
        <v>877</v>
      </c>
      <c r="VES20" s="868" t="s">
        <v>877</v>
      </c>
      <c r="VET20" s="868" t="s">
        <v>877</v>
      </c>
      <c r="VEU20" s="868" t="s">
        <v>877</v>
      </c>
      <c r="VEV20" s="868" t="s">
        <v>877</v>
      </c>
      <c r="VEW20" s="868" t="s">
        <v>877</v>
      </c>
      <c r="VEX20" s="868" t="s">
        <v>877</v>
      </c>
      <c r="VEY20" s="868" t="s">
        <v>877</v>
      </c>
      <c r="VEZ20" s="868" t="s">
        <v>877</v>
      </c>
      <c r="VFA20" s="868" t="s">
        <v>877</v>
      </c>
      <c r="VFB20" s="868" t="s">
        <v>877</v>
      </c>
      <c r="VFC20" s="868" t="s">
        <v>877</v>
      </c>
      <c r="VFD20" s="868" t="s">
        <v>877</v>
      </c>
      <c r="VFE20" s="868" t="s">
        <v>877</v>
      </c>
      <c r="VFF20" s="868" t="s">
        <v>877</v>
      </c>
      <c r="VFG20" s="868" t="s">
        <v>877</v>
      </c>
      <c r="VFH20" s="868" t="s">
        <v>877</v>
      </c>
      <c r="VFI20" s="868" t="s">
        <v>877</v>
      </c>
      <c r="VFJ20" s="868" t="s">
        <v>877</v>
      </c>
      <c r="VFK20" s="868" t="s">
        <v>877</v>
      </c>
      <c r="VFL20" s="868" t="s">
        <v>877</v>
      </c>
      <c r="VFM20" s="868" t="s">
        <v>877</v>
      </c>
      <c r="VFN20" s="868" t="s">
        <v>877</v>
      </c>
      <c r="VFO20" s="868" t="s">
        <v>877</v>
      </c>
      <c r="VFP20" s="868" t="s">
        <v>877</v>
      </c>
      <c r="VFQ20" s="868" t="s">
        <v>877</v>
      </c>
      <c r="VFR20" s="868" t="s">
        <v>877</v>
      </c>
      <c r="VFS20" s="868" t="s">
        <v>877</v>
      </c>
      <c r="VFT20" s="868" t="s">
        <v>877</v>
      </c>
      <c r="VFU20" s="868" t="s">
        <v>877</v>
      </c>
      <c r="VFV20" s="868" t="s">
        <v>877</v>
      </c>
      <c r="VFW20" s="868" t="s">
        <v>877</v>
      </c>
      <c r="VFX20" s="868" t="s">
        <v>877</v>
      </c>
      <c r="VFY20" s="868" t="s">
        <v>877</v>
      </c>
      <c r="VFZ20" s="868" t="s">
        <v>877</v>
      </c>
      <c r="VGA20" s="868" t="s">
        <v>877</v>
      </c>
      <c r="VGB20" s="868" t="s">
        <v>877</v>
      </c>
      <c r="VGC20" s="868" t="s">
        <v>877</v>
      </c>
      <c r="VGD20" s="868" t="s">
        <v>877</v>
      </c>
      <c r="VGE20" s="868" t="s">
        <v>877</v>
      </c>
      <c r="VGF20" s="868" t="s">
        <v>877</v>
      </c>
      <c r="VGG20" s="868" t="s">
        <v>877</v>
      </c>
      <c r="VGH20" s="868" t="s">
        <v>877</v>
      </c>
      <c r="VGI20" s="868" t="s">
        <v>877</v>
      </c>
      <c r="VGJ20" s="868" t="s">
        <v>877</v>
      </c>
      <c r="VGK20" s="868" t="s">
        <v>877</v>
      </c>
      <c r="VGL20" s="868" t="s">
        <v>877</v>
      </c>
      <c r="VGM20" s="868" t="s">
        <v>877</v>
      </c>
      <c r="VGN20" s="868" t="s">
        <v>877</v>
      </c>
      <c r="VGO20" s="868" t="s">
        <v>877</v>
      </c>
      <c r="VGP20" s="868" t="s">
        <v>877</v>
      </c>
      <c r="VGQ20" s="868" t="s">
        <v>877</v>
      </c>
      <c r="VGR20" s="868" t="s">
        <v>877</v>
      </c>
      <c r="VGS20" s="868" t="s">
        <v>877</v>
      </c>
      <c r="VGT20" s="868" t="s">
        <v>877</v>
      </c>
      <c r="VGU20" s="868" t="s">
        <v>877</v>
      </c>
      <c r="VGV20" s="868" t="s">
        <v>877</v>
      </c>
      <c r="VGW20" s="868" t="s">
        <v>877</v>
      </c>
      <c r="VGX20" s="868" t="s">
        <v>877</v>
      </c>
      <c r="VGY20" s="868" t="s">
        <v>877</v>
      </c>
      <c r="VGZ20" s="868" t="s">
        <v>877</v>
      </c>
      <c r="VHA20" s="868" t="s">
        <v>877</v>
      </c>
      <c r="VHB20" s="868" t="s">
        <v>877</v>
      </c>
      <c r="VHC20" s="868" t="s">
        <v>877</v>
      </c>
      <c r="VHD20" s="868" t="s">
        <v>877</v>
      </c>
      <c r="VHE20" s="868" t="s">
        <v>877</v>
      </c>
      <c r="VHF20" s="868" t="s">
        <v>877</v>
      </c>
      <c r="VHG20" s="868" t="s">
        <v>877</v>
      </c>
      <c r="VHH20" s="868" t="s">
        <v>877</v>
      </c>
      <c r="VHI20" s="868" t="s">
        <v>877</v>
      </c>
      <c r="VHJ20" s="868" t="s">
        <v>877</v>
      </c>
      <c r="VHK20" s="868" t="s">
        <v>877</v>
      </c>
      <c r="VHL20" s="868" t="s">
        <v>877</v>
      </c>
      <c r="VHM20" s="868" t="s">
        <v>877</v>
      </c>
      <c r="VHN20" s="868" t="s">
        <v>877</v>
      </c>
      <c r="VHO20" s="868" t="s">
        <v>877</v>
      </c>
      <c r="VHP20" s="868" t="s">
        <v>877</v>
      </c>
      <c r="VHQ20" s="868" t="s">
        <v>877</v>
      </c>
      <c r="VHR20" s="868" t="s">
        <v>877</v>
      </c>
      <c r="VHS20" s="868" t="s">
        <v>877</v>
      </c>
      <c r="VHT20" s="868" t="s">
        <v>877</v>
      </c>
      <c r="VHU20" s="868" t="s">
        <v>877</v>
      </c>
      <c r="VHV20" s="868" t="s">
        <v>877</v>
      </c>
      <c r="VHW20" s="868" t="s">
        <v>877</v>
      </c>
      <c r="VHX20" s="868" t="s">
        <v>877</v>
      </c>
      <c r="VHY20" s="868" t="s">
        <v>877</v>
      </c>
      <c r="VHZ20" s="868" t="s">
        <v>877</v>
      </c>
      <c r="VIA20" s="868" t="s">
        <v>877</v>
      </c>
      <c r="VIB20" s="868" t="s">
        <v>877</v>
      </c>
      <c r="VIC20" s="868" t="s">
        <v>877</v>
      </c>
      <c r="VID20" s="868" t="s">
        <v>877</v>
      </c>
      <c r="VIE20" s="868" t="s">
        <v>877</v>
      </c>
      <c r="VIF20" s="868" t="s">
        <v>877</v>
      </c>
      <c r="VIG20" s="868" t="s">
        <v>877</v>
      </c>
      <c r="VIH20" s="868" t="s">
        <v>877</v>
      </c>
      <c r="VII20" s="868" t="s">
        <v>877</v>
      </c>
      <c r="VIJ20" s="868" t="s">
        <v>877</v>
      </c>
      <c r="VIK20" s="868" t="s">
        <v>877</v>
      </c>
      <c r="VIL20" s="868" t="s">
        <v>877</v>
      </c>
      <c r="VIM20" s="868" t="s">
        <v>877</v>
      </c>
      <c r="VIN20" s="868" t="s">
        <v>877</v>
      </c>
      <c r="VIO20" s="868" t="s">
        <v>877</v>
      </c>
      <c r="VIP20" s="868" t="s">
        <v>877</v>
      </c>
      <c r="VIQ20" s="868" t="s">
        <v>877</v>
      </c>
      <c r="VIR20" s="868" t="s">
        <v>877</v>
      </c>
      <c r="VIS20" s="868" t="s">
        <v>877</v>
      </c>
      <c r="VIT20" s="868" t="s">
        <v>877</v>
      </c>
      <c r="VIU20" s="868" t="s">
        <v>877</v>
      </c>
      <c r="VIV20" s="868" t="s">
        <v>877</v>
      </c>
      <c r="VIW20" s="868" t="s">
        <v>877</v>
      </c>
      <c r="VIX20" s="868" t="s">
        <v>877</v>
      </c>
      <c r="VIY20" s="868" t="s">
        <v>877</v>
      </c>
      <c r="VIZ20" s="868" t="s">
        <v>877</v>
      </c>
      <c r="VJA20" s="868" t="s">
        <v>877</v>
      </c>
      <c r="VJB20" s="868" t="s">
        <v>877</v>
      </c>
      <c r="VJC20" s="868" t="s">
        <v>877</v>
      </c>
      <c r="VJD20" s="868" t="s">
        <v>877</v>
      </c>
      <c r="VJE20" s="868" t="s">
        <v>877</v>
      </c>
      <c r="VJF20" s="868" t="s">
        <v>877</v>
      </c>
      <c r="VJG20" s="868" t="s">
        <v>877</v>
      </c>
      <c r="VJH20" s="868" t="s">
        <v>877</v>
      </c>
      <c r="VJI20" s="868" t="s">
        <v>877</v>
      </c>
      <c r="VJJ20" s="868" t="s">
        <v>877</v>
      </c>
      <c r="VJK20" s="868" t="s">
        <v>877</v>
      </c>
      <c r="VJL20" s="868" t="s">
        <v>877</v>
      </c>
      <c r="VJM20" s="868" t="s">
        <v>877</v>
      </c>
      <c r="VJN20" s="868" t="s">
        <v>877</v>
      </c>
      <c r="VJO20" s="868" t="s">
        <v>877</v>
      </c>
      <c r="VJP20" s="868" t="s">
        <v>877</v>
      </c>
      <c r="VJQ20" s="868" t="s">
        <v>877</v>
      </c>
      <c r="VJR20" s="868" t="s">
        <v>877</v>
      </c>
      <c r="VJS20" s="868" t="s">
        <v>877</v>
      </c>
      <c r="VJT20" s="868" t="s">
        <v>877</v>
      </c>
      <c r="VJU20" s="868" t="s">
        <v>877</v>
      </c>
      <c r="VJV20" s="868" t="s">
        <v>877</v>
      </c>
      <c r="VJW20" s="868" t="s">
        <v>877</v>
      </c>
      <c r="VJX20" s="868" t="s">
        <v>877</v>
      </c>
      <c r="VJY20" s="868" t="s">
        <v>877</v>
      </c>
      <c r="VJZ20" s="868" t="s">
        <v>877</v>
      </c>
      <c r="VKA20" s="868" t="s">
        <v>877</v>
      </c>
      <c r="VKB20" s="868" t="s">
        <v>877</v>
      </c>
      <c r="VKC20" s="868" t="s">
        <v>877</v>
      </c>
      <c r="VKD20" s="868" t="s">
        <v>877</v>
      </c>
      <c r="VKE20" s="868" t="s">
        <v>877</v>
      </c>
      <c r="VKF20" s="868" t="s">
        <v>877</v>
      </c>
      <c r="VKG20" s="868" t="s">
        <v>877</v>
      </c>
      <c r="VKH20" s="868" t="s">
        <v>877</v>
      </c>
      <c r="VKI20" s="868" t="s">
        <v>877</v>
      </c>
      <c r="VKJ20" s="868" t="s">
        <v>877</v>
      </c>
      <c r="VKK20" s="868" t="s">
        <v>877</v>
      </c>
      <c r="VKL20" s="868" t="s">
        <v>877</v>
      </c>
      <c r="VKM20" s="868" t="s">
        <v>877</v>
      </c>
      <c r="VKN20" s="868" t="s">
        <v>877</v>
      </c>
      <c r="VKO20" s="868" t="s">
        <v>877</v>
      </c>
      <c r="VKP20" s="868" t="s">
        <v>877</v>
      </c>
      <c r="VKQ20" s="868" t="s">
        <v>877</v>
      </c>
      <c r="VKR20" s="868" t="s">
        <v>877</v>
      </c>
      <c r="VKS20" s="868" t="s">
        <v>877</v>
      </c>
      <c r="VKT20" s="868" t="s">
        <v>877</v>
      </c>
      <c r="VKU20" s="868" t="s">
        <v>877</v>
      </c>
      <c r="VKV20" s="868" t="s">
        <v>877</v>
      </c>
      <c r="VKW20" s="868" t="s">
        <v>877</v>
      </c>
      <c r="VKX20" s="868" t="s">
        <v>877</v>
      </c>
      <c r="VKY20" s="868" t="s">
        <v>877</v>
      </c>
      <c r="VKZ20" s="868" t="s">
        <v>877</v>
      </c>
      <c r="VLA20" s="868" t="s">
        <v>877</v>
      </c>
      <c r="VLB20" s="868" t="s">
        <v>877</v>
      </c>
      <c r="VLC20" s="868" t="s">
        <v>877</v>
      </c>
      <c r="VLD20" s="868" t="s">
        <v>877</v>
      </c>
      <c r="VLE20" s="868" t="s">
        <v>877</v>
      </c>
      <c r="VLF20" s="868" t="s">
        <v>877</v>
      </c>
      <c r="VLG20" s="868" t="s">
        <v>877</v>
      </c>
      <c r="VLH20" s="868" t="s">
        <v>877</v>
      </c>
      <c r="VLI20" s="868" t="s">
        <v>877</v>
      </c>
      <c r="VLJ20" s="868" t="s">
        <v>877</v>
      </c>
      <c r="VLK20" s="868" t="s">
        <v>877</v>
      </c>
      <c r="VLL20" s="868" t="s">
        <v>877</v>
      </c>
      <c r="VLM20" s="868" t="s">
        <v>877</v>
      </c>
      <c r="VLN20" s="868" t="s">
        <v>877</v>
      </c>
      <c r="VLO20" s="868" t="s">
        <v>877</v>
      </c>
      <c r="VLP20" s="868" t="s">
        <v>877</v>
      </c>
      <c r="VLQ20" s="868" t="s">
        <v>877</v>
      </c>
      <c r="VLR20" s="868" t="s">
        <v>877</v>
      </c>
      <c r="VLS20" s="868" t="s">
        <v>877</v>
      </c>
      <c r="VLT20" s="868" t="s">
        <v>877</v>
      </c>
      <c r="VLU20" s="868" t="s">
        <v>877</v>
      </c>
      <c r="VLV20" s="868" t="s">
        <v>877</v>
      </c>
      <c r="VLW20" s="868" t="s">
        <v>877</v>
      </c>
      <c r="VLX20" s="868" t="s">
        <v>877</v>
      </c>
      <c r="VLY20" s="868" t="s">
        <v>877</v>
      </c>
      <c r="VLZ20" s="868" t="s">
        <v>877</v>
      </c>
      <c r="VMA20" s="868" t="s">
        <v>877</v>
      </c>
      <c r="VMB20" s="868" t="s">
        <v>877</v>
      </c>
      <c r="VMC20" s="868" t="s">
        <v>877</v>
      </c>
      <c r="VMD20" s="868" t="s">
        <v>877</v>
      </c>
      <c r="VME20" s="868" t="s">
        <v>877</v>
      </c>
      <c r="VMF20" s="868" t="s">
        <v>877</v>
      </c>
      <c r="VMG20" s="868" t="s">
        <v>877</v>
      </c>
      <c r="VMH20" s="868" t="s">
        <v>877</v>
      </c>
      <c r="VMI20" s="868" t="s">
        <v>877</v>
      </c>
      <c r="VMJ20" s="868" t="s">
        <v>877</v>
      </c>
      <c r="VMK20" s="868" t="s">
        <v>877</v>
      </c>
      <c r="VML20" s="868" t="s">
        <v>877</v>
      </c>
      <c r="VMM20" s="868" t="s">
        <v>877</v>
      </c>
      <c r="VMN20" s="868" t="s">
        <v>877</v>
      </c>
      <c r="VMO20" s="868" t="s">
        <v>877</v>
      </c>
      <c r="VMP20" s="868" t="s">
        <v>877</v>
      </c>
      <c r="VMQ20" s="868" t="s">
        <v>877</v>
      </c>
      <c r="VMR20" s="868" t="s">
        <v>877</v>
      </c>
      <c r="VMS20" s="868" t="s">
        <v>877</v>
      </c>
      <c r="VMT20" s="868" t="s">
        <v>877</v>
      </c>
      <c r="VMU20" s="868" t="s">
        <v>877</v>
      </c>
      <c r="VMV20" s="868" t="s">
        <v>877</v>
      </c>
      <c r="VMW20" s="868" t="s">
        <v>877</v>
      </c>
      <c r="VMX20" s="868" t="s">
        <v>877</v>
      </c>
      <c r="VMY20" s="868" t="s">
        <v>877</v>
      </c>
      <c r="VMZ20" s="868" t="s">
        <v>877</v>
      </c>
      <c r="VNA20" s="868" t="s">
        <v>877</v>
      </c>
      <c r="VNB20" s="868" t="s">
        <v>877</v>
      </c>
      <c r="VNC20" s="868" t="s">
        <v>877</v>
      </c>
      <c r="VND20" s="868" t="s">
        <v>877</v>
      </c>
      <c r="VNE20" s="868" t="s">
        <v>877</v>
      </c>
      <c r="VNF20" s="868" t="s">
        <v>877</v>
      </c>
      <c r="VNG20" s="868" t="s">
        <v>877</v>
      </c>
      <c r="VNH20" s="868" t="s">
        <v>877</v>
      </c>
      <c r="VNI20" s="868" t="s">
        <v>877</v>
      </c>
      <c r="VNJ20" s="868" t="s">
        <v>877</v>
      </c>
      <c r="VNK20" s="868" t="s">
        <v>877</v>
      </c>
      <c r="VNL20" s="868" t="s">
        <v>877</v>
      </c>
      <c r="VNM20" s="868" t="s">
        <v>877</v>
      </c>
      <c r="VNN20" s="868" t="s">
        <v>877</v>
      </c>
      <c r="VNO20" s="868" t="s">
        <v>877</v>
      </c>
      <c r="VNP20" s="868" t="s">
        <v>877</v>
      </c>
      <c r="VNQ20" s="868" t="s">
        <v>877</v>
      </c>
      <c r="VNR20" s="868" t="s">
        <v>877</v>
      </c>
      <c r="VNS20" s="868" t="s">
        <v>877</v>
      </c>
      <c r="VNT20" s="868" t="s">
        <v>877</v>
      </c>
      <c r="VNU20" s="868" t="s">
        <v>877</v>
      </c>
      <c r="VNV20" s="868" t="s">
        <v>877</v>
      </c>
      <c r="VNW20" s="868" t="s">
        <v>877</v>
      </c>
      <c r="VNX20" s="868" t="s">
        <v>877</v>
      </c>
      <c r="VNY20" s="868" t="s">
        <v>877</v>
      </c>
      <c r="VNZ20" s="868" t="s">
        <v>877</v>
      </c>
      <c r="VOA20" s="868" t="s">
        <v>877</v>
      </c>
      <c r="VOB20" s="868" t="s">
        <v>877</v>
      </c>
      <c r="VOC20" s="868" t="s">
        <v>877</v>
      </c>
      <c r="VOD20" s="868" t="s">
        <v>877</v>
      </c>
      <c r="VOE20" s="868" t="s">
        <v>877</v>
      </c>
      <c r="VOF20" s="868" t="s">
        <v>877</v>
      </c>
      <c r="VOG20" s="868" t="s">
        <v>877</v>
      </c>
      <c r="VOH20" s="868" t="s">
        <v>877</v>
      </c>
      <c r="VOI20" s="868" t="s">
        <v>877</v>
      </c>
      <c r="VOJ20" s="868" t="s">
        <v>877</v>
      </c>
      <c r="VOK20" s="868" t="s">
        <v>877</v>
      </c>
      <c r="VOL20" s="868" t="s">
        <v>877</v>
      </c>
      <c r="VOM20" s="868" t="s">
        <v>877</v>
      </c>
      <c r="VON20" s="868" t="s">
        <v>877</v>
      </c>
      <c r="VOO20" s="868" t="s">
        <v>877</v>
      </c>
      <c r="VOP20" s="868" t="s">
        <v>877</v>
      </c>
      <c r="VOQ20" s="868" t="s">
        <v>877</v>
      </c>
      <c r="VOR20" s="868" t="s">
        <v>877</v>
      </c>
      <c r="VOS20" s="868" t="s">
        <v>877</v>
      </c>
      <c r="VOT20" s="868" t="s">
        <v>877</v>
      </c>
      <c r="VOU20" s="868" t="s">
        <v>877</v>
      </c>
      <c r="VOV20" s="868" t="s">
        <v>877</v>
      </c>
      <c r="VOW20" s="868" t="s">
        <v>877</v>
      </c>
      <c r="VOX20" s="868" t="s">
        <v>877</v>
      </c>
      <c r="VOY20" s="868" t="s">
        <v>877</v>
      </c>
      <c r="VOZ20" s="868" t="s">
        <v>877</v>
      </c>
      <c r="VPA20" s="868" t="s">
        <v>877</v>
      </c>
      <c r="VPB20" s="868" t="s">
        <v>877</v>
      </c>
      <c r="VPC20" s="868" t="s">
        <v>877</v>
      </c>
      <c r="VPD20" s="868" t="s">
        <v>877</v>
      </c>
      <c r="VPE20" s="868" t="s">
        <v>877</v>
      </c>
      <c r="VPF20" s="868" t="s">
        <v>877</v>
      </c>
      <c r="VPG20" s="868" t="s">
        <v>877</v>
      </c>
      <c r="VPH20" s="868" t="s">
        <v>877</v>
      </c>
      <c r="VPI20" s="868" t="s">
        <v>877</v>
      </c>
      <c r="VPJ20" s="868" t="s">
        <v>877</v>
      </c>
      <c r="VPK20" s="868" t="s">
        <v>877</v>
      </c>
      <c r="VPL20" s="868" t="s">
        <v>877</v>
      </c>
      <c r="VPM20" s="868" t="s">
        <v>877</v>
      </c>
      <c r="VPN20" s="868" t="s">
        <v>877</v>
      </c>
      <c r="VPO20" s="868" t="s">
        <v>877</v>
      </c>
      <c r="VPP20" s="868" t="s">
        <v>877</v>
      </c>
      <c r="VPQ20" s="868" t="s">
        <v>877</v>
      </c>
      <c r="VPR20" s="868" t="s">
        <v>877</v>
      </c>
      <c r="VPS20" s="868" t="s">
        <v>877</v>
      </c>
      <c r="VPT20" s="868" t="s">
        <v>877</v>
      </c>
      <c r="VPU20" s="868" t="s">
        <v>877</v>
      </c>
      <c r="VPV20" s="868" t="s">
        <v>877</v>
      </c>
      <c r="VPW20" s="868" t="s">
        <v>877</v>
      </c>
      <c r="VPX20" s="868" t="s">
        <v>877</v>
      </c>
      <c r="VPY20" s="868" t="s">
        <v>877</v>
      </c>
      <c r="VPZ20" s="868" t="s">
        <v>877</v>
      </c>
      <c r="VQA20" s="868" t="s">
        <v>877</v>
      </c>
      <c r="VQB20" s="868" t="s">
        <v>877</v>
      </c>
      <c r="VQC20" s="868" t="s">
        <v>877</v>
      </c>
      <c r="VQD20" s="868" t="s">
        <v>877</v>
      </c>
      <c r="VQE20" s="868" t="s">
        <v>877</v>
      </c>
      <c r="VQF20" s="868" t="s">
        <v>877</v>
      </c>
      <c r="VQG20" s="868" t="s">
        <v>877</v>
      </c>
      <c r="VQH20" s="868" t="s">
        <v>877</v>
      </c>
      <c r="VQI20" s="868" t="s">
        <v>877</v>
      </c>
      <c r="VQJ20" s="868" t="s">
        <v>877</v>
      </c>
      <c r="VQK20" s="868" t="s">
        <v>877</v>
      </c>
      <c r="VQL20" s="868" t="s">
        <v>877</v>
      </c>
      <c r="VQM20" s="868" t="s">
        <v>877</v>
      </c>
      <c r="VQN20" s="868" t="s">
        <v>877</v>
      </c>
      <c r="VQO20" s="868" t="s">
        <v>877</v>
      </c>
      <c r="VQP20" s="868" t="s">
        <v>877</v>
      </c>
      <c r="VQQ20" s="868" t="s">
        <v>877</v>
      </c>
      <c r="VQR20" s="868" t="s">
        <v>877</v>
      </c>
      <c r="VQS20" s="868" t="s">
        <v>877</v>
      </c>
      <c r="VQT20" s="868" t="s">
        <v>877</v>
      </c>
      <c r="VQU20" s="868" t="s">
        <v>877</v>
      </c>
      <c r="VQV20" s="868" t="s">
        <v>877</v>
      </c>
      <c r="VQW20" s="868" t="s">
        <v>877</v>
      </c>
      <c r="VQX20" s="868" t="s">
        <v>877</v>
      </c>
      <c r="VQY20" s="868" t="s">
        <v>877</v>
      </c>
      <c r="VQZ20" s="868" t="s">
        <v>877</v>
      </c>
      <c r="VRA20" s="868" t="s">
        <v>877</v>
      </c>
      <c r="VRB20" s="868" t="s">
        <v>877</v>
      </c>
      <c r="VRC20" s="868" t="s">
        <v>877</v>
      </c>
      <c r="VRD20" s="868" t="s">
        <v>877</v>
      </c>
      <c r="VRE20" s="868" t="s">
        <v>877</v>
      </c>
      <c r="VRF20" s="868" t="s">
        <v>877</v>
      </c>
      <c r="VRG20" s="868" t="s">
        <v>877</v>
      </c>
      <c r="VRH20" s="868" t="s">
        <v>877</v>
      </c>
      <c r="VRI20" s="868" t="s">
        <v>877</v>
      </c>
      <c r="VRJ20" s="868" t="s">
        <v>877</v>
      </c>
      <c r="VRK20" s="868" t="s">
        <v>877</v>
      </c>
      <c r="VRL20" s="868" t="s">
        <v>877</v>
      </c>
      <c r="VRM20" s="868" t="s">
        <v>877</v>
      </c>
      <c r="VRN20" s="868" t="s">
        <v>877</v>
      </c>
      <c r="VRO20" s="868" t="s">
        <v>877</v>
      </c>
      <c r="VRP20" s="868" t="s">
        <v>877</v>
      </c>
      <c r="VRQ20" s="868" t="s">
        <v>877</v>
      </c>
      <c r="VRR20" s="868" t="s">
        <v>877</v>
      </c>
      <c r="VRS20" s="868" t="s">
        <v>877</v>
      </c>
      <c r="VRT20" s="868" t="s">
        <v>877</v>
      </c>
      <c r="VRU20" s="868" t="s">
        <v>877</v>
      </c>
      <c r="VRV20" s="868" t="s">
        <v>877</v>
      </c>
      <c r="VRW20" s="868" t="s">
        <v>877</v>
      </c>
      <c r="VRX20" s="868" t="s">
        <v>877</v>
      </c>
      <c r="VRY20" s="868" t="s">
        <v>877</v>
      </c>
      <c r="VRZ20" s="868" t="s">
        <v>877</v>
      </c>
      <c r="VSA20" s="868" t="s">
        <v>877</v>
      </c>
      <c r="VSB20" s="868" t="s">
        <v>877</v>
      </c>
      <c r="VSC20" s="868" t="s">
        <v>877</v>
      </c>
      <c r="VSD20" s="868" t="s">
        <v>877</v>
      </c>
      <c r="VSE20" s="868" t="s">
        <v>877</v>
      </c>
      <c r="VSF20" s="868" t="s">
        <v>877</v>
      </c>
      <c r="VSG20" s="868" t="s">
        <v>877</v>
      </c>
      <c r="VSH20" s="868" t="s">
        <v>877</v>
      </c>
      <c r="VSI20" s="868" t="s">
        <v>877</v>
      </c>
      <c r="VSJ20" s="868" t="s">
        <v>877</v>
      </c>
      <c r="VSK20" s="868" t="s">
        <v>877</v>
      </c>
      <c r="VSL20" s="868" t="s">
        <v>877</v>
      </c>
      <c r="VSM20" s="868" t="s">
        <v>877</v>
      </c>
      <c r="VSN20" s="868" t="s">
        <v>877</v>
      </c>
      <c r="VSO20" s="868" t="s">
        <v>877</v>
      </c>
      <c r="VSP20" s="868" t="s">
        <v>877</v>
      </c>
      <c r="VSQ20" s="868" t="s">
        <v>877</v>
      </c>
      <c r="VSR20" s="868" t="s">
        <v>877</v>
      </c>
      <c r="VSS20" s="868" t="s">
        <v>877</v>
      </c>
      <c r="VST20" s="868" t="s">
        <v>877</v>
      </c>
      <c r="VSU20" s="868" t="s">
        <v>877</v>
      </c>
      <c r="VSV20" s="868" t="s">
        <v>877</v>
      </c>
      <c r="VSW20" s="868" t="s">
        <v>877</v>
      </c>
      <c r="VSX20" s="868" t="s">
        <v>877</v>
      </c>
      <c r="VSY20" s="868" t="s">
        <v>877</v>
      </c>
      <c r="VSZ20" s="868" t="s">
        <v>877</v>
      </c>
      <c r="VTA20" s="868" t="s">
        <v>877</v>
      </c>
      <c r="VTB20" s="868" t="s">
        <v>877</v>
      </c>
      <c r="VTC20" s="868" t="s">
        <v>877</v>
      </c>
      <c r="VTD20" s="868" t="s">
        <v>877</v>
      </c>
      <c r="VTE20" s="868" t="s">
        <v>877</v>
      </c>
      <c r="VTF20" s="868" t="s">
        <v>877</v>
      </c>
      <c r="VTG20" s="868" t="s">
        <v>877</v>
      </c>
      <c r="VTH20" s="868" t="s">
        <v>877</v>
      </c>
      <c r="VTI20" s="868" t="s">
        <v>877</v>
      </c>
      <c r="VTJ20" s="868" t="s">
        <v>877</v>
      </c>
      <c r="VTK20" s="868" t="s">
        <v>877</v>
      </c>
      <c r="VTL20" s="868" t="s">
        <v>877</v>
      </c>
      <c r="VTM20" s="868" t="s">
        <v>877</v>
      </c>
      <c r="VTN20" s="868" t="s">
        <v>877</v>
      </c>
      <c r="VTO20" s="868" t="s">
        <v>877</v>
      </c>
      <c r="VTP20" s="868" t="s">
        <v>877</v>
      </c>
      <c r="VTQ20" s="868" t="s">
        <v>877</v>
      </c>
      <c r="VTR20" s="868" t="s">
        <v>877</v>
      </c>
      <c r="VTS20" s="868" t="s">
        <v>877</v>
      </c>
      <c r="VTT20" s="868" t="s">
        <v>877</v>
      </c>
      <c r="VTU20" s="868" t="s">
        <v>877</v>
      </c>
      <c r="VTV20" s="868" t="s">
        <v>877</v>
      </c>
      <c r="VTW20" s="868" t="s">
        <v>877</v>
      </c>
      <c r="VTX20" s="868" t="s">
        <v>877</v>
      </c>
      <c r="VTY20" s="868" t="s">
        <v>877</v>
      </c>
      <c r="VTZ20" s="868" t="s">
        <v>877</v>
      </c>
      <c r="VUA20" s="868" t="s">
        <v>877</v>
      </c>
      <c r="VUB20" s="868" t="s">
        <v>877</v>
      </c>
      <c r="VUC20" s="868" t="s">
        <v>877</v>
      </c>
      <c r="VUD20" s="868" t="s">
        <v>877</v>
      </c>
      <c r="VUE20" s="868" t="s">
        <v>877</v>
      </c>
      <c r="VUF20" s="868" t="s">
        <v>877</v>
      </c>
      <c r="VUG20" s="868" t="s">
        <v>877</v>
      </c>
      <c r="VUH20" s="868" t="s">
        <v>877</v>
      </c>
      <c r="VUI20" s="868" t="s">
        <v>877</v>
      </c>
      <c r="VUJ20" s="868" t="s">
        <v>877</v>
      </c>
      <c r="VUK20" s="868" t="s">
        <v>877</v>
      </c>
      <c r="VUL20" s="868" t="s">
        <v>877</v>
      </c>
      <c r="VUM20" s="868" t="s">
        <v>877</v>
      </c>
      <c r="VUN20" s="868" t="s">
        <v>877</v>
      </c>
      <c r="VUO20" s="868" t="s">
        <v>877</v>
      </c>
      <c r="VUP20" s="868" t="s">
        <v>877</v>
      </c>
      <c r="VUQ20" s="868" t="s">
        <v>877</v>
      </c>
      <c r="VUR20" s="868" t="s">
        <v>877</v>
      </c>
      <c r="VUS20" s="868" t="s">
        <v>877</v>
      </c>
      <c r="VUT20" s="868" t="s">
        <v>877</v>
      </c>
      <c r="VUU20" s="868" t="s">
        <v>877</v>
      </c>
      <c r="VUV20" s="868" t="s">
        <v>877</v>
      </c>
      <c r="VUW20" s="868" t="s">
        <v>877</v>
      </c>
      <c r="VUX20" s="868" t="s">
        <v>877</v>
      </c>
      <c r="VUY20" s="868" t="s">
        <v>877</v>
      </c>
      <c r="VUZ20" s="868" t="s">
        <v>877</v>
      </c>
      <c r="VVA20" s="868" t="s">
        <v>877</v>
      </c>
      <c r="VVB20" s="868" t="s">
        <v>877</v>
      </c>
      <c r="VVC20" s="868" t="s">
        <v>877</v>
      </c>
      <c r="VVD20" s="868" t="s">
        <v>877</v>
      </c>
      <c r="VVE20" s="868" t="s">
        <v>877</v>
      </c>
      <c r="VVF20" s="868" t="s">
        <v>877</v>
      </c>
      <c r="VVG20" s="868" t="s">
        <v>877</v>
      </c>
      <c r="VVH20" s="868" t="s">
        <v>877</v>
      </c>
      <c r="VVI20" s="868" t="s">
        <v>877</v>
      </c>
      <c r="VVJ20" s="868" t="s">
        <v>877</v>
      </c>
      <c r="VVK20" s="868" t="s">
        <v>877</v>
      </c>
      <c r="VVL20" s="868" t="s">
        <v>877</v>
      </c>
      <c r="VVM20" s="868" t="s">
        <v>877</v>
      </c>
      <c r="VVN20" s="868" t="s">
        <v>877</v>
      </c>
      <c r="VVO20" s="868" t="s">
        <v>877</v>
      </c>
      <c r="VVP20" s="868" t="s">
        <v>877</v>
      </c>
      <c r="VVQ20" s="868" t="s">
        <v>877</v>
      </c>
      <c r="VVR20" s="868" t="s">
        <v>877</v>
      </c>
      <c r="VVS20" s="868" t="s">
        <v>877</v>
      </c>
      <c r="VVT20" s="868" t="s">
        <v>877</v>
      </c>
      <c r="VVU20" s="868" t="s">
        <v>877</v>
      </c>
      <c r="VVV20" s="868" t="s">
        <v>877</v>
      </c>
      <c r="VVW20" s="868" t="s">
        <v>877</v>
      </c>
      <c r="VVX20" s="868" t="s">
        <v>877</v>
      </c>
      <c r="VVY20" s="868" t="s">
        <v>877</v>
      </c>
      <c r="VVZ20" s="868" t="s">
        <v>877</v>
      </c>
      <c r="VWA20" s="868" t="s">
        <v>877</v>
      </c>
      <c r="VWB20" s="868" t="s">
        <v>877</v>
      </c>
      <c r="VWC20" s="868" t="s">
        <v>877</v>
      </c>
      <c r="VWD20" s="868" t="s">
        <v>877</v>
      </c>
      <c r="VWE20" s="868" t="s">
        <v>877</v>
      </c>
      <c r="VWF20" s="868" t="s">
        <v>877</v>
      </c>
      <c r="VWG20" s="868" t="s">
        <v>877</v>
      </c>
      <c r="VWH20" s="868" t="s">
        <v>877</v>
      </c>
      <c r="VWI20" s="868" t="s">
        <v>877</v>
      </c>
      <c r="VWJ20" s="868" t="s">
        <v>877</v>
      </c>
      <c r="VWK20" s="868" t="s">
        <v>877</v>
      </c>
      <c r="VWL20" s="868" t="s">
        <v>877</v>
      </c>
      <c r="VWM20" s="868" t="s">
        <v>877</v>
      </c>
      <c r="VWN20" s="868" t="s">
        <v>877</v>
      </c>
      <c r="VWO20" s="868" t="s">
        <v>877</v>
      </c>
      <c r="VWP20" s="868" t="s">
        <v>877</v>
      </c>
      <c r="VWQ20" s="868" t="s">
        <v>877</v>
      </c>
      <c r="VWR20" s="868" t="s">
        <v>877</v>
      </c>
      <c r="VWS20" s="868" t="s">
        <v>877</v>
      </c>
      <c r="VWT20" s="868" t="s">
        <v>877</v>
      </c>
      <c r="VWU20" s="868" t="s">
        <v>877</v>
      </c>
      <c r="VWV20" s="868" t="s">
        <v>877</v>
      </c>
      <c r="VWW20" s="868" t="s">
        <v>877</v>
      </c>
      <c r="VWX20" s="868" t="s">
        <v>877</v>
      </c>
      <c r="VWY20" s="868" t="s">
        <v>877</v>
      </c>
      <c r="VWZ20" s="868" t="s">
        <v>877</v>
      </c>
      <c r="VXA20" s="868" t="s">
        <v>877</v>
      </c>
      <c r="VXB20" s="868" t="s">
        <v>877</v>
      </c>
      <c r="VXC20" s="868" t="s">
        <v>877</v>
      </c>
      <c r="VXD20" s="868" t="s">
        <v>877</v>
      </c>
      <c r="VXE20" s="868" t="s">
        <v>877</v>
      </c>
      <c r="VXF20" s="868" t="s">
        <v>877</v>
      </c>
      <c r="VXG20" s="868" t="s">
        <v>877</v>
      </c>
      <c r="VXH20" s="868" t="s">
        <v>877</v>
      </c>
      <c r="VXI20" s="868" t="s">
        <v>877</v>
      </c>
      <c r="VXJ20" s="868" t="s">
        <v>877</v>
      </c>
      <c r="VXK20" s="868" t="s">
        <v>877</v>
      </c>
      <c r="VXL20" s="868" t="s">
        <v>877</v>
      </c>
      <c r="VXM20" s="868" t="s">
        <v>877</v>
      </c>
      <c r="VXN20" s="868" t="s">
        <v>877</v>
      </c>
      <c r="VXO20" s="868" t="s">
        <v>877</v>
      </c>
      <c r="VXP20" s="868" t="s">
        <v>877</v>
      </c>
      <c r="VXQ20" s="868" t="s">
        <v>877</v>
      </c>
      <c r="VXR20" s="868" t="s">
        <v>877</v>
      </c>
      <c r="VXS20" s="868" t="s">
        <v>877</v>
      </c>
      <c r="VXT20" s="868" t="s">
        <v>877</v>
      </c>
      <c r="VXU20" s="868" t="s">
        <v>877</v>
      </c>
      <c r="VXV20" s="868" t="s">
        <v>877</v>
      </c>
      <c r="VXW20" s="868" t="s">
        <v>877</v>
      </c>
      <c r="VXX20" s="868" t="s">
        <v>877</v>
      </c>
      <c r="VXY20" s="868" t="s">
        <v>877</v>
      </c>
      <c r="VXZ20" s="868" t="s">
        <v>877</v>
      </c>
      <c r="VYA20" s="868" t="s">
        <v>877</v>
      </c>
      <c r="VYB20" s="868" t="s">
        <v>877</v>
      </c>
      <c r="VYC20" s="868" t="s">
        <v>877</v>
      </c>
      <c r="VYD20" s="868" t="s">
        <v>877</v>
      </c>
      <c r="VYE20" s="868" t="s">
        <v>877</v>
      </c>
      <c r="VYF20" s="868" t="s">
        <v>877</v>
      </c>
      <c r="VYG20" s="868" t="s">
        <v>877</v>
      </c>
      <c r="VYH20" s="868" t="s">
        <v>877</v>
      </c>
      <c r="VYI20" s="868" t="s">
        <v>877</v>
      </c>
      <c r="VYJ20" s="868" t="s">
        <v>877</v>
      </c>
      <c r="VYK20" s="868" t="s">
        <v>877</v>
      </c>
      <c r="VYL20" s="868" t="s">
        <v>877</v>
      </c>
      <c r="VYM20" s="868" t="s">
        <v>877</v>
      </c>
      <c r="VYN20" s="868" t="s">
        <v>877</v>
      </c>
      <c r="VYO20" s="868" t="s">
        <v>877</v>
      </c>
      <c r="VYP20" s="868" t="s">
        <v>877</v>
      </c>
      <c r="VYQ20" s="868" t="s">
        <v>877</v>
      </c>
      <c r="VYR20" s="868" t="s">
        <v>877</v>
      </c>
      <c r="VYS20" s="868" t="s">
        <v>877</v>
      </c>
      <c r="VYT20" s="868" t="s">
        <v>877</v>
      </c>
      <c r="VYU20" s="868" t="s">
        <v>877</v>
      </c>
      <c r="VYV20" s="868" t="s">
        <v>877</v>
      </c>
      <c r="VYW20" s="868" t="s">
        <v>877</v>
      </c>
      <c r="VYX20" s="868" t="s">
        <v>877</v>
      </c>
      <c r="VYY20" s="868" t="s">
        <v>877</v>
      </c>
      <c r="VYZ20" s="868" t="s">
        <v>877</v>
      </c>
      <c r="VZA20" s="868" t="s">
        <v>877</v>
      </c>
      <c r="VZB20" s="868" t="s">
        <v>877</v>
      </c>
      <c r="VZC20" s="868" t="s">
        <v>877</v>
      </c>
      <c r="VZD20" s="868" t="s">
        <v>877</v>
      </c>
      <c r="VZE20" s="868" t="s">
        <v>877</v>
      </c>
      <c r="VZF20" s="868" t="s">
        <v>877</v>
      </c>
      <c r="VZG20" s="868" t="s">
        <v>877</v>
      </c>
      <c r="VZH20" s="868" t="s">
        <v>877</v>
      </c>
      <c r="VZI20" s="868" t="s">
        <v>877</v>
      </c>
      <c r="VZJ20" s="868" t="s">
        <v>877</v>
      </c>
      <c r="VZK20" s="868" t="s">
        <v>877</v>
      </c>
      <c r="VZL20" s="868" t="s">
        <v>877</v>
      </c>
      <c r="VZM20" s="868" t="s">
        <v>877</v>
      </c>
      <c r="VZN20" s="868" t="s">
        <v>877</v>
      </c>
      <c r="VZO20" s="868" t="s">
        <v>877</v>
      </c>
      <c r="VZP20" s="868" t="s">
        <v>877</v>
      </c>
      <c r="VZQ20" s="868" t="s">
        <v>877</v>
      </c>
      <c r="VZR20" s="868" t="s">
        <v>877</v>
      </c>
      <c r="VZS20" s="868" t="s">
        <v>877</v>
      </c>
      <c r="VZT20" s="868" t="s">
        <v>877</v>
      </c>
      <c r="VZU20" s="868" t="s">
        <v>877</v>
      </c>
      <c r="VZV20" s="868" t="s">
        <v>877</v>
      </c>
      <c r="VZW20" s="868" t="s">
        <v>877</v>
      </c>
      <c r="VZX20" s="868" t="s">
        <v>877</v>
      </c>
      <c r="VZY20" s="868" t="s">
        <v>877</v>
      </c>
      <c r="VZZ20" s="868" t="s">
        <v>877</v>
      </c>
      <c r="WAA20" s="868" t="s">
        <v>877</v>
      </c>
      <c r="WAB20" s="868" t="s">
        <v>877</v>
      </c>
      <c r="WAC20" s="868" t="s">
        <v>877</v>
      </c>
      <c r="WAD20" s="868" t="s">
        <v>877</v>
      </c>
      <c r="WAE20" s="868" t="s">
        <v>877</v>
      </c>
      <c r="WAF20" s="868" t="s">
        <v>877</v>
      </c>
      <c r="WAG20" s="868" t="s">
        <v>877</v>
      </c>
      <c r="WAH20" s="868" t="s">
        <v>877</v>
      </c>
      <c r="WAI20" s="868" t="s">
        <v>877</v>
      </c>
      <c r="WAJ20" s="868" t="s">
        <v>877</v>
      </c>
      <c r="WAK20" s="868" t="s">
        <v>877</v>
      </c>
      <c r="WAL20" s="868" t="s">
        <v>877</v>
      </c>
      <c r="WAM20" s="868" t="s">
        <v>877</v>
      </c>
      <c r="WAN20" s="868" t="s">
        <v>877</v>
      </c>
      <c r="WAO20" s="868" t="s">
        <v>877</v>
      </c>
      <c r="WAP20" s="868" t="s">
        <v>877</v>
      </c>
      <c r="WAQ20" s="868" t="s">
        <v>877</v>
      </c>
      <c r="WAR20" s="868" t="s">
        <v>877</v>
      </c>
      <c r="WAS20" s="868" t="s">
        <v>877</v>
      </c>
      <c r="WAT20" s="868" t="s">
        <v>877</v>
      </c>
      <c r="WAU20" s="868" t="s">
        <v>877</v>
      </c>
      <c r="WAV20" s="868" t="s">
        <v>877</v>
      </c>
      <c r="WAW20" s="868" t="s">
        <v>877</v>
      </c>
      <c r="WAX20" s="868" t="s">
        <v>877</v>
      </c>
      <c r="WAY20" s="868" t="s">
        <v>877</v>
      </c>
      <c r="WAZ20" s="868" t="s">
        <v>877</v>
      </c>
      <c r="WBA20" s="868" t="s">
        <v>877</v>
      </c>
      <c r="WBB20" s="868" t="s">
        <v>877</v>
      </c>
      <c r="WBC20" s="868" t="s">
        <v>877</v>
      </c>
      <c r="WBD20" s="868" t="s">
        <v>877</v>
      </c>
      <c r="WBE20" s="868" t="s">
        <v>877</v>
      </c>
      <c r="WBF20" s="868" t="s">
        <v>877</v>
      </c>
      <c r="WBG20" s="868" t="s">
        <v>877</v>
      </c>
      <c r="WBH20" s="868" t="s">
        <v>877</v>
      </c>
      <c r="WBI20" s="868" t="s">
        <v>877</v>
      </c>
      <c r="WBJ20" s="868" t="s">
        <v>877</v>
      </c>
      <c r="WBK20" s="868" t="s">
        <v>877</v>
      </c>
      <c r="WBL20" s="868" t="s">
        <v>877</v>
      </c>
      <c r="WBM20" s="868" t="s">
        <v>877</v>
      </c>
      <c r="WBN20" s="868" t="s">
        <v>877</v>
      </c>
      <c r="WBO20" s="868" t="s">
        <v>877</v>
      </c>
      <c r="WBP20" s="868" t="s">
        <v>877</v>
      </c>
      <c r="WBQ20" s="868" t="s">
        <v>877</v>
      </c>
      <c r="WBR20" s="868" t="s">
        <v>877</v>
      </c>
      <c r="WBS20" s="868" t="s">
        <v>877</v>
      </c>
      <c r="WBT20" s="868" t="s">
        <v>877</v>
      </c>
      <c r="WBU20" s="868" t="s">
        <v>877</v>
      </c>
      <c r="WBV20" s="868" t="s">
        <v>877</v>
      </c>
      <c r="WBW20" s="868" t="s">
        <v>877</v>
      </c>
      <c r="WBX20" s="868" t="s">
        <v>877</v>
      </c>
      <c r="WBY20" s="868" t="s">
        <v>877</v>
      </c>
      <c r="WBZ20" s="868" t="s">
        <v>877</v>
      </c>
      <c r="WCA20" s="868" t="s">
        <v>877</v>
      </c>
      <c r="WCB20" s="868" t="s">
        <v>877</v>
      </c>
      <c r="WCC20" s="868" t="s">
        <v>877</v>
      </c>
      <c r="WCD20" s="868" t="s">
        <v>877</v>
      </c>
      <c r="WCE20" s="868" t="s">
        <v>877</v>
      </c>
      <c r="WCF20" s="868" t="s">
        <v>877</v>
      </c>
      <c r="WCG20" s="868" t="s">
        <v>877</v>
      </c>
      <c r="WCH20" s="868" t="s">
        <v>877</v>
      </c>
      <c r="WCI20" s="868" t="s">
        <v>877</v>
      </c>
      <c r="WCJ20" s="868" t="s">
        <v>877</v>
      </c>
      <c r="WCK20" s="868" t="s">
        <v>877</v>
      </c>
      <c r="WCL20" s="868" t="s">
        <v>877</v>
      </c>
      <c r="WCM20" s="868" t="s">
        <v>877</v>
      </c>
      <c r="WCN20" s="868" t="s">
        <v>877</v>
      </c>
      <c r="WCO20" s="868" t="s">
        <v>877</v>
      </c>
      <c r="WCP20" s="868" t="s">
        <v>877</v>
      </c>
      <c r="WCQ20" s="868" t="s">
        <v>877</v>
      </c>
      <c r="WCR20" s="868" t="s">
        <v>877</v>
      </c>
      <c r="WCS20" s="868" t="s">
        <v>877</v>
      </c>
      <c r="WCT20" s="868" t="s">
        <v>877</v>
      </c>
      <c r="WCU20" s="868" t="s">
        <v>877</v>
      </c>
      <c r="WCV20" s="868" t="s">
        <v>877</v>
      </c>
      <c r="WCW20" s="868" t="s">
        <v>877</v>
      </c>
      <c r="WCX20" s="868" t="s">
        <v>877</v>
      </c>
      <c r="WCY20" s="868" t="s">
        <v>877</v>
      </c>
      <c r="WCZ20" s="868" t="s">
        <v>877</v>
      </c>
      <c r="WDA20" s="868" t="s">
        <v>877</v>
      </c>
      <c r="WDB20" s="868" t="s">
        <v>877</v>
      </c>
      <c r="WDC20" s="868" t="s">
        <v>877</v>
      </c>
      <c r="WDD20" s="868" t="s">
        <v>877</v>
      </c>
      <c r="WDE20" s="868" t="s">
        <v>877</v>
      </c>
      <c r="WDF20" s="868" t="s">
        <v>877</v>
      </c>
      <c r="WDG20" s="868" t="s">
        <v>877</v>
      </c>
      <c r="WDH20" s="868" t="s">
        <v>877</v>
      </c>
      <c r="WDI20" s="868" t="s">
        <v>877</v>
      </c>
      <c r="WDJ20" s="868" t="s">
        <v>877</v>
      </c>
      <c r="WDK20" s="868" t="s">
        <v>877</v>
      </c>
      <c r="WDL20" s="868" t="s">
        <v>877</v>
      </c>
      <c r="WDM20" s="868" t="s">
        <v>877</v>
      </c>
      <c r="WDN20" s="868" t="s">
        <v>877</v>
      </c>
      <c r="WDO20" s="868" t="s">
        <v>877</v>
      </c>
      <c r="WDP20" s="868" t="s">
        <v>877</v>
      </c>
      <c r="WDQ20" s="868" t="s">
        <v>877</v>
      </c>
      <c r="WDR20" s="868" t="s">
        <v>877</v>
      </c>
      <c r="WDS20" s="868" t="s">
        <v>877</v>
      </c>
      <c r="WDT20" s="868" t="s">
        <v>877</v>
      </c>
      <c r="WDU20" s="868" t="s">
        <v>877</v>
      </c>
      <c r="WDV20" s="868" t="s">
        <v>877</v>
      </c>
      <c r="WDW20" s="868" t="s">
        <v>877</v>
      </c>
      <c r="WDX20" s="868" t="s">
        <v>877</v>
      </c>
      <c r="WDY20" s="868" t="s">
        <v>877</v>
      </c>
      <c r="WDZ20" s="868" t="s">
        <v>877</v>
      </c>
      <c r="WEA20" s="868" t="s">
        <v>877</v>
      </c>
      <c r="WEB20" s="868" t="s">
        <v>877</v>
      </c>
      <c r="WEC20" s="868" t="s">
        <v>877</v>
      </c>
      <c r="WED20" s="868" t="s">
        <v>877</v>
      </c>
      <c r="WEE20" s="868" t="s">
        <v>877</v>
      </c>
      <c r="WEF20" s="868" t="s">
        <v>877</v>
      </c>
      <c r="WEG20" s="868" t="s">
        <v>877</v>
      </c>
      <c r="WEH20" s="868" t="s">
        <v>877</v>
      </c>
      <c r="WEI20" s="868" t="s">
        <v>877</v>
      </c>
      <c r="WEJ20" s="868" t="s">
        <v>877</v>
      </c>
      <c r="WEK20" s="868" t="s">
        <v>877</v>
      </c>
      <c r="WEL20" s="868" t="s">
        <v>877</v>
      </c>
      <c r="WEM20" s="868" t="s">
        <v>877</v>
      </c>
      <c r="WEN20" s="868" t="s">
        <v>877</v>
      </c>
      <c r="WEO20" s="868" t="s">
        <v>877</v>
      </c>
      <c r="WEP20" s="868" t="s">
        <v>877</v>
      </c>
      <c r="WEQ20" s="868" t="s">
        <v>877</v>
      </c>
      <c r="WER20" s="868" t="s">
        <v>877</v>
      </c>
      <c r="WES20" s="868" t="s">
        <v>877</v>
      </c>
      <c r="WET20" s="868" t="s">
        <v>877</v>
      </c>
      <c r="WEU20" s="868" t="s">
        <v>877</v>
      </c>
      <c r="WEV20" s="868" t="s">
        <v>877</v>
      </c>
      <c r="WEW20" s="868" t="s">
        <v>877</v>
      </c>
      <c r="WEX20" s="868" t="s">
        <v>877</v>
      </c>
      <c r="WEY20" s="868" t="s">
        <v>877</v>
      </c>
      <c r="WEZ20" s="868" t="s">
        <v>877</v>
      </c>
      <c r="WFA20" s="868" t="s">
        <v>877</v>
      </c>
      <c r="WFB20" s="868" t="s">
        <v>877</v>
      </c>
      <c r="WFC20" s="868" t="s">
        <v>877</v>
      </c>
      <c r="WFD20" s="868" t="s">
        <v>877</v>
      </c>
      <c r="WFE20" s="868" t="s">
        <v>877</v>
      </c>
      <c r="WFF20" s="868" t="s">
        <v>877</v>
      </c>
      <c r="WFG20" s="868" t="s">
        <v>877</v>
      </c>
      <c r="WFH20" s="868" t="s">
        <v>877</v>
      </c>
      <c r="WFI20" s="868" t="s">
        <v>877</v>
      </c>
      <c r="WFJ20" s="868" t="s">
        <v>877</v>
      </c>
      <c r="WFK20" s="868" t="s">
        <v>877</v>
      </c>
      <c r="WFL20" s="868" t="s">
        <v>877</v>
      </c>
      <c r="WFM20" s="868" t="s">
        <v>877</v>
      </c>
      <c r="WFN20" s="868" t="s">
        <v>877</v>
      </c>
      <c r="WFO20" s="868" t="s">
        <v>877</v>
      </c>
      <c r="WFP20" s="868" t="s">
        <v>877</v>
      </c>
      <c r="WFQ20" s="868" t="s">
        <v>877</v>
      </c>
      <c r="WFR20" s="868" t="s">
        <v>877</v>
      </c>
      <c r="WFS20" s="868" t="s">
        <v>877</v>
      </c>
      <c r="WFT20" s="868" t="s">
        <v>877</v>
      </c>
      <c r="WFU20" s="868" t="s">
        <v>877</v>
      </c>
      <c r="WFV20" s="868" t="s">
        <v>877</v>
      </c>
      <c r="WFW20" s="868" t="s">
        <v>877</v>
      </c>
      <c r="WFX20" s="868" t="s">
        <v>877</v>
      </c>
      <c r="WFY20" s="868" t="s">
        <v>877</v>
      </c>
      <c r="WFZ20" s="868" t="s">
        <v>877</v>
      </c>
      <c r="WGA20" s="868" t="s">
        <v>877</v>
      </c>
      <c r="WGB20" s="868" t="s">
        <v>877</v>
      </c>
      <c r="WGC20" s="868" t="s">
        <v>877</v>
      </c>
      <c r="WGD20" s="868" t="s">
        <v>877</v>
      </c>
      <c r="WGE20" s="868" t="s">
        <v>877</v>
      </c>
      <c r="WGF20" s="868" t="s">
        <v>877</v>
      </c>
      <c r="WGG20" s="868" t="s">
        <v>877</v>
      </c>
      <c r="WGH20" s="868" t="s">
        <v>877</v>
      </c>
      <c r="WGI20" s="868" t="s">
        <v>877</v>
      </c>
      <c r="WGJ20" s="868" t="s">
        <v>877</v>
      </c>
      <c r="WGK20" s="868" t="s">
        <v>877</v>
      </c>
      <c r="WGL20" s="868" t="s">
        <v>877</v>
      </c>
      <c r="WGM20" s="868" t="s">
        <v>877</v>
      </c>
      <c r="WGN20" s="868" t="s">
        <v>877</v>
      </c>
      <c r="WGO20" s="868" t="s">
        <v>877</v>
      </c>
      <c r="WGP20" s="868" t="s">
        <v>877</v>
      </c>
      <c r="WGQ20" s="868" t="s">
        <v>877</v>
      </c>
      <c r="WGR20" s="868" t="s">
        <v>877</v>
      </c>
      <c r="WGS20" s="868" t="s">
        <v>877</v>
      </c>
      <c r="WGT20" s="868" t="s">
        <v>877</v>
      </c>
      <c r="WGU20" s="868" t="s">
        <v>877</v>
      </c>
      <c r="WGV20" s="868" t="s">
        <v>877</v>
      </c>
      <c r="WGW20" s="868" t="s">
        <v>877</v>
      </c>
      <c r="WGX20" s="868" t="s">
        <v>877</v>
      </c>
      <c r="WGY20" s="868" t="s">
        <v>877</v>
      </c>
      <c r="WGZ20" s="868" t="s">
        <v>877</v>
      </c>
      <c r="WHA20" s="868" t="s">
        <v>877</v>
      </c>
      <c r="WHB20" s="868" t="s">
        <v>877</v>
      </c>
      <c r="WHC20" s="868" t="s">
        <v>877</v>
      </c>
      <c r="WHD20" s="868" t="s">
        <v>877</v>
      </c>
      <c r="WHE20" s="868" t="s">
        <v>877</v>
      </c>
      <c r="WHF20" s="868" t="s">
        <v>877</v>
      </c>
      <c r="WHG20" s="868" t="s">
        <v>877</v>
      </c>
      <c r="WHH20" s="868" t="s">
        <v>877</v>
      </c>
      <c r="WHI20" s="868" t="s">
        <v>877</v>
      </c>
      <c r="WHJ20" s="868" t="s">
        <v>877</v>
      </c>
      <c r="WHK20" s="868" t="s">
        <v>877</v>
      </c>
      <c r="WHL20" s="868" t="s">
        <v>877</v>
      </c>
      <c r="WHM20" s="868" t="s">
        <v>877</v>
      </c>
      <c r="WHN20" s="868" t="s">
        <v>877</v>
      </c>
      <c r="WHO20" s="868" t="s">
        <v>877</v>
      </c>
      <c r="WHP20" s="868" t="s">
        <v>877</v>
      </c>
      <c r="WHQ20" s="868" t="s">
        <v>877</v>
      </c>
      <c r="WHR20" s="868" t="s">
        <v>877</v>
      </c>
      <c r="WHS20" s="868" t="s">
        <v>877</v>
      </c>
      <c r="WHT20" s="868" t="s">
        <v>877</v>
      </c>
      <c r="WHU20" s="868" t="s">
        <v>877</v>
      </c>
      <c r="WHV20" s="868" t="s">
        <v>877</v>
      </c>
      <c r="WHW20" s="868" t="s">
        <v>877</v>
      </c>
      <c r="WHX20" s="868" t="s">
        <v>877</v>
      </c>
      <c r="WHY20" s="868" t="s">
        <v>877</v>
      </c>
      <c r="WHZ20" s="868" t="s">
        <v>877</v>
      </c>
      <c r="WIA20" s="868" t="s">
        <v>877</v>
      </c>
      <c r="WIB20" s="868" t="s">
        <v>877</v>
      </c>
      <c r="WIC20" s="868" t="s">
        <v>877</v>
      </c>
      <c r="WID20" s="868" t="s">
        <v>877</v>
      </c>
      <c r="WIE20" s="868" t="s">
        <v>877</v>
      </c>
      <c r="WIF20" s="868" t="s">
        <v>877</v>
      </c>
      <c r="WIG20" s="868" t="s">
        <v>877</v>
      </c>
      <c r="WIH20" s="868" t="s">
        <v>877</v>
      </c>
      <c r="WII20" s="868" t="s">
        <v>877</v>
      </c>
      <c r="WIJ20" s="868" t="s">
        <v>877</v>
      </c>
      <c r="WIK20" s="868" t="s">
        <v>877</v>
      </c>
      <c r="WIL20" s="868" t="s">
        <v>877</v>
      </c>
      <c r="WIM20" s="868" t="s">
        <v>877</v>
      </c>
      <c r="WIN20" s="868" t="s">
        <v>877</v>
      </c>
      <c r="WIO20" s="868" t="s">
        <v>877</v>
      </c>
      <c r="WIP20" s="868" t="s">
        <v>877</v>
      </c>
      <c r="WIQ20" s="868" t="s">
        <v>877</v>
      </c>
      <c r="WIR20" s="868" t="s">
        <v>877</v>
      </c>
      <c r="WIS20" s="868" t="s">
        <v>877</v>
      </c>
      <c r="WIT20" s="868" t="s">
        <v>877</v>
      </c>
      <c r="WIU20" s="868" t="s">
        <v>877</v>
      </c>
      <c r="WIV20" s="868" t="s">
        <v>877</v>
      </c>
      <c r="WIW20" s="868" t="s">
        <v>877</v>
      </c>
      <c r="WIX20" s="868" t="s">
        <v>877</v>
      </c>
      <c r="WIY20" s="868" t="s">
        <v>877</v>
      </c>
      <c r="WIZ20" s="868" t="s">
        <v>877</v>
      </c>
      <c r="WJA20" s="868" t="s">
        <v>877</v>
      </c>
      <c r="WJB20" s="868" t="s">
        <v>877</v>
      </c>
      <c r="WJC20" s="868" t="s">
        <v>877</v>
      </c>
      <c r="WJD20" s="868" t="s">
        <v>877</v>
      </c>
      <c r="WJE20" s="868" t="s">
        <v>877</v>
      </c>
      <c r="WJF20" s="868" t="s">
        <v>877</v>
      </c>
      <c r="WJG20" s="868" t="s">
        <v>877</v>
      </c>
      <c r="WJH20" s="868" t="s">
        <v>877</v>
      </c>
      <c r="WJI20" s="868" t="s">
        <v>877</v>
      </c>
      <c r="WJJ20" s="868" t="s">
        <v>877</v>
      </c>
      <c r="WJK20" s="868" t="s">
        <v>877</v>
      </c>
      <c r="WJL20" s="868" t="s">
        <v>877</v>
      </c>
      <c r="WJM20" s="868" t="s">
        <v>877</v>
      </c>
      <c r="WJN20" s="868" t="s">
        <v>877</v>
      </c>
      <c r="WJO20" s="868" t="s">
        <v>877</v>
      </c>
      <c r="WJP20" s="868" t="s">
        <v>877</v>
      </c>
      <c r="WJQ20" s="868" t="s">
        <v>877</v>
      </c>
      <c r="WJR20" s="868" t="s">
        <v>877</v>
      </c>
      <c r="WJS20" s="868" t="s">
        <v>877</v>
      </c>
      <c r="WJT20" s="868" t="s">
        <v>877</v>
      </c>
      <c r="WJU20" s="868" t="s">
        <v>877</v>
      </c>
      <c r="WJV20" s="868" t="s">
        <v>877</v>
      </c>
      <c r="WJW20" s="868" t="s">
        <v>877</v>
      </c>
      <c r="WJX20" s="868" t="s">
        <v>877</v>
      </c>
      <c r="WJY20" s="868" t="s">
        <v>877</v>
      </c>
      <c r="WJZ20" s="868" t="s">
        <v>877</v>
      </c>
      <c r="WKA20" s="868" t="s">
        <v>877</v>
      </c>
      <c r="WKB20" s="868" t="s">
        <v>877</v>
      </c>
      <c r="WKC20" s="868" t="s">
        <v>877</v>
      </c>
      <c r="WKD20" s="868" t="s">
        <v>877</v>
      </c>
      <c r="WKE20" s="868" t="s">
        <v>877</v>
      </c>
      <c r="WKF20" s="868" t="s">
        <v>877</v>
      </c>
      <c r="WKG20" s="868" t="s">
        <v>877</v>
      </c>
      <c r="WKH20" s="868" t="s">
        <v>877</v>
      </c>
      <c r="WKI20" s="868" t="s">
        <v>877</v>
      </c>
      <c r="WKJ20" s="868" t="s">
        <v>877</v>
      </c>
      <c r="WKK20" s="868" t="s">
        <v>877</v>
      </c>
      <c r="WKL20" s="868" t="s">
        <v>877</v>
      </c>
      <c r="WKM20" s="868" t="s">
        <v>877</v>
      </c>
      <c r="WKN20" s="868" t="s">
        <v>877</v>
      </c>
      <c r="WKO20" s="868" t="s">
        <v>877</v>
      </c>
      <c r="WKP20" s="868" t="s">
        <v>877</v>
      </c>
      <c r="WKQ20" s="868" t="s">
        <v>877</v>
      </c>
      <c r="WKR20" s="868" t="s">
        <v>877</v>
      </c>
      <c r="WKS20" s="868" t="s">
        <v>877</v>
      </c>
      <c r="WKT20" s="868" t="s">
        <v>877</v>
      </c>
      <c r="WKU20" s="868" t="s">
        <v>877</v>
      </c>
      <c r="WKV20" s="868" t="s">
        <v>877</v>
      </c>
      <c r="WKW20" s="868" t="s">
        <v>877</v>
      </c>
      <c r="WKX20" s="868" t="s">
        <v>877</v>
      </c>
      <c r="WKY20" s="868" t="s">
        <v>877</v>
      </c>
      <c r="WKZ20" s="868" t="s">
        <v>877</v>
      </c>
      <c r="WLA20" s="868" t="s">
        <v>877</v>
      </c>
      <c r="WLB20" s="868" t="s">
        <v>877</v>
      </c>
      <c r="WLC20" s="868" t="s">
        <v>877</v>
      </c>
      <c r="WLD20" s="868" t="s">
        <v>877</v>
      </c>
      <c r="WLE20" s="868" t="s">
        <v>877</v>
      </c>
      <c r="WLF20" s="868" t="s">
        <v>877</v>
      </c>
      <c r="WLG20" s="868" t="s">
        <v>877</v>
      </c>
      <c r="WLH20" s="868" t="s">
        <v>877</v>
      </c>
      <c r="WLI20" s="868" t="s">
        <v>877</v>
      </c>
      <c r="WLJ20" s="868" t="s">
        <v>877</v>
      </c>
      <c r="WLK20" s="868" t="s">
        <v>877</v>
      </c>
      <c r="WLL20" s="868" t="s">
        <v>877</v>
      </c>
      <c r="WLM20" s="868" t="s">
        <v>877</v>
      </c>
      <c r="WLN20" s="868" t="s">
        <v>877</v>
      </c>
      <c r="WLO20" s="868" t="s">
        <v>877</v>
      </c>
      <c r="WLP20" s="868" t="s">
        <v>877</v>
      </c>
      <c r="WLQ20" s="868" t="s">
        <v>877</v>
      </c>
      <c r="WLR20" s="868" t="s">
        <v>877</v>
      </c>
      <c r="WLS20" s="868" t="s">
        <v>877</v>
      </c>
      <c r="WLT20" s="868" t="s">
        <v>877</v>
      </c>
      <c r="WLU20" s="868" t="s">
        <v>877</v>
      </c>
      <c r="WLV20" s="868" t="s">
        <v>877</v>
      </c>
      <c r="WLW20" s="868" t="s">
        <v>877</v>
      </c>
      <c r="WLX20" s="868" t="s">
        <v>877</v>
      </c>
      <c r="WLY20" s="868" t="s">
        <v>877</v>
      </c>
      <c r="WLZ20" s="868" t="s">
        <v>877</v>
      </c>
      <c r="WMA20" s="868" t="s">
        <v>877</v>
      </c>
      <c r="WMB20" s="868" t="s">
        <v>877</v>
      </c>
      <c r="WMC20" s="868" t="s">
        <v>877</v>
      </c>
      <c r="WMD20" s="868" t="s">
        <v>877</v>
      </c>
      <c r="WME20" s="868" t="s">
        <v>877</v>
      </c>
      <c r="WMF20" s="868" t="s">
        <v>877</v>
      </c>
      <c r="WMG20" s="868" t="s">
        <v>877</v>
      </c>
      <c r="WMH20" s="868" t="s">
        <v>877</v>
      </c>
      <c r="WMI20" s="868" t="s">
        <v>877</v>
      </c>
      <c r="WMJ20" s="868" t="s">
        <v>877</v>
      </c>
      <c r="WMK20" s="868" t="s">
        <v>877</v>
      </c>
      <c r="WML20" s="868" t="s">
        <v>877</v>
      </c>
      <c r="WMM20" s="868" t="s">
        <v>877</v>
      </c>
      <c r="WMN20" s="868" t="s">
        <v>877</v>
      </c>
      <c r="WMO20" s="868" t="s">
        <v>877</v>
      </c>
      <c r="WMP20" s="868" t="s">
        <v>877</v>
      </c>
      <c r="WMQ20" s="868" t="s">
        <v>877</v>
      </c>
      <c r="WMR20" s="868" t="s">
        <v>877</v>
      </c>
      <c r="WMS20" s="868" t="s">
        <v>877</v>
      </c>
      <c r="WMT20" s="868" t="s">
        <v>877</v>
      </c>
      <c r="WMU20" s="868" t="s">
        <v>877</v>
      </c>
      <c r="WMV20" s="868" t="s">
        <v>877</v>
      </c>
      <c r="WMW20" s="868" t="s">
        <v>877</v>
      </c>
      <c r="WMX20" s="868" t="s">
        <v>877</v>
      </c>
      <c r="WMY20" s="868" t="s">
        <v>877</v>
      </c>
      <c r="WMZ20" s="868" t="s">
        <v>877</v>
      </c>
      <c r="WNA20" s="868" t="s">
        <v>877</v>
      </c>
      <c r="WNB20" s="868" t="s">
        <v>877</v>
      </c>
      <c r="WNC20" s="868" t="s">
        <v>877</v>
      </c>
      <c r="WND20" s="868" t="s">
        <v>877</v>
      </c>
      <c r="WNE20" s="868" t="s">
        <v>877</v>
      </c>
      <c r="WNF20" s="868" t="s">
        <v>877</v>
      </c>
      <c r="WNG20" s="868" t="s">
        <v>877</v>
      </c>
      <c r="WNH20" s="868" t="s">
        <v>877</v>
      </c>
      <c r="WNI20" s="868" t="s">
        <v>877</v>
      </c>
      <c r="WNJ20" s="868" t="s">
        <v>877</v>
      </c>
      <c r="WNK20" s="868" t="s">
        <v>877</v>
      </c>
      <c r="WNL20" s="868" t="s">
        <v>877</v>
      </c>
      <c r="WNM20" s="868" t="s">
        <v>877</v>
      </c>
      <c r="WNN20" s="868" t="s">
        <v>877</v>
      </c>
      <c r="WNO20" s="868" t="s">
        <v>877</v>
      </c>
      <c r="WNP20" s="868" t="s">
        <v>877</v>
      </c>
      <c r="WNQ20" s="868" t="s">
        <v>877</v>
      </c>
      <c r="WNR20" s="868" t="s">
        <v>877</v>
      </c>
      <c r="WNS20" s="868" t="s">
        <v>877</v>
      </c>
      <c r="WNT20" s="868" t="s">
        <v>877</v>
      </c>
      <c r="WNU20" s="868" t="s">
        <v>877</v>
      </c>
      <c r="WNV20" s="868" t="s">
        <v>877</v>
      </c>
      <c r="WNW20" s="868" t="s">
        <v>877</v>
      </c>
      <c r="WNX20" s="868" t="s">
        <v>877</v>
      </c>
      <c r="WNY20" s="868" t="s">
        <v>877</v>
      </c>
      <c r="WNZ20" s="868" t="s">
        <v>877</v>
      </c>
      <c r="WOA20" s="868" t="s">
        <v>877</v>
      </c>
      <c r="WOB20" s="868" t="s">
        <v>877</v>
      </c>
      <c r="WOC20" s="868" t="s">
        <v>877</v>
      </c>
      <c r="WOD20" s="868" t="s">
        <v>877</v>
      </c>
      <c r="WOE20" s="868" t="s">
        <v>877</v>
      </c>
      <c r="WOF20" s="868" t="s">
        <v>877</v>
      </c>
      <c r="WOG20" s="868" t="s">
        <v>877</v>
      </c>
      <c r="WOH20" s="868" t="s">
        <v>877</v>
      </c>
      <c r="WOI20" s="868" t="s">
        <v>877</v>
      </c>
      <c r="WOJ20" s="868" t="s">
        <v>877</v>
      </c>
      <c r="WOK20" s="868" t="s">
        <v>877</v>
      </c>
      <c r="WOL20" s="868" t="s">
        <v>877</v>
      </c>
      <c r="WOM20" s="868" t="s">
        <v>877</v>
      </c>
      <c r="WON20" s="868" t="s">
        <v>877</v>
      </c>
      <c r="WOO20" s="868" t="s">
        <v>877</v>
      </c>
      <c r="WOP20" s="868" t="s">
        <v>877</v>
      </c>
      <c r="WOQ20" s="868" t="s">
        <v>877</v>
      </c>
      <c r="WOR20" s="868" t="s">
        <v>877</v>
      </c>
      <c r="WOS20" s="868" t="s">
        <v>877</v>
      </c>
      <c r="WOT20" s="868" t="s">
        <v>877</v>
      </c>
      <c r="WOU20" s="868" t="s">
        <v>877</v>
      </c>
      <c r="WOV20" s="868" t="s">
        <v>877</v>
      </c>
      <c r="WOW20" s="868" t="s">
        <v>877</v>
      </c>
      <c r="WOX20" s="868" t="s">
        <v>877</v>
      </c>
      <c r="WOY20" s="868" t="s">
        <v>877</v>
      </c>
      <c r="WOZ20" s="868" t="s">
        <v>877</v>
      </c>
      <c r="WPA20" s="868" t="s">
        <v>877</v>
      </c>
      <c r="WPB20" s="868" t="s">
        <v>877</v>
      </c>
      <c r="WPC20" s="868" t="s">
        <v>877</v>
      </c>
      <c r="WPD20" s="868" t="s">
        <v>877</v>
      </c>
      <c r="WPE20" s="868" t="s">
        <v>877</v>
      </c>
      <c r="WPF20" s="868" t="s">
        <v>877</v>
      </c>
      <c r="WPG20" s="868" t="s">
        <v>877</v>
      </c>
      <c r="WPH20" s="868" t="s">
        <v>877</v>
      </c>
      <c r="WPI20" s="868" t="s">
        <v>877</v>
      </c>
      <c r="WPJ20" s="868" t="s">
        <v>877</v>
      </c>
      <c r="WPK20" s="868" t="s">
        <v>877</v>
      </c>
      <c r="WPL20" s="868" t="s">
        <v>877</v>
      </c>
      <c r="WPM20" s="868" t="s">
        <v>877</v>
      </c>
      <c r="WPN20" s="868" t="s">
        <v>877</v>
      </c>
      <c r="WPO20" s="868" t="s">
        <v>877</v>
      </c>
      <c r="WPP20" s="868" t="s">
        <v>877</v>
      </c>
      <c r="WPQ20" s="868" t="s">
        <v>877</v>
      </c>
      <c r="WPR20" s="868" t="s">
        <v>877</v>
      </c>
      <c r="WPS20" s="868" t="s">
        <v>877</v>
      </c>
      <c r="WPT20" s="868" t="s">
        <v>877</v>
      </c>
      <c r="WPU20" s="868" t="s">
        <v>877</v>
      </c>
      <c r="WPV20" s="868" t="s">
        <v>877</v>
      </c>
      <c r="WPW20" s="868" t="s">
        <v>877</v>
      </c>
      <c r="WPX20" s="868" t="s">
        <v>877</v>
      </c>
      <c r="WPY20" s="868" t="s">
        <v>877</v>
      </c>
      <c r="WPZ20" s="868" t="s">
        <v>877</v>
      </c>
      <c r="WQA20" s="868" t="s">
        <v>877</v>
      </c>
      <c r="WQB20" s="868" t="s">
        <v>877</v>
      </c>
      <c r="WQC20" s="868" t="s">
        <v>877</v>
      </c>
      <c r="WQD20" s="868" t="s">
        <v>877</v>
      </c>
      <c r="WQE20" s="868" t="s">
        <v>877</v>
      </c>
      <c r="WQF20" s="868" t="s">
        <v>877</v>
      </c>
      <c r="WQG20" s="868" t="s">
        <v>877</v>
      </c>
      <c r="WQH20" s="868" t="s">
        <v>877</v>
      </c>
      <c r="WQI20" s="868" t="s">
        <v>877</v>
      </c>
      <c r="WQJ20" s="868" t="s">
        <v>877</v>
      </c>
      <c r="WQK20" s="868" t="s">
        <v>877</v>
      </c>
      <c r="WQL20" s="868" t="s">
        <v>877</v>
      </c>
      <c r="WQM20" s="868" t="s">
        <v>877</v>
      </c>
      <c r="WQN20" s="868" t="s">
        <v>877</v>
      </c>
      <c r="WQO20" s="868" t="s">
        <v>877</v>
      </c>
      <c r="WQP20" s="868" t="s">
        <v>877</v>
      </c>
      <c r="WQQ20" s="868" t="s">
        <v>877</v>
      </c>
      <c r="WQR20" s="868" t="s">
        <v>877</v>
      </c>
      <c r="WQS20" s="868" t="s">
        <v>877</v>
      </c>
      <c r="WQT20" s="868" t="s">
        <v>877</v>
      </c>
      <c r="WQU20" s="868" t="s">
        <v>877</v>
      </c>
      <c r="WQV20" s="868" t="s">
        <v>877</v>
      </c>
      <c r="WQW20" s="868" t="s">
        <v>877</v>
      </c>
      <c r="WQX20" s="868" t="s">
        <v>877</v>
      </c>
      <c r="WQY20" s="868" t="s">
        <v>877</v>
      </c>
      <c r="WQZ20" s="868" t="s">
        <v>877</v>
      </c>
      <c r="WRA20" s="868" t="s">
        <v>877</v>
      </c>
      <c r="WRB20" s="868" t="s">
        <v>877</v>
      </c>
      <c r="WRC20" s="868" t="s">
        <v>877</v>
      </c>
      <c r="WRD20" s="868" t="s">
        <v>877</v>
      </c>
      <c r="WRE20" s="868" t="s">
        <v>877</v>
      </c>
      <c r="WRF20" s="868" t="s">
        <v>877</v>
      </c>
      <c r="WRG20" s="868" t="s">
        <v>877</v>
      </c>
      <c r="WRH20" s="868" t="s">
        <v>877</v>
      </c>
      <c r="WRI20" s="868" t="s">
        <v>877</v>
      </c>
      <c r="WRJ20" s="868" t="s">
        <v>877</v>
      </c>
      <c r="WRK20" s="868" t="s">
        <v>877</v>
      </c>
      <c r="WRL20" s="868" t="s">
        <v>877</v>
      </c>
      <c r="WRM20" s="868" t="s">
        <v>877</v>
      </c>
      <c r="WRN20" s="868" t="s">
        <v>877</v>
      </c>
      <c r="WRO20" s="868" t="s">
        <v>877</v>
      </c>
      <c r="WRP20" s="868" t="s">
        <v>877</v>
      </c>
      <c r="WRQ20" s="868" t="s">
        <v>877</v>
      </c>
      <c r="WRR20" s="868" t="s">
        <v>877</v>
      </c>
      <c r="WRS20" s="868" t="s">
        <v>877</v>
      </c>
      <c r="WRT20" s="868" t="s">
        <v>877</v>
      </c>
      <c r="WRU20" s="868" t="s">
        <v>877</v>
      </c>
      <c r="WRV20" s="868" t="s">
        <v>877</v>
      </c>
      <c r="WRW20" s="868" t="s">
        <v>877</v>
      </c>
      <c r="WRX20" s="868" t="s">
        <v>877</v>
      </c>
      <c r="WRY20" s="868" t="s">
        <v>877</v>
      </c>
      <c r="WRZ20" s="868" t="s">
        <v>877</v>
      </c>
      <c r="WSA20" s="868" t="s">
        <v>877</v>
      </c>
      <c r="WSB20" s="868" t="s">
        <v>877</v>
      </c>
      <c r="WSC20" s="868" t="s">
        <v>877</v>
      </c>
      <c r="WSD20" s="868" t="s">
        <v>877</v>
      </c>
      <c r="WSE20" s="868" t="s">
        <v>877</v>
      </c>
      <c r="WSF20" s="868" t="s">
        <v>877</v>
      </c>
      <c r="WSG20" s="868" t="s">
        <v>877</v>
      </c>
      <c r="WSH20" s="868" t="s">
        <v>877</v>
      </c>
      <c r="WSI20" s="868" t="s">
        <v>877</v>
      </c>
      <c r="WSJ20" s="868" t="s">
        <v>877</v>
      </c>
      <c r="WSK20" s="868" t="s">
        <v>877</v>
      </c>
      <c r="WSL20" s="868" t="s">
        <v>877</v>
      </c>
      <c r="WSM20" s="868" t="s">
        <v>877</v>
      </c>
      <c r="WSN20" s="868" t="s">
        <v>877</v>
      </c>
      <c r="WSO20" s="868" t="s">
        <v>877</v>
      </c>
      <c r="WSP20" s="868" t="s">
        <v>877</v>
      </c>
      <c r="WSQ20" s="868" t="s">
        <v>877</v>
      </c>
      <c r="WSR20" s="868" t="s">
        <v>877</v>
      </c>
      <c r="WSS20" s="868" t="s">
        <v>877</v>
      </c>
      <c r="WST20" s="868" t="s">
        <v>877</v>
      </c>
      <c r="WSU20" s="868" t="s">
        <v>877</v>
      </c>
      <c r="WSV20" s="868" t="s">
        <v>877</v>
      </c>
      <c r="WSW20" s="868" t="s">
        <v>877</v>
      </c>
      <c r="WSX20" s="868" t="s">
        <v>877</v>
      </c>
      <c r="WSY20" s="868" t="s">
        <v>877</v>
      </c>
      <c r="WSZ20" s="868" t="s">
        <v>877</v>
      </c>
      <c r="WTA20" s="868" t="s">
        <v>877</v>
      </c>
      <c r="WTB20" s="868" t="s">
        <v>877</v>
      </c>
      <c r="WTC20" s="868" t="s">
        <v>877</v>
      </c>
      <c r="WTD20" s="868" t="s">
        <v>877</v>
      </c>
      <c r="WTE20" s="868" t="s">
        <v>877</v>
      </c>
      <c r="WTF20" s="868" t="s">
        <v>877</v>
      </c>
      <c r="WTG20" s="868" t="s">
        <v>877</v>
      </c>
      <c r="WTH20" s="868" t="s">
        <v>877</v>
      </c>
      <c r="WTI20" s="868" t="s">
        <v>877</v>
      </c>
      <c r="WTJ20" s="868" t="s">
        <v>877</v>
      </c>
      <c r="WTK20" s="868" t="s">
        <v>877</v>
      </c>
      <c r="WTL20" s="868" t="s">
        <v>877</v>
      </c>
      <c r="WTM20" s="868" t="s">
        <v>877</v>
      </c>
      <c r="WTN20" s="868" t="s">
        <v>877</v>
      </c>
      <c r="WTO20" s="868" t="s">
        <v>877</v>
      </c>
      <c r="WTP20" s="868" t="s">
        <v>877</v>
      </c>
      <c r="WTQ20" s="868" t="s">
        <v>877</v>
      </c>
      <c r="WTR20" s="868" t="s">
        <v>877</v>
      </c>
      <c r="WTS20" s="868" t="s">
        <v>877</v>
      </c>
      <c r="WTT20" s="868" t="s">
        <v>877</v>
      </c>
      <c r="WTU20" s="868" t="s">
        <v>877</v>
      </c>
      <c r="WTV20" s="868" t="s">
        <v>877</v>
      </c>
      <c r="WTW20" s="868" t="s">
        <v>877</v>
      </c>
      <c r="WTX20" s="868" t="s">
        <v>877</v>
      </c>
      <c r="WTY20" s="868" t="s">
        <v>877</v>
      </c>
      <c r="WTZ20" s="868" t="s">
        <v>877</v>
      </c>
      <c r="WUA20" s="868" t="s">
        <v>877</v>
      </c>
      <c r="WUB20" s="868" t="s">
        <v>877</v>
      </c>
      <c r="WUC20" s="868" t="s">
        <v>877</v>
      </c>
      <c r="WUD20" s="868" t="s">
        <v>877</v>
      </c>
      <c r="WUE20" s="868" t="s">
        <v>877</v>
      </c>
      <c r="WUF20" s="868" t="s">
        <v>877</v>
      </c>
      <c r="WUG20" s="868" t="s">
        <v>877</v>
      </c>
      <c r="WUH20" s="868" t="s">
        <v>877</v>
      </c>
      <c r="WUI20" s="868" t="s">
        <v>877</v>
      </c>
      <c r="WUJ20" s="868" t="s">
        <v>877</v>
      </c>
      <c r="WUK20" s="868" t="s">
        <v>877</v>
      </c>
      <c r="WUL20" s="868" t="s">
        <v>877</v>
      </c>
      <c r="WUM20" s="868" t="s">
        <v>877</v>
      </c>
      <c r="WUN20" s="868" t="s">
        <v>877</v>
      </c>
      <c r="WUO20" s="868" t="s">
        <v>877</v>
      </c>
      <c r="WUP20" s="868" t="s">
        <v>877</v>
      </c>
      <c r="WUQ20" s="868" t="s">
        <v>877</v>
      </c>
      <c r="WUR20" s="868" t="s">
        <v>877</v>
      </c>
      <c r="WUS20" s="868" t="s">
        <v>877</v>
      </c>
      <c r="WUT20" s="868" t="s">
        <v>877</v>
      </c>
      <c r="WUU20" s="868" t="s">
        <v>877</v>
      </c>
      <c r="WUV20" s="868" t="s">
        <v>877</v>
      </c>
      <c r="WUW20" s="868" t="s">
        <v>877</v>
      </c>
      <c r="WUX20" s="868" t="s">
        <v>877</v>
      </c>
      <c r="WUY20" s="868" t="s">
        <v>877</v>
      </c>
      <c r="WUZ20" s="868" t="s">
        <v>877</v>
      </c>
      <c r="WVA20" s="868" t="s">
        <v>877</v>
      </c>
      <c r="WVB20" s="868" t="s">
        <v>877</v>
      </c>
      <c r="WVC20" s="868" t="s">
        <v>877</v>
      </c>
      <c r="WVD20" s="868" t="s">
        <v>877</v>
      </c>
      <c r="WVE20" s="868" t="s">
        <v>877</v>
      </c>
      <c r="WVF20" s="868" t="s">
        <v>877</v>
      </c>
      <c r="WVG20" s="868" t="s">
        <v>877</v>
      </c>
      <c r="WVH20" s="868" t="s">
        <v>877</v>
      </c>
      <c r="WVI20" s="868" t="s">
        <v>877</v>
      </c>
      <c r="WVJ20" s="868" t="s">
        <v>877</v>
      </c>
      <c r="WVK20" s="868" t="s">
        <v>877</v>
      </c>
      <c r="WVL20" s="868" t="s">
        <v>877</v>
      </c>
      <c r="WVM20" s="868" t="s">
        <v>877</v>
      </c>
      <c r="WVN20" s="868" t="s">
        <v>877</v>
      </c>
      <c r="WVO20" s="868" t="s">
        <v>877</v>
      </c>
      <c r="WVP20" s="868" t="s">
        <v>877</v>
      </c>
      <c r="WVQ20" s="868" t="s">
        <v>877</v>
      </c>
      <c r="WVR20" s="868" t="s">
        <v>877</v>
      </c>
      <c r="WVS20" s="868" t="s">
        <v>877</v>
      </c>
      <c r="WVT20" s="868" t="s">
        <v>877</v>
      </c>
      <c r="WVU20" s="868" t="s">
        <v>877</v>
      </c>
      <c r="WVV20" s="868" t="s">
        <v>877</v>
      </c>
      <c r="WVW20" s="868" t="s">
        <v>877</v>
      </c>
      <c r="WVX20" s="868" t="s">
        <v>877</v>
      </c>
      <c r="WVY20" s="868" t="s">
        <v>877</v>
      </c>
      <c r="WVZ20" s="868" t="s">
        <v>877</v>
      </c>
      <c r="WWA20" s="868" t="s">
        <v>877</v>
      </c>
      <c r="WWB20" s="868" t="s">
        <v>877</v>
      </c>
      <c r="WWC20" s="868" t="s">
        <v>877</v>
      </c>
      <c r="WWD20" s="868" t="s">
        <v>877</v>
      </c>
      <c r="WWE20" s="868" t="s">
        <v>877</v>
      </c>
      <c r="WWF20" s="868" t="s">
        <v>877</v>
      </c>
      <c r="WWG20" s="868" t="s">
        <v>877</v>
      </c>
      <c r="WWH20" s="868" t="s">
        <v>877</v>
      </c>
      <c r="WWI20" s="868" t="s">
        <v>877</v>
      </c>
      <c r="WWJ20" s="868" t="s">
        <v>877</v>
      </c>
      <c r="WWK20" s="868" t="s">
        <v>877</v>
      </c>
      <c r="WWL20" s="868" t="s">
        <v>877</v>
      </c>
      <c r="WWM20" s="868" t="s">
        <v>877</v>
      </c>
      <c r="WWN20" s="868" t="s">
        <v>877</v>
      </c>
      <c r="WWO20" s="868" t="s">
        <v>877</v>
      </c>
      <c r="WWP20" s="868" t="s">
        <v>877</v>
      </c>
      <c r="WWQ20" s="868" t="s">
        <v>877</v>
      </c>
      <c r="WWR20" s="868" t="s">
        <v>877</v>
      </c>
      <c r="WWS20" s="868" t="s">
        <v>877</v>
      </c>
      <c r="WWT20" s="868" t="s">
        <v>877</v>
      </c>
      <c r="WWU20" s="868" t="s">
        <v>877</v>
      </c>
      <c r="WWV20" s="868" t="s">
        <v>877</v>
      </c>
      <c r="WWW20" s="868" t="s">
        <v>877</v>
      </c>
      <c r="WWX20" s="868" t="s">
        <v>877</v>
      </c>
      <c r="WWY20" s="868" t="s">
        <v>877</v>
      </c>
      <c r="WWZ20" s="868" t="s">
        <v>877</v>
      </c>
      <c r="WXA20" s="868" t="s">
        <v>877</v>
      </c>
      <c r="WXB20" s="868" t="s">
        <v>877</v>
      </c>
      <c r="WXC20" s="868" t="s">
        <v>877</v>
      </c>
      <c r="WXD20" s="868" t="s">
        <v>877</v>
      </c>
      <c r="WXE20" s="868" t="s">
        <v>877</v>
      </c>
      <c r="WXF20" s="868" t="s">
        <v>877</v>
      </c>
      <c r="WXG20" s="868" t="s">
        <v>877</v>
      </c>
      <c r="WXH20" s="868" t="s">
        <v>877</v>
      </c>
      <c r="WXI20" s="868" t="s">
        <v>877</v>
      </c>
      <c r="WXJ20" s="868" t="s">
        <v>877</v>
      </c>
      <c r="WXK20" s="868" t="s">
        <v>877</v>
      </c>
      <c r="WXL20" s="868" t="s">
        <v>877</v>
      </c>
      <c r="WXM20" s="868" t="s">
        <v>877</v>
      </c>
      <c r="WXN20" s="868" t="s">
        <v>877</v>
      </c>
      <c r="WXO20" s="868" t="s">
        <v>877</v>
      </c>
      <c r="WXP20" s="868" t="s">
        <v>877</v>
      </c>
      <c r="WXQ20" s="868" t="s">
        <v>877</v>
      </c>
      <c r="WXR20" s="868" t="s">
        <v>877</v>
      </c>
      <c r="WXS20" s="868" t="s">
        <v>877</v>
      </c>
      <c r="WXT20" s="868" t="s">
        <v>877</v>
      </c>
      <c r="WXU20" s="868" t="s">
        <v>877</v>
      </c>
      <c r="WXV20" s="868" t="s">
        <v>877</v>
      </c>
      <c r="WXW20" s="868" t="s">
        <v>877</v>
      </c>
      <c r="WXX20" s="868" t="s">
        <v>877</v>
      </c>
      <c r="WXY20" s="868" t="s">
        <v>877</v>
      </c>
      <c r="WXZ20" s="868" t="s">
        <v>877</v>
      </c>
      <c r="WYA20" s="868" t="s">
        <v>877</v>
      </c>
      <c r="WYB20" s="868" t="s">
        <v>877</v>
      </c>
      <c r="WYC20" s="868" t="s">
        <v>877</v>
      </c>
      <c r="WYD20" s="868" t="s">
        <v>877</v>
      </c>
      <c r="WYE20" s="868" t="s">
        <v>877</v>
      </c>
      <c r="WYF20" s="868" t="s">
        <v>877</v>
      </c>
      <c r="WYG20" s="868" t="s">
        <v>877</v>
      </c>
      <c r="WYH20" s="868" t="s">
        <v>877</v>
      </c>
      <c r="WYI20" s="868" t="s">
        <v>877</v>
      </c>
      <c r="WYJ20" s="868" t="s">
        <v>877</v>
      </c>
      <c r="WYK20" s="868" t="s">
        <v>877</v>
      </c>
      <c r="WYL20" s="868" t="s">
        <v>877</v>
      </c>
      <c r="WYM20" s="868" t="s">
        <v>877</v>
      </c>
      <c r="WYN20" s="868" t="s">
        <v>877</v>
      </c>
      <c r="WYO20" s="868" t="s">
        <v>877</v>
      </c>
      <c r="WYP20" s="868" t="s">
        <v>877</v>
      </c>
      <c r="WYQ20" s="868" t="s">
        <v>877</v>
      </c>
      <c r="WYR20" s="868" t="s">
        <v>877</v>
      </c>
      <c r="WYS20" s="868" t="s">
        <v>877</v>
      </c>
      <c r="WYT20" s="868" t="s">
        <v>877</v>
      </c>
      <c r="WYU20" s="868" t="s">
        <v>877</v>
      </c>
      <c r="WYV20" s="868" t="s">
        <v>877</v>
      </c>
      <c r="WYW20" s="868" t="s">
        <v>877</v>
      </c>
      <c r="WYX20" s="868" t="s">
        <v>877</v>
      </c>
      <c r="WYY20" s="868" t="s">
        <v>877</v>
      </c>
      <c r="WYZ20" s="868" t="s">
        <v>877</v>
      </c>
      <c r="WZA20" s="868" t="s">
        <v>877</v>
      </c>
      <c r="WZB20" s="868" t="s">
        <v>877</v>
      </c>
      <c r="WZC20" s="868" t="s">
        <v>877</v>
      </c>
      <c r="WZD20" s="868" t="s">
        <v>877</v>
      </c>
      <c r="WZE20" s="868" t="s">
        <v>877</v>
      </c>
      <c r="WZF20" s="868" t="s">
        <v>877</v>
      </c>
      <c r="WZG20" s="868" t="s">
        <v>877</v>
      </c>
      <c r="WZH20" s="868" t="s">
        <v>877</v>
      </c>
      <c r="WZI20" s="868" t="s">
        <v>877</v>
      </c>
      <c r="WZJ20" s="868" t="s">
        <v>877</v>
      </c>
      <c r="WZK20" s="868" t="s">
        <v>877</v>
      </c>
      <c r="WZL20" s="868" t="s">
        <v>877</v>
      </c>
      <c r="WZM20" s="868" t="s">
        <v>877</v>
      </c>
      <c r="WZN20" s="868" t="s">
        <v>877</v>
      </c>
      <c r="WZO20" s="868" t="s">
        <v>877</v>
      </c>
      <c r="WZP20" s="868" t="s">
        <v>877</v>
      </c>
      <c r="WZQ20" s="868" t="s">
        <v>877</v>
      </c>
      <c r="WZR20" s="868" t="s">
        <v>877</v>
      </c>
      <c r="WZS20" s="868" t="s">
        <v>877</v>
      </c>
      <c r="WZT20" s="868" t="s">
        <v>877</v>
      </c>
      <c r="WZU20" s="868" t="s">
        <v>877</v>
      </c>
      <c r="WZV20" s="868" t="s">
        <v>877</v>
      </c>
      <c r="WZW20" s="868" t="s">
        <v>877</v>
      </c>
      <c r="WZX20" s="868" t="s">
        <v>877</v>
      </c>
      <c r="WZY20" s="868" t="s">
        <v>877</v>
      </c>
      <c r="WZZ20" s="868" t="s">
        <v>877</v>
      </c>
      <c r="XAA20" s="868" t="s">
        <v>877</v>
      </c>
      <c r="XAB20" s="868" t="s">
        <v>877</v>
      </c>
      <c r="XAC20" s="868" t="s">
        <v>877</v>
      </c>
      <c r="XAD20" s="868" t="s">
        <v>877</v>
      </c>
      <c r="XAE20" s="868" t="s">
        <v>877</v>
      </c>
      <c r="XAF20" s="868" t="s">
        <v>877</v>
      </c>
      <c r="XAG20" s="868" t="s">
        <v>877</v>
      </c>
      <c r="XAH20" s="868" t="s">
        <v>877</v>
      </c>
      <c r="XAI20" s="868" t="s">
        <v>877</v>
      </c>
      <c r="XAJ20" s="868" t="s">
        <v>877</v>
      </c>
      <c r="XAK20" s="868" t="s">
        <v>877</v>
      </c>
      <c r="XAL20" s="868" t="s">
        <v>877</v>
      </c>
      <c r="XAM20" s="868" t="s">
        <v>877</v>
      </c>
      <c r="XAN20" s="868" t="s">
        <v>877</v>
      </c>
      <c r="XAO20" s="868" t="s">
        <v>877</v>
      </c>
      <c r="XAP20" s="868" t="s">
        <v>877</v>
      </c>
      <c r="XAQ20" s="868" t="s">
        <v>877</v>
      </c>
      <c r="XAR20" s="868" t="s">
        <v>877</v>
      </c>
      <c r="XAS20" s="868" t="s">
        <v>877</v>
      </c>
      <c r="XAT20" s="868" t="s">
        <v>877</v>
      </c>
      <c r="XAU20" s="868" t="s">
        <v>877</v>
      </c>
      <c r="XAV20" s="868" t="s">
        <v>877</v>
      </c>
      <c r="XAW20" s="868" t="s">
        <v>877</v>
      </c>
      <c r="XAX20" s="868" t="s">
        <v>877</v>
      </c>
      <c r="XAY20" s="868" t="s">
        <v>877</v>
      </c>
      <c r="XAZ20" s="868" t="s">
        <v>877</v>
      </c>
      <c r="XBA20" s="868" t="s">
        <v>877</v>
      </c>
      <c r="XBB20" s="868" t="s">
        <v>877</v>
      </c>
      <c r="XBC20" s="868" t="s">
        <v>877</v>
      </c>
      <c r="XBD20" s="868" t="s">
        <v>877</v>
      </c>
      <c r="XBE20" s="868" t="s">
        <v>877</v>
      </c>
      <c r="XBF20" s="868" t="s">
        <v>877</v>
      </c>
      <c r="XBG20" s="868" t="s">
        <v>877</v>
      </c>
      <c r="XBH20" s="868" t="s">
        <v>877</v>
      </c>
      <c r="XBI20" s="868" t="s">
        <v>877</v>
      </c>
      <c r="XBJ20" s="868" t="s">
        <v>877</v>
      </c>
      <c r="XBK20" s="868" t="s">
        <v>877</v>
      </c>
      <c r="XBL20" s="868" t="s">
        <v>877</v>
      </c>
      <c r="XBM20" s="868" t="s">
        <v>877</v>
      </c>
      <c r="XBN20" s="868" t="s">
        <v>877</v>
      </c>
      <c r="XBO20" s="868" t="s">
        <v>877</v>
      </c>
      <c r="XBP20" s="868" t="s">
        <v>877</v>
      </c>
      <c r="XBQ20" s="868" t="s">
        <v>877</v>
      </c>
      <c r="XBR20" s="868" t="s">
        <v>877</v>
      </c>
      <c r="XBS20" s="868" t="s">
        <v>877</v>
      </c>
      <c r="XBT20" s="868" t="s">
        <v>877</v>
      </c>
      <c r="XBU20" s="868" t="s">
        <v>877</v>
      </c>
      <c r="XBV20" s="868" t="s">
        <v>877</v>
      </c>
      <c r="XBW20" s="868" t="s">
        <v>877</v>
      </c>
      <c r="XBX20" s="868" t="s">
        <v>877</v>
      </c>
      <c r="XBY20" s="868" t="s">
        <v>877</v>
      </c>
      <c r="XBZ20" s="868" t="s">
        <v>877</v>
      </c>
      <c r="XCA20" s="868" t="s">
        <v>877</v>
      </c>
      <c r="XCB20" s="868" t="s">
        <v>877</v>
      </c>
      <c r="XCC20" s="868" t="s">
        <v>877</v>
      </c>
      <c r="XCD20" s="868" t="s">
        <v>877</v>
      </c>
      <c r="XCE20" s="868" t="s">
        <v>877</v>
      </c>
      <c r="XCF20" s="868" t="s">
        <v>877</v>
      </c>
      <c r="XCG20" s="868" t="s">
        <v>877</v>
      </c>
      <c r="XCH20" s="868" t="s">
        <v>877</v>
      </c>
      <c r="XCI20" s="868" t="s">
        <v>877</v>
      </c>
      <c r="XCJ20" s="868" t="s">
        <v>877</v>
      </c>
      <c r="XCK20" s="868" t="s">
        <v>877</v>
      </c>
      <c r="XCL20" s="868" t="s">
        <v>877</v>
      </c>
      <c r="XCM20" s="868" t="s">
        <v>877</v>
      </c>
      <c r="XCN20" s="868" t="s">
        <v>877</v>
      </c>
      <c r="XCO20" s="868" t="s">
        <v>877</v>
      </c>
      <c r="XCP20" s="868" t="s">
        <v>877</v>
      </c>
      <c r="XCQ20" s="868" t="s">
        <v>877</v>
      </c>
      <c r="XCR20" s="868" t="s">
        <v>877</v>
      </c>
      <c r="XCS20" s="868" t="s">
        <v>877</v>
      </c>
      <c r="XCT20" s="868" t="s">
        <v>877</v>
      </c>
      <c r="XCU20" s="868" t="s">
        <v>877</v>
      </c>
      <c r="XCV20" s="868" t="s">
        <v>877</v>
      </c>
      <c r="XCW20" s="868" t="s">
        <v>877</v>
      </c>
      <c r="XCX20" s="868" t="s">
        <v>877</v>
      </c>
      <c r="XCY20" s="868" t="s">
        <v>877</v>
      </c>
      <c r="XCZ20" s="868" t="s">
        <v>877</v>
      </c>
      <c r="XDA20" s="868" t="s">
        <v>877</v>
      </c>
      <c r="XDB20" s="868" t="s">
        <v>877</v>
      </c>
      <c r="XDC20" s="868" t="s">
        <v>877</v>
      </c>
      <c r="XDD20" s="868" t="s">
        <v>877</v>
      </c>
      <c r="XDE20" s="868" t="s">
        <v>877</v>
      </c>
      <c r="XDF20" s="868" t="s">
        <v>877</v>
      </c>
      <c r="XDG20" s="868" t="s">
        <v>877</v>
      </c>
      <c r="XDH20" s="868" t="s">
        <v>877</v>
      </c>
      <c r="XDI20" s="868" t="s">
        <v>877</v>
      </c>
      <c r="XDJ20" s="868" t="s">
        <v>877</v>
      </c>
      <c r="XDK20" s="868" t="s">
        <v>877</v>
      </c>
      <c r="XDL20" s="868" t="s">
        <v>877</v>
      </c>
      <c r="XDM20" s="868" t="s">
        <v>877</v>
      </c>
      <c r="XDN20" s="868" t="s">
        <v>877</v>
      </c>
      <c r="XDO20" s="868" t="s">
        <v>877</v>
      </c>
      <c r="XDP20" s="868" t="s">
        <v>877</v>
      </c>
      <c r="XDQ20" s="868" t="s">
        <v>877</v>
      </c>
      <c r="XDR20" s="868" t="s">
        <v>877</v>
      </c>
      <c r="XDS20" s="868" t="s">
        <v>877</v>
      </c>
      <c r="XDT20" s="868" t="s">
        <v>877</v>
      </c>
      <c r="XDU20" s="868" t="s">
        <v>877</v>
      </c>
      <c r="XDV20" s="868" t="s">
        <v>877</v>
      </c>
      <c r="XDW20" s="868" t="s">
        <v>877</v>
      </c>
      <c r="XDX20" s="868" t="s">
        <v>877</v>
      </c>
      <c r="XDY20" s="868" t="s">
        <v>877</v>
      </c>
      <c r="XDZ20" s="868" t="s">
        <v>877</v>
      </c>
      <c r="XEA20" s="868" t="s">
        <v>877</v>
      </c>
      <c r="XEB20" s="868" t="s">
        <v>877</v>
      </c>
      <c r="XEC20" s="868" t="s">
        <v>877</v>
      </c>
      <c r="XED20" s="868" t="s">
        <v>877</v>
      </c>
      <c r="XEE20" s="868" t="s">
        <v>877</v>
      </c>
      <c r="XEF20" s="868" t="s">
        <v>877</v>
      </c>
      <c r="XEG20" s="868" t="s">
        <v>877</v>
      </c>
      <c r="XEH20" s="868" t="s">
        <v>877</v>
      </c>
      <c r="XEI20" s="868" t="s">
        <v>877</v>
      </c>
      <c r="XEJ20" s="868" t="s">
        <v>877</v>
      </c>
      <c r="XEK20" s="868" t="s">
        <v>877</v>
      </c>
      <c r="XEL20" s="868" t="s">
        <v>877</v>
      </c>
      <c r="XEM20" s="868" t="s">
        <v>877</v>
      </c>
      <c r="XEN20" s="868" t="s">
        <v>877</v>
      </c>
      <c r="XEO20" s="868" t="s">
        <v>877</v>
      </c>
      <c r="XEP20" s="868" t="s">
        <v>877</v>
      </c>
      <c r="XEQ20" s="868" t="s">
        <v>877</v>
      </c>
      <c r="XER20" s="868" t="s">
        <v>877</v>
      </c>
      <c r="XES20" s="868" t="s">
        <v>877</v>
      </c>
      <c r="XET20" s="868" t="s">
        <v>877</v>
      </c>
      <c r="XEU20" s="868" t="s">
        <v>877</v>
      </c>
      <c r="XEV20" s="868" t="s">
        <v>877</v>
      </c>
      <c r="XEW20" s="868" t="s">
        <v>877</v>
      </c>
      <c r="XEX20" s="868" t="s">
        <v>877</v>
      </c>
      <c r="XEY20" s="868" t="s">
        <v>877</v>
      </c>
      <c r="XEZ20" s="868" t="s">
        <v>877</v>
      </c>
      <c r="XFA20" s="868" t="s">
        <v>877</v>
      </c>
      <c r="XFB20" s="868" t="s">
        <v>877</v>
      </c>
      <c r="XFC20" s="868" t="s">
        <v>877</v>
      </c>
      <c r="XFD20" s="868" t="s">
        <v>877</v>
      </c>
    </row>
    <row r="21" spans="1:16384" customFormat="1" ht="90" customHeight="1">
      <c r="A21" s="31"/>
      <c r="B21" s="75"/>
      <c r="C21" s="75"/>
      <c r="D21" s="31"/>
      <c r="E21" s="31"/>
      <c r="F21" s="31"/>
      <c r="G21" s="24"/>
      <c r="H21" s="24"/>
      <c r="I21" s="24"/>
      <c r="J21" s="24"/>
      <c r="K21" s="24"/>
      <c r="L21" s="24"/>
      <c r="M21" s="24"/>
      <c r="N21" s="24"/>
      <c r="O21" s="24"/>
      <c r="P21" s="24"/>
      <c r="Q21" s="24"/>
      <c r="R21" s="24"/>
      <c r="S21" s="24"/>
      <c r="T21" s="24"/>
      <c r="U21" s="24"/>
      <c r="V21" s="24"/>
      <c r="W21" s="24"/>
      <c r="X21" s="24"/>
      <c r="Y21" s="24"/>
      <c r="Z21" s="24"/>
      <c r="AA21" s="24"/>
      <c r="AB21" s="24"/>
      <c r="AC21" s="24"/>
      <c r="AD21" s="24"/>
      <c r="AE21" s="24"/>
      <c r="AF21" s="24"/>
      <c r="AG21" s="24"/>
      <c r="AH21" s="24"/>
      <c r="AI21" s="24"/>
      <c r="AJ21" s="24"/>
      <c r="AK21" s="24"/>
      <c r="AL21" s="24"/>
      <c r="AM21" s="24"/>
      <c r="AN21" s="24"/>
      <c r="AO21" s="24"/>
      <c r="AP21" s="24"/>
      <c r="AQ21" s="24"/>
      <c r="AR21" s="24"/>
      <c r="AS21" s="24"/>
      <c r="AT21" s="24"/>
      <c r="AU21" s="24"/>
      <c r="AV21" s="24"/>
      <c r="AW21" s="24"/>
      <c r="AX21" s="24"/>
      <c r="AY21" s="24"/>
      <c r="AZ21" s="24"/>
      <c r="BA21" s="24"/>
      <c r="BB21" s="24"/>
      <c r="BC21" s="24"/>
      <c r="BD21" s="24"/>
      <c r="BE21" s="24"/>
      <c r="BF21" s="24"/>
      <c r="BG21" s="24"/>
      <c r="BH21" s="24"/>
      <c r="BI21" s="24"/>
      <c r="BJ21" s="24"/>
      <c r="BK21" s="24"/>
      <c r="BL21" s="24"/>
      <c r="BM21" s="24"/>
      <c r="BN21" s="24"/>
      <c r="BO21" s="24"/>
      <c r="BP21" s="24"/>
      <c r="BQ21" s="24"/>
      <c r="BR21" s="24"/>
      <c r="BS21" s="24"/>
      <c r="BT21" s="24"/>
      <c r="BU21" s="24"/>
      <c r="BV21" s="24"/>
      <c r="BW21" s="24"/>
      <c r="BX21" s="24"/>
      <c r="BY21" s="24"/>
      <c r="BZ21" s="24"/>
      <c r="CA21" s="24"/>
      <c r="CB21" s="24"/>
      <c r="CC21" s="24"/>
      <c r="CD21" s="24"/>
      <c r="CE21" s="24"/>
      <c r="CF21" s="24"/>
      <c r="CG21" s="24"/>
      <c r="CH21" s="24"/>
      <c r="CI21" s="24"/>
      <c r="CJ21" s="24"/>
      <c r="CK21" s="24"/>
      <c r="CL21" s="24"/>
      <c r="CM21" s="24"/>
      <c r="CN21" s="24"/>
      <c r="CO21" s="24"/>
      <c r="CP21" s="24"/>
      <c r="CQ21" s="24"/>
      <c r="CR21" s="24"/>
      <c r="CS21" s="24"/>
      <c r="CT21" s="24"/>
      <c r="CU21" s="24"/>
      <c r="CV21" s="24"/>
      <c r="CW21" s="24"/>
      <c r="CX21" s="24"/>
      <c r="CY21" s="24"/>
      <c r="CZ21" s="24"/>
      <c r="DA21" s="24"/>
      <c r="DB21" s="24"/>
      <c r="DC21" s="24"/>
      <c r="DD21" s="24"/>
      <c r="DE21" s="24"/>
      <c r="DF21" s="24"/>
      <c r="DG21" s="24"/>
      <c r="DH21" s="24"/>
      <c r="DI21" s="24"/>
      <c r="DJ21" s="24"/>
      <c r="DK21" s="24"/>
      <c r="DL21" s="24"/>
      <c r="DM21" s="24"/>
      <c r="DN21" s="24"/>
      <c r="DO21" s="24"/>
      <c r="DP21" s="24"/>
      <c r="DQ21" s="24"/>
      <c r="DR21" s="24"/>
      <c r="DS21" s="24"/>
      <c r="DT21" s="24"/>
      <c r="DU21" s="24"/>
      <c r="DV21" s="24"/>
      <c r="DW21" s="24"/>
      <c r="DX21" s="24"/>
      <c r="DY21" s="24"/>
      <c r="DZ21" s="24"/>
      <c r="EA21" s="24"/>
      <c r="EB21" s="24"/>
      <c r="EC21" s="24"/>
      <c r="ED21" s="24"/>
      <c r="EE21" s="24"/>
      <c r="EF21" s="24"/>
      <c r="EG21" s="24"/>
      <c r="EH21" s="24"/>
      <c r="EI21" s="24"/>
      <c r="EJ21" s="24"/>
      <c r="EK21" s="24"/>
      <c r="EL21" s="24"/>
      <c r="EM21" s="24"/>
      <c r="EN21" s="24"/>
      <c r="EO21" s="24"/>
      <c r="EP21" s="24"/>
      <c r="EQ21" s="24"/>
      <c r="ER21" s="24"/>
      <c r="ES21" s="24"/>
      <c r="ET21" s="24"/>
      <c r="EU21" s="24"/>
      <c r="EV21" s="24"/>
      <c r="EW21" s="24"/>
      <c r="EX21" s="24"/>
      <c r="EY21" s="24"/>
      <c r="EZ21" s="24"/>
      <c r="FA21" s="24"/>
      <c r="FB21" s="24"/>
      <c r="FC21" s="24"/>
      <c r="FD21" s="24"/>
      <c r="FE21" s="24"/>
      <c r="FF21" s="24"/>
      <c r="FG21" s="24"/>
      <c r="FH21" s="24"/>
      <c r="FI21" s="24"/>
      <c r="FJ21" s="24"/>
      <c r="FK21" s="24"/>
      <c r="FL21" s="24"/>
      <c r="FM21" s="24"/>
      <c r="FN21" s="24"/>
      <c r="FO21" s="24"/>
      <c r="FP21" s="24"/>
      <c r="FQ21" s="24"/>
      <c r="FR21" s="24"/>
      <c r="FS21" s="24"/>
      <c r="FT21" s="24"/>
      <c r="FU21" s="24"/>
      <c r="FV21" s="24"/>
      <c r="FW21" s="24"/>
      <c r="FX21" s="24"/>
      <c r="FY21" s="24"/>
      <c r="FZ21" s="24"/>
      <c r="GA21" s="24"/>
      <c r="GB21" s="24"/>
      <c r="GC21" s="24"/>
      <c r="GD21" s="24"/>
      <c r="GE21" s="24"/>
      <c r="GF21" s="24"/>
      <c r="GG21" s="24"/>
      <c r="GH21" s="24"/>
      <c r="GI21" s="24"/>
      <c r="GJ21" s="24"/>
      <c r="GK21" s="24"/>
      <c r="GL21" s="24"/>
      <c r="GM21" s="24"/>
      <c r="GN21" s="24"/>
      <c r="GO21" s="24"/>
      <c r="GP21" s="24"/>
      <c r="GQ21" s="24"/>
      <c r="GR21" s="24"/>
      <c r="GS21" s="24"/>
      <c r="GT21" s="24"/>
      <c r="GU21" s="24"/>
      <c r="GV21" s="24"/>
      <c r="GW21" s="24"/>
      <c r="GX21" s="24"/>
      <c r="GY21" s="24"/>
      <c r="GZ21" s="24"/>
      <c r="HA21" s="24"/>
      <c r="HB21" s="24"/>
      <c r="HC21" s="24"/>
      <c r="HD21" s="24"/>
      <c r="HE21" s="24"/>
      <c r="HF21" s="24"/>
      <c r="HG21" s="24"/>
      <c r="HH21" s="24"/>
      <c r="HI21" s="24"/>
      <c r="HJ21" s="24"/>
      <c r="HK21" s="24"/>
      <c r="HL21" s="24"/>
      <c r="HM21" s="24"/>
      <c r="HN21" s="24"/>
      <c r="HO21" s="24"/>
      <c r="HP21" s="24"/>
      <c r="HQ21" s="24"/>
      <c r="HR21" s="24"/>
      <c r="HS21" s="24"/>
      <c r="HT21" s="24"/>
      <c r="HU21" s="24"/>
      <c r="HV21" s="24"/>
      <c r="HW21" s="24"/>
      <c r="HX21" s="24"/>
      <c r="HY21" s="24"/>
      <c r="HZ21" s="24"/>
      <c r="IA21" s="24"/>
      <c r="IB21" s="24"/>
      <c r="IC21" s="24"/>
      <c r="ID21" s="24"/>
      <c r="IE21" s="24"/>
      <c r="IF21" s="24"/>
      <c r="IG21" s="24"/>
      <c r="IH21" s="24"/>
      <c r="II21" s="24"/>
      <c r="IJ21" s="24"/>
      <c r="IK21" s="24"/>
      <c r="IL21" s="24"/>
      <c r="IM21" s="24"/>
      <c r="IN21" s="24"/>
      <c r="IO21" s="24"/>
      <c r="IP21" s="24"/>
      <c r="IQ21" s="24"/>
      <c r="IR21" s="24"/>
      <c r="IS21" s="24"/>
      <c r="IT21" s="24"/>
      <c r="IU21" s="24"/>
      <c r="IV21" s="24"/>
      <c r="IW21" s="24"/>
      <c r="IX21" s="24"/>
      <c r="IY21" s="24"/>
      <c r="IZ21" s="24"/>
      <c r="JA21" s="24"/>
      <c r="JB21" s="24"/>
      <c r="JC21" s="24"/>
      <c r="JD21" s="24"/>
      <c r="JE21" s="24"/>
      <c r="JF21" s="24"/>
      <c r="JG21" s="24"/>
      <c r="JH21" s="24"/>
      <c r="JI21" s="24"/>
      <c r="JJ21" s="24"/>
      <c r="JK21" s="24"/>
      <c r="JL21" s="24"/>
      <c r="JM21" s="24"/>
      <c r="JN21" s="24"/>
      <c r="JO21" s="24"/>
      <c r="JP21" s="24"/>
      <c r="JQ21" s="24"/>
      <c r="JR21" s="24"/>
      <c r="JS21" s="24"/>
      <c r="JT21" s="24"/>
      <c r="JU21" s="24"/>
      <c r="JV21" s="24"/>
      <c r="JW21" s="24"/>
      <c r="JX21" s="24"/>
      <c r="JY21" s="24"/>
      <c r="JZ21" s="24"/>
      <c r="KA21" s="24"/>
      <c r="KB21" s="24"/>
      <c r="KC21" s="24"/>
      <c r="KD21" s="24"/>
      <c r="KE21" s="24"/>
      <c r="KF21" s="24"/>
      <c r="KG21" s="24"/>
      <c r="KH21" s="24"/>
      <c r="KI21" s="24"/>
      <c r="KJ21" s="24"/>
      <c r="KK21" s="24"/>
      <c r="KL21" s="24"/>
      <c r="KM21" s="24"/>
      <c r="KN21" s="24"/>
      <c r="KO21" s="24"/>
      <c r="KP21" s="24"/>
      <c r="KQ21" s="24"/>
      <c r="KR21" s="24"/>
      <c r="KS21" s="24"/>
      <c r="KT21" s="24"/>
      <c r="KU21" s="24"/>
      <c r="KV21" s="24"/>
      <c r="KW21" s="24"/>
      <c r="KX21" s="24"/>
      <c r="KY21" s="24"/>
      <c r="KZ21" s="24"/>
      <c r="LA21" s="24"/>
      <c r="LB21" s="24"/>
      <c r="LC21" s="24"/>
      <c r="LD21" s="24"/>
      <c r="LE21" s="24"/>
      <c r="LF21" s="24"/>
      <c r="LG21" s="24"/>
      <c r="LH21" s="24"/>
      <c r="LI21" s="24"/>
      <c r="LJ21" s="24"/>
      <c r="LK21" s="24"/>
      <c r="LL21" s="24"/>
      <c r="LM21" s="24"/>
      <c r="LN21" s="24"/>
      <c r="LO21" s="24"/>
      <c r="LP21" s="24"/>
      <c r="LQ21" s="24"/>
      <c r="LR21" s="24"/>
      <c r="LS21" s="24"/>
      <c r="LT21" s="24"/>
      <c r="LU21" s="24"/>
      <c r="LV21" s="24"/>
      <c r="LW21" s="24"/>
      <c r="LX21" s="24"/>
      <c r="LY21" s="24"/>
      <c r="LZ21" s="24"/>
      <c r="MA21" s="24"/>
      <c r="MB21" s="24"/>
      <c r="MC21" s="24"/>
      <c r="MD21" s="24"/>
      <c r="ME21" s="24"/>
      <c r="MF21" s="24"/>
      <c r="MG21" s="24"/>
      <c r="MH21" s="24"/>
      <c r="MI21" s="24"/>
      <c r="MJ21" s="24"/>
      <c r="MK21" s="24"/>
      <c r="ML21" s="24"/>
      <c r="MM21" s="24"/>
      <c r="MN21" s="24"/>
      <c r="MO21" s="24"/>
      <c r="MP21" s="24"/>
      <c r="MQ21" s="24"/>
      <c r="MR21" s="24"/>
      <c r="MS21" s="24"/>
      <c r="MT21" s="24"/>
      <c r="MU21" s="24"/>
      <c r="MV21" s="24"/>
      <c r="MW21" s="24"/>
      <c r="MX21" s="24"/>
      <c r="MY21" s="24"/>
      <c r="MZ21" s="24"/>
      <c r="NA21" s="24"/>
      <c r="NB21" s="24"/>
      <c r="NC21" s="24"/>
      <c r="ND21" s="24"/>
      <c r="NE21" s="24"/>
      <c r="NF21" s="24"/>
      <c r="NG21" s="24"/>
      <c r="NH21" s="24"/>
      <c r="NI21" s="24"/>
      <c r="NJ21" s="24"/>
      <c r="NK21" s="24"/>
      <c r="NL21" s="24"/>
      <c r="NM21" s="24"/>
      <c r="NN21" s="24"/>
      <c r="NO21" s="24"/>
      <c r="NP21" s="24"/>
      <c r="NQ21" s="24"/>
      <c r="NR21" s="24"/>
      <c r="NS21" s="24"/>
      <c r="NT21" s="24"/>
      <c r="NU21" s="24"/>
      <c r="NV21" s="24"/>
      <c r="NW21" s="24"/>
      <c r="NX21" s="24"/>
      <c r="NY21" s="24"/>
      <c r="NZ21" s="24"/>
      <c r="OA21" s="24"/>
      <c r="OB21" s="24"/>
      <c r="OC21" s="24"/>
      <c r="OD21" s="24"/>
      <c r="OE21" s="24"/>
      <c r="OF21" s="24"/>
      <c r="OG21" s="24"/>
      <c r="OH21" s="24"/>
      <c r="OI21" s="24"/>
      <c r="OJ21" s="24"/>
      <c r="OK21" s="24"/>
      <c r="OL21" s="24"/>
      <c r="OM21" s="24"/>
      <c r="ON21" s="24"/>
      <c r="OO21" s="24"/>
      <c r="OP21" s="24"/>
      <c r="OQ21" s="24"/>
      <c r="OR21" s="24"/>
      <c r="OS21" s="24"/>
      <c r="OT21" s="24"/>
      <c r="OU21" s="24"/>
      <c r="OV21" s="24"/>
      <c r="OW21" s="24"/>
      <c r="OX21" s="24"/>
      <c r="OY21" s="24"/>
      <c r="OZ21" s="24"/>
      <c r="PA21" s="24"/>
      <c r="PB21" s="24"/>
      <c r="PC21" s="24"/>
      <c r="PD21" s="24"/>
      <c r="PE21" s="24"/>
      <c r="PF21" s="24"/>
      <c r="PG21" s="24"/>
      <c r="PH21" s="24"/>
      <c r="PI21" s="24"/>
      <c r="PJ21" s="24"/>
      <c r="PK21" s="24"/>
      <c r="PL21" s="24"/>
      <c r="PM21" s="24"/>
      <c r="PN21" s="24"/>
      <c r="PO21" s="24"/>
      <c r="PP21" s="24"/>
      <c r="PQ21" s="24"/>
      <c r="PR21" s="24"/>
      <c r="PS21" s="24"/>
      <c r="PT21" s="24"/>
      <c r="PU21" s="24"/>
      <c r="PV21" s="24"/>
      <c r="PW21" s="24"/>
      <c r="PX21" s="24"/>
      <c r="PY21" s="24"/>
      <c r="PZ21" s="24"/>
      <c r="QA21" s="24"/>
      <c r="QB21" s="24"/>
      <c r="QC21" s="24"/>
      <c r="QD21" s="24"/>
      <c r="QE21" s="24"/>
      <c r="QF21" s="24"/>
      <c r="QG21" s="24"/>
      <c r="QH21" s="24"/>
      <c r="QI21" s="24"/>
      <c r="QJ21" s="24"/>
      <c r="QK21" s="24"/>
      <c r="QL21" s="24"/>
      <c r="QM21" s="24"/>
      <c r="QN21" s="24"/>
      <c r="QO21" s="24"/>
      <c r="QP21" s="24"/>
      <c r="QQ21" s="24"/>
      <c r="QR21" s="24"/>
      <c r="QS21" s="24"/>
      <c r="QT21" s="24"/>
      <c r="QU21" s="24"/>
      <c r="QV21" s="24"/>
      <c r="QW21" s="24"/>
      <c r="QX21" s="24"/>
      <c r="QY21" s="24"/>
      <c r="QZ21" s="24"/>
      <c r="RA21" s="24"/>
      <c r="RB21" s="24"/>
      <c r="RC21" s="24"/>
      <c r="RD21" s="24"/>
      <c r="RE21" s="24"/>
      <c r="RF21" s="24"/>
      <c r="RG21" s="24"/>
      <c r="RH21" s="24"/>
      <c r="RI21" s="24"/>
      <c r="RJ21" s="24"/>
      <c r="RK21" s="24"/>
      <c r="RL21" s="24"/>
      <c r="RM21" s="24"/>
      <c r="RN21" s="24"/>
      <c r="RO21" s="24"/>
      <c r="RP21" s="24"/>
      <c r="RQ21" s="24"/>
      <c r="RR21" s="24"/>
      <c r="RS21" s="24"/>
      <c r="RT21" s="24"/>
      <c r="RU21" s="24"/>
      <c r="RV21" s="24"/>
      <c r="RW21" s="24"/>
      <c r="RX21" s="24"/>
      <c r="RY21" s="24"/>
      <c r="RZ21" s="24"/>
      <c r="SA21" s="24"/>
      <c r="SB21" s="24"/>
      <c r="SC21" s="24"/>
      <c r="SD21" s="24"/>
      <c r="SE21" s="24"/>
      <c r="SF21" s="24"/>
      <c r="SG21" s="24"/>
      <c r="SH21" s="24"/>
      <c r="SI21" s="24"/>
      <c r="SJ21" s="24"/>
      <c r="SK21" s="24"/>
      <c r="SL21" s="24"/>
      <c r="SM21" s="24"/>
      <c r="SN21" s="24"/>
      <c r="SO21" s="24"/>
      <c r="SP21" s="24"/>
      <c r="SQ21" s="24"/>
      <c r="SR21" s="24"/>
      <c r="SS21" s="24"/>
      <c r="ST21" s="24"/>
      <c r="SU21" s="24"/>
      <c r="SV21" s="24"/>
      <c r="SW21" s="24"/>
      <c r="SX21" s="24"/>
      <c r="SY21" s="24"/>
      <c r="SZ21" s="24"/>
      <c r="TA21" s="24"/>
      <c r="TB21" s="24"/>
      <c r="TC21" s="24"/>
      <c r="TD21" s="24"/>
      <c r="TE21" s="24"/>
      <c r="TF21" s="24"/>
      <c r="TG21" s="24"/>
      <c r="TH21" s="24"/>
      <c r="TI21" s="24"/>
      <c r="TJ21" s="24"/>
      <c r="TK21" s="24"/>
      <c r="TL21" s="24"/>
      <c r="TM21" s="24"/>
      <c r="TN21" s="24"/>
      <c r="TO21" s="24"/>
      <c r="TP21" s="24"/>
      <c r="TQ21" s="24"/>
      <c r="TR21" s="24"/>
      <c r="TS21" s="24"/>
      <c r="TT21" s="24"/>
      <c r="TU21" s="24"/>
      <c r="TV21" s="24"/>
      <c r="TW21" s="24"/>
      <c r="TX21" s="24"/>
      <c r="TY21" s="24"/>
      <c r="TZ21" s="24"/>
      <c r="UA21" s="24"/>
      <c r="UB21" s="24"/>
      <c r="UC21" s="24"/>
      <c r="UD21" s="24"/>
      <c r="UE21" s="24"/>
      <c r="UF21" s="24"/>
      <c r="UG21" s="24"/>
      <c r="UH21" s="24"/>
      <c r="UI21" s="24"/>
      <c r="UJ21" s="24"/>
      <c r="UK21" s="24"/>
      <c r="UL21" s="24"/>
      <c r="UM21" s="24"/>
      <c r="UN21" s="24"/>
      <c r="UO21" s="24"/>
      <c r="UP21" s="24"/>
      <c r="UQ21" s="24"/>
      <c r="UR21" s="24"/>
      <c r="US21" s="24"/>
      <c r="UT21" s="24"/>
      <c r="UU21" s="24"/>
      <c r="UV21" s="24"/>
      <c r="UW21" s="24"/>
      <c r="UX21" s="24"/>
      <c r="UY21" s="24"/>
      <c r="UZ21" s="24"/>
      <c r="VA21" s="24"/>
      <c r="VB21" s="24"/>
      <c r="VC21" s="24"/>
      <c r="VD21" s="24"/>
      <c r="VE21" s="24"/>
      <c r="VF21" s="24"/>
      <c r="VG21" s="24"/>
      <c r="VH21" s="24"/>
      <c r="VI21" s="24"/>
      <c r="VJ21" s="24"/>
      <c r="VK21" s="24"/>
      <c r="VL21" s="24"/>
      <c r="VM21" s="24"/>
      <c r="VN21" s="24"/>
      <c r="VO21" s="24"/>
      <c r="VP21" s="24"/>
      <c r="VQ21" s="24"/>
      <c r="VR21" s="24"/>
      <c r="VS21" s="24"/>
      <c r="VT21" s="24"/>
      <c r="VU21" s="24"/>
      <c r="VV21" s="24"/>
      <c r="VW21" s="24"/>
      <c r="VX21" s="24"/>
      <c r="VY21" s="24"/>
      <c r="VZ21" s="24"/>
      <c r="WA21" s="24"/>
      <c r="WB21" s="24"/>
      <c r="WC21" s="24"/>
      <c r="WD21" s="24"/>
      <c r="WE21" s="24"/>
      <c r="WF21" s="24"/>
      <c r="WG21" s="24"/>
      <c r="WH21" s="24"/>
      <c r="WI21" s="24"/>
      <c r="WJ21" s="24"/>
      <c r="WK21" s="24"/>
      <c r="WL21" s="24"/>
      <c r="WM21" s="24"/>
      <c r="WN21" s="24"/>
      <c r="WO21" s="24"/>
      <c r="WP21" s="24"/>
      <c r="WQ21" s="24"/>
      <c r="WR21" s="24"/>
      <c r="WS21" s="24"/>
      <c r="WT21" s="24"/>
      <c r="WU21" s="24"/>
      <c r="WV21" s="24"/>
      <c r="WW21" s="24"/>
      <c r="WX21" s="24"/>
      <c r="WY21" s="24"/>
      <c r="WZ21" s="24"/>
      <c r="XA21" s="24"/>
      <c r="XB21" s="24"/>
      <c r="XC21" s="24"/>
      <c r="XD21" s="24"/>
      <c r="XE21" s="24"/>
      <c r="XF21" s="24"/>
      <c r="XG21" s="24"/>
      <c r="XH21" s="24"/>
      <c r="XI21" s="24"/>
      <c r="XJ21" s="24"/>
      <c r="XK21" s="24"/>
      <c r="XL21" s="24"/>
      <c r="XM21" s="24"/>
      <c r="XN21" s="24"/>
      <c r="XO21" s="24"/>
      <c r="XP21" s="24"/>
      <c r="XQ21" s="24"/>
      <c r="XR21" s="24"/>
      <c r="XS21" s="24"/>
      <c r="XT21" s="24"/>
      <c r="XU21" s="24"/>
      <c r="XV21" s="24"/>
      <c r="XW21" s="24"/>
      <c r="XX21" s="24"/>
      <c r="XY21" s="24"/>
      <c r="XZ21" s="24"/>
      <c r="YA21" s="24"/>
      <c r="YB21" s="24"/>
      <c r="YC21" s="24"/>
      <c r="YD21" s="24"/>
      <c r="YE21" s="24"/>
      <c r="YF21" s="24"/>
      <c r="YG21" s="24"/>
      <c r="YH21" s="24"/>
      <c r="YI21" s="24"/>
      <c r="YJ21" s="24"/>
      <c r="YK21" s="24"/>
      <c r="YL21" s="24"/>
      <c r="YM21" s="24"/>
      <c r="YN21" s="24"/>
      <c r="YO21" s="24"/>
      <c r="YP21" s="24"/>
      <c r="YQ21" s="24"/>
      <c r="YR21" s="24"/>
      <c r="YS21" s="24"/>
      <c r="YT21" s="24"/>
      <c r="YU21" s="24"/>
      <c r="YV21" s="24"/>
      <c r="YW21" s="24"/>
      <c r="YX21" s="24"/>
      <c r="YY21" s="24"/>
      <c r="YZ21" s="24"/>
      <c r="ZA21" s="24"/>
      <c r="ZB21" s="24"/>
      <c r="ZC21" s="24"/>
      <c r="ZD21" s="24"/>
      <c r="ZE21" s="24"/>
      <c r="ZF21" s="24"/>
      <c r="ZG21" s="24"/>
      <c r="ZH21" s="24"/>
      <c r="ZI21" s="24"/>
      <c r="ZJ21" s="24"/>
      <c r="ZK21" s="24"/>
      <c r="ZL21" s="24"/>
      <c r="ZM21" s="24"/>
      <c r="ZN21" s="24"/>
      <c r="ZO21" s="24"/>
      <c r="ZP21" s="24"/>
      <c r="ZQ21" s="24"/>
      <c r="ZR21" s="24"/>
      <c r="ZS21" s="24"/>
      <c r="ZT21" s="24"/>
      <c r="ZU21" s="24"/>
      <c r="ZV21" s="24"/>
      <c r="ZW21" s="24"/>
      <c r="ZX21" s="24"/>
      <c r="ZY21" s="24"/>
      <c r="ZZ21" s="24"/>
      <c r="AAA21" s="24"/>
      <c r="AAB21" s="24"/>
      <c r="AAC21" s="24"/>
      <c r="AAD21" s="24"/>
      <c r="AAE21" s="24"/>
      <c r="AAF21" s="24"/>
      <c r="AAG21" s="24"/>
      <c r="AAH21" s="24"/>
      <c r="AAI21" s="24"/>
      <c r="AAJ21" s="24"/>
      <c r="AAK21" s="24"/>
      <c r="AAL21" s="24"/>
      <c r="AAM21" s="24"/>
      <c r="AAN21" s="24"/>
      <c r="AAO21" s="24"/>
      <c r="AAP21" s="24"/>
      <c r="AAQ21" s="24"/>
      <c r="AAR21" s="24"/>
      <c r="AAS21" s="24"/>
      <c r="AAT21" s="24"/>
      <c r="AAU21" s="24"/>
      <c r="AAV21" s="24"/>
      <c r="AAW21" s="24"/>
      <c r="AAX21" s="24"/>
      <c r="AAY21" s="24"/>
      <c r="AAZ21" s="24"/>
      <c r="ABA21" s="24"/>
      <c r="ABB21" s="24"/>
      <c r="ABC21" s="24"/>
      <c r="ABD21" s="24"/>
      <c r="ABE21" s="24"/>
      <c r="ABF21" s="24"/>
      <c r="ABG21" s="24"/>
      <c r="ABH21" s="24"/>
      <c r="ABI21" s="24"/>
      <c r="ABJ21" s="24"/>
      <c r="ABK21" s="24"/>
      <c r="ABL21" s="24"/>
      <c r="ABM21" s="24"/>
      <c r="ABN21" s="24"/>
      <c r="ABO21" s="24"/>
      <c r="ABP21" s="24"/>
      <c r="ABQ21" s="24"/>
      <c r="ABR21" s="24"/>
      <c r="ABS21" s="24"/>
      <c r="ABT21" s="24"/>
      <c r="ABU21" s="24"/>
      <c r="ABV21" s="24"/>
      <c r="ABW21" s="24"/>
      <c r="ABX21" s="24"/>
      <c r="ABY21" s="24"/>
      <c r="ABZ21" s="24"/>
      <c r="ACA21" s="24"/>
      <c r="ACB21" s="24"/>
      <c r="ACC21" s="24"/>
      <c r="ACD21" s="24"/>
      <c r="ACE21" s="24"/>
      <c r="ACF21" s="24"/>
      <c r="ACG21" s="24"/>
      <c r="ACH21" s="24"/>
      <c r="ACI21" s="24"/>
      <c r="ACJ21" s="24"/>
      <c r="ACK21" s="24"/>
      <c r="ACL21" s="24"/>
      <c r="ACM21" s="24"/>
      <c r="ACN21" s="24"/>
      <c r="ACO21" s="24"/>
      <c r="ACP21" s="24"/>
      <c r="ACQ21" s="24"/>
      <c r="ACR21" s="24"/>
      <c r="ACS21" s="24"/>
      <c r="ACT21" s="24"/>
      <c r="ACU21" s="24"/>
      <c r="ACV21" s="24"/>
      <c r="ACW21" s="24"/>
      <c r="ACX21" s="24"/>
      <c r="ACY21" s="24"/>
      <c r="ACZ21" s="24"/>
      <c r="ADA21" s="24"/>
      <c r="ADB21" s="24"/>
      <c r="ADC21" s="24"/>
      <c r="ADD21" s="24"/>
      <c r="ADE21" s="24"/>
      <c r="ADF21" s="24"/>
      <c r="ADG21" s="24"/>
      <c r="ADH21" s="24"/>
      <c r="ADI21" s="24"/>
      <c r="ADJ21" s="24"/>
      <c r="ADK21" s="24"/>
      <c r="ADL21" s="24"/>
      <c r="ADM21" s="24"/>
      <c r="ADN21" s="24"/>
      <c r="ADO21" s="24"/>
      <c r="ADP21" s="24"/>
      <c r="ADQ21" s="24"/>
      <c r="ADR21" s="24"/>
      <c r="ADS21" s="24"/>
      <c r="ADT21" s="24"/>
      <c r="ADU21" s="24"/>
      <c r="ADV21" s="24"/>
      <c r="ADW21" s="24"/>
      <c r="ADX21" s="24"/>
      <c r="ADY21" s="24"/>
      <c r="ADZ21" s="24"/>
      <c r="AEA21" s="24"/>
      <c r="AEB21" s="24"/>
      <c r="AEC21" s="24"/>
      <c r="AED21" s="24"/>
      <c r="AEE21" s="24"/>
      <c r="AEF21" s="24"/>
      <c r="AEG21" s="24"/>
      <c r="AEH21" s="24"/>
      <c r="AEI21" s="24"/>
      <c r="AEJ21" s="24"/>
      <c r="AEK21" s="24"/>
      <c r="AEL21" s="24"/>
      <c r="AEM21" s="24"/>
      <c r="AEN21" s="24"/>
      <c r="AEO21" s="24"/>
      <c r="AEP21" s="24"/>
      <c r="AEQ21" s="24"/>
      <c r="AER21" s="24"/>
      <c r="AES21" s="24"/>
      <c r="AET21" s="24"/>
      <c r="AEU21" s="24"/>
      <c r="AEV21" s="24"/>
      <c r="AEW21" s="24"/>
      <c r="AEX21" s="24"/>
      <c r="AEY21" s="24"/>
      <c r="AEZ21" s="24"/>
      <c r="AFA21" s="24"/>
      <c r="AFB21" s="24"/>
      <c r="AFC21" s="24"/>
      <c r="AFD21" s="24"/>
      <c r="AFE21" s="24"/>
      <c r="AFF21" s="24"/>
      <c r="AFG21" s="24"/>
      <c r="AFH21" s="24"/>
      <c r="AFI21" s="24"/>
      <c r="AFJ21" s="24"/>
      <c r="AFK21" s="24"/>
      <c r="AFL21" s="24"/>
      <c r="AFM21" s="24"/>
      <c r="AFN21" s="24"/>
      <c r="AFO21" s="24"/>
      <c r="AFP21" s="24"/>
      <c r="AFQ21" s="24"/>
      <c r="AFR21" s="24"/>
      <c r="AFS21" s="24"/>
      <c r="AFT21" s="24"/>
      <c r="AFU21" s="24"/>
      <c r="AFV21" s="24"/>
      <c r="AFW21" s="24"/>
      <c r="AFX21" s="24"/>
      <c r="AFY21" s="24"/>
      <c r="AFZ21" s="24"/>
      <c r="AGA21" s="24"/>
      <c r="AGB21" s="24"/>
      <c r="AGC21" s="24"/>
      <c r="AGD21" s="24"/>
      <c r="AGE21" s="24"/>
      <c r="AGF21" s="24"/>
      <c r="AGG21" s="24"/>
      <c r="AGH21" s="24"/>
      <c r="AGI21" s="24"/>
      <c r="AGJ21" s="24"/>
      <c r="AGK21" s="24"/>
      <c r="AGL21" s="24"/>
      <c r="AGM21" s="24"/>
      <c r="AGN21" s="24"/>
      <c r="AGO21" s="24"/>
      <c r="AGP21" s="24"/>
      <c r="AGQ21" s="24"/>
      <c r="AGR21" s="24"/>
      <c r="AGS21" s="24"/>
      <c r="AGT21" s="24"/>
      <c r="AGU21" s="24"/>
      <c r="AGV21" s="24"/>
      <c r="AGW21" s="24"/>
      <c r="AGX21" s="24"/>
      <c r="AGY21" s="24"/>
      <c r="AGZ21" s="24"/>
      <c r="AHA21" s="24"/>
      <c r="AHB21" s="24"/>
      <c r="AHC21" s="24"/>
      <c r="AHD21" s="24"/>
      <c r="AHE21" s="24"/>
      <c r="AHF21" s="24"/>
      <c r="AHG21" s="24"/>
      <c r="AHH21" s="24"/>
      <c r="AHI21" s="24"/>
      <c r="AHJ21" s="24"/>
      <c r="AHK21" s="24"/>
      <c r="AHL21" s="24"/>
      <c r="AHM21" s="24"/>
      <c r="AHN21" s="24"/>
      <c r="AHO21" s="24"/>
      <c r="AHP21" s="24"/>
      <c r="AHQ21" s="24"/>
      <c r="AHR21" s="24"/>
      <c r="AHS21" s="24"/>
      <c r="AHT21" s="24"/>
      <c r="AHU21" s="24"/>
      <c r="AHV21" s="24"/>
      <c r="AHW21" s="24"/>
      <c r="AHX21" s="24"/>
      <c r="AHY21" s="24"/>
      <c r="AHZ21" s="24"/>
      <c r="AIA21" s="24"/>
      <c r="AIB21" s="24"/>
      <c r="AIC21" s="24"/>
      <c r="AID21" s="24"/>
      <c r="AIE21" s="24"/>
      <c r="AIF21" s="24"/>
      <c r="AIG21" s="24"/>
      <c r="AIH21" s="24"/>
      <c r="AII21" s="24"/>
      <c r="AIJ21" s="24"/>
      <c r="AIK21" s="24"/>
      <c r="AIL21" s="24"/>
      <c r="AIM21" s="24"/>
      <c r="AIN21" s="24"/>
      <c r="AIO21" s="24"/>
      <c r="AIP21" s="24"/>
      <c r="AIQ21" s="24"/>
      <c r="AIR21" s="24"/>
      <c r="AIS21" s="24"/>
      <c r="AIT21" s="24"/>
      <c r="AIU21" s="24"/>
      <c r="AIV21" s="24"/>
      <c r="AIW21" s="24"/>
      <c r="AIX21" s="24"/>
      <c r="AIY21" s="24"/>
      <c r="AIZ21" s="24"/>
      <c r="AJA21" s="24"/>
      <c r="AJB21" s="24"/>
      <c r="AJC21" s="24"/>
      <c r="AJD21" s="24"/>
      <c r="AJE21" s="24"/>
      <c r="AJF21" s="24"/>
      <c r="AJG21" s="24"/>
      <c r="AJH21" s="24"/>
      <c r="AJI21" s="24"/>
      <c r="AJJ21" s="24"/>
      <c r="AJK21" s="24"/>
      <c r="AJL21" s="24"/>
      <c r="AJM21" s="24"/>
      <c r="AJN21" s="24"/>
      <c r="AJO21" s="24"/>
      <c r="AJP21" s="24"/>
      <c r="AJQ21" s="24"/>
      <c r="AJR21" s="24"/>
      <c r="AJS21" s="24"/>
      <c r="AJT21" s="24"/>
      <c r="AJU21" s="24"/>
      <c r="AJV21" s="24"/>
      <c r="AJW21" s="24"/>
      <c r="AJX21" s="24"/>
      <c r="AJY21" s="24"/>
      <c r="AJZ21" s="24"/>
      <c r="AKA21" s="24"/>
      <c r="AKB21" s="24"/>
      <c r="AKC21" s="24"/>
      <c r="AKD21" s="24"/>
      <c r="AKE21" s="24"/>
      <c r="AKF21" s="24"/>
      <c r="AKG21" s="24"/>
      <c r="AKH21" s="24"/>
      <c r="AKI21" s="24"/>
      <c r="AKJ21" s="24"/>
      <c r="AKK21" s="24"/>
      <c r="AKL21" s="24"/>
      <c r="AKM21" s="24"/>
      <c r="AKN21" s="24"/>
      <c r="AKO21" s="24"/>
      <c r="AKP21" s="24"/>
      <c r="AKQ21" s="24"/>
      <c r="AKR21" s="24"/>
      <c r="AKS21" s="24"/>
      <c r="AKT21" s="24"/>
      <c r="AKU21" s="24"/>
      <c r="AKV21" s="24"/>
      <c r="AKW21" s="24"/>
      <c r="AKX21" s="24"/>
      <c r="AKY21" s="24"/>
      <c r="AKZ21" s="24"/>
      <c r="ALA21" s="24"/>
      <c r="ALB21" s="24"/>
      <c r="ALC21" s="24"/>
      <c r="ALD21" s="24"/>
      <c r="ALE21" s="24"/>
      <c r="ALF21" s="24"/>
      <c r="ALG21" s="24"/>
      <c r="ALH21" s="24"/>
      <c r="ALI21" s="24"/>
      <c r="ALJ21" s="24"/>
      <c r="ALK21" s="24"/>
      <c r="ALL21" s="24"/>
      <c r="ALM21" s="24"/>
      <c r="ALN21" s="24"/>
      <c r="ALO21" s="24"/>
      <c r="ALP21" s="24"/>
      <c r="ALQ21" s="24"/>
      <c r="ALR21" s="24"/>
      <c r="ALS21" s="24"/>
      <c r="ALT21" s="24"/>
      <c r="ALU21" s="24"/>
      <c r="ALV21" s="24"/>
      <c r="ALW21" s="24"/>
      <c r="ALX21" s="24"/>
      <c r="ALY21" s="24"/>
      <c r="ALZ21" s="24"/>
      <c r="AMA21" s="24"/>
      <c r="AMB21" s="24"/>
      <c r="AMC21" s="24"/>
      <c r="AMD21" s="24"/>
      <c r="AME21" s="24"/>
      <c r="AMF21" s="24"/>
      <c r="AMG21" s="24"/>
      <c r="AMH21" s="24"/>
      <c r="AMI21" s="24"/>
      <c r="AMJ21" s="24"/>
      <c r="AMK21" s="24"/>
    </row>
    <row r="22" spans="1:16384" customFormat="1">
      <c r="A22" s="31"/>
      <c r="B22" s="75"/>
      <c r="C22" s="75"/>
      <c r="D22" s="31"/>
      <c r="E22" s="31"/>
      <c r="F22" s="31"/>
      <c r="G22" s="24"/>
      <c r="H22" s="24"/>
      <c r="I22" s="24"/>
      <c r="J22" s="24"/>
      <c r="K22" s="24"/>
      <c r="L22" s="24"/>
      <c r="M22" s="24"/>
      <c r="N22" s="24"/>
      <c r="O22" s="24"/>
      <c r="P22" s="24"/>
      <c r="Q22" s="24"/>
      <c r="R22" s="24"/>
      <c r="S22" s="24"/>
      <c r="T22" s="24"/>
      <c r="U22" s="24"/>
      <c r="V22" s="24"/>
      <c r="W22" s="24"/>
      <c r="X22" s="24"/>
      <c r="Y22" s="24"/>
      <c r="Z22" s="24"/>
      <c r="AA22" s="24"/>
      <c r="AB22" s="24"/>
      <c r="AC22" s="24"/>
      <c r="AD22" s="24"/>
      <c r="AE22" s="24"/>
      <c r="AF22" s="24"/>
      <c r="AG22" s="24"/>
      <c r="AH22" s="24"/>
      <c r="AI22" s="24"/>
      <c r="AJ22" s="24"/>
      <c r="AK22" s="24"/>
      <c r="AL22" s="24"/>
      <c r="AM22" s="24"/>
      <c r="AN22" s="24"/>
      <c r="AO22" s="24"/>
      <c r="AP22" s="24"/>
      <c r="AQ22" s="24"/>
      <c r="AR22" s="24"/>
      <c r="AS22" s="24"/>
      <c r="AT22" s="24"/>
      <c r="AU22" s="24"/>
      <c r="AV22" s="24"/>
      <c r="AW22" s="24"/>
      <c r="AX22" s="24"/>
      <c r="AY22" s="24"/>
      <c r="AZ22" s="24"/>
      <c r="BA22" s="24"/>
      <c r="BB22" s="24"/>
      <c r="BC22" s="24"/>
      <c r="BD22" s="24"/>
      <c r="BE22" s="24"/>
      <c r="BF22" s="24"/>
      <c r="BG22" s="24"/>
      <c r="BH22" s="24"/>
      <c r="BI22" s="24"/>
      <c r="BJ22" s="24"/>
      <c r="BK22" s="24"/>
      <c r="BL22" s="24"/>
      <c r="BM22" s="24"/>
      <c r="BN22" s="24"/>
      <c r="BO22" s="24"/>
      <c r="BP22" s="24"/>
      <c r="BQ22" s="24"/>
      <c r="BR22" s="24"/>
      <c r="BS22" s="24"/>
      <c r="BT22" s="24"/>
      <c r="BU22" s="24"/>
      <c r="BV22" s="24"/>
      <c r="BW22" s="24"/>
      <c r="BX22" s="24"/>
      <c r="BY22" s="24"/>
      <c r="BZ22" s="24"/>
      <c r="CA22" s="24"/>
      <c r="CB22" s="24"/>
      <c r="CC22" s="24"/>
      <c r="CD22" s="24"/>
      <c r="CE22" s="24"/>
      <c r="CF22" s="24"/>
      <c r="CG22" s="24"/>
      <c r="CH22" s="24"/>
      <c r="CI22" s="24"/>
      <c r="CJ22" s="24"/>
      <c r="CK22" s="24"/>
      <c r="CL22" s="24"/>
      <c r="CM22" s="24"/>
      <c r="CN22" s="24"/>
      <c r="CO22" s="24"/>
      <c r="CP22" s="24"/>
      <c r="CQ22" s="24"/>
      <c r="CR22" s="24"/>
      <c r="CS22" s="24"/>
      <c r="CT22" s="24"/>
      <c r="CU22" s="24"/>
      <c r="CV22" s="24"/>
      <c r="CW22" s="24"/>
      <c r="CX22" s="24"/>
      <c r="CY22" s="24"/>
      <c r="CZ22" s="24"/>
      <c r="DA22" s="24"/>
      <c r="DB22" s="24"/>
      <c r="DC22" s="24"/>
      <c r="DD22" s="24"/>
      <c r="DE22" s="24"/>
      <c r="DF22" s="24"/>
      <c r="DG22" s="24"/>
      <c r="DH22" s="24"/>
      <c r="DI22" s="24"/>
      <c r="DJ22" s="24"/>
      <c r="DK22" s="24"/>
      <c r="DL22" s="24"/>
      <c r="DM22" s="24"/>
      <c r="DN22" s="24"/>
      <c r="DO22" s="24"/>
      <c r="DP22" s="24"/>
      <c r="DQ22" s="24"/>
      <c r="DR22" s="24"/>
      <c r="DS22" s="24"/>
      <c r="DT22" s="24"/>
      <c r="DU22" s="24"/>
      <c r="DV22" s="24"/>
      <c r="DW22" s="24"/>
      <c r="DX22" s="24"/>
      <c r="DY22" s="24"/>
      <c r="DZ22" s="24"/>
      <c r="EA22" s="24"/>
      <c r="EB22" s="24"/>
      <c r="EC22" s="24"/>
      <c r="ED22" s="24"/>
      <c r="EE22" s="24"/>
      <c r="EF22" s="24"/>
      <c r="EG22" s="24"/>
      <c r="EH22" s="24"/>
      <c r="EI22" s="24"/>
      <c r="EJ22" s="24"/>
      <c r="EK22" s="24"/>
      <c r="EL22" s="24"/>
      <c r="EM22" s="24"/>
      <c r="EN22" s="24"/>
      <c r="EO22" s="24"/>
      <c r="EP22" s="24"/>
      <c r="EQ22" s="24"/>
      <c r="ER22" s="24"/>
      <c r="ES22" s="24"/>
      <c r="ET22" s="24"/>
      <c r="EU22" s="24"/>
      <c r="EV22" s="24"/>
      <c r="EW22" s="24"/>
      <c r="EX22" s="24"/>
      <c r="EY22" s="24"/>
      <c r="EZ22" s="24"/>
      <c r="FA22" s="24"/>
      <c r="FB22" s="24"/>
      <c r="FC22" s="24"/>
      <c r="FD22" s="24"/>
      <c r="FE22" s="24"/>
      <c r="FF22" s="24"/>
      <c r="FG22" s="24"/>
      <c r="FH22" s="24"/>
      <c r="FI22" s="24"/>
      <c r="FJ22" s="24"/>
      <c r="FK22" s="24"/>
      <c r="FL22" s="24"/>
      <c r="FM22" s="24"/>
      <c r="FN22" s="24"/>
      <c r="FO22" s="24"/>
      <c r="FP22" s="24"/>
      <c r="FQ22" s="24"/>
      <c r="FR22" s="24"/>
      <c r="FS22" s="24"/>
      <c r="FT22" s="24"/>
      <c r="FU22" s="24"/>
      <c r="FV22" s="24"/>
      <c r="FW22" s="24"/>
      <c r="FX22" s="24"/>
      <c r="FY22" s="24"/>
      <c r="FZ22" s="24"/>
      <c r="GA22" s="24"/>
      <c r="GB22" s="24"/>
      <c r="GC22" s="24"/>
      <c r="GD22" s="24"/>
      <c r="GE22" s="24"/>
      <c r="GF22" s="24"/>
      <c r="GG22" s="24"/>
      <c r="GH22" s="24"/>
      <c r="GI22" s="24"/>
      <c r="GJ22" s="24"/>
      <c r="GK22" s="24"/>
      <c r="GL22" s="24"/>
      <c r="GM22" s="24"/>
      <c r="GN22" s="24"/>
      <c r="GO22" s="24"/>
      <c r="GP22" s="24"/>
      <c r="GQ22" s="24"/>
      <c r="GR22" s="24"/>
      <c r="GS22" s="24"/>
      <c r="GT22" s="24"/>
      <c r="GU22" s="24"/>
      <c r="GV22" s="24"/>
      <c r="GW22" s="24"/>
      <c r="GX22" s="24"/>
      <c r="GY22" s="24"/>
      <c r="GZ22" s="24"/>
      <c r="HA22" s="24"/>
      <c r="HB22" s="24"/>
      <c r="HC22" s="24"/>
      <c r="HD22" s="24"/>
      <c r="HE22" s="24"/>
      <c r="HF22" s="24"/>
      <c r="HG22" s="24"/>
      <c r="HH22" s="24"/>
      <c r="HI22" s="24"/>
      <c r="HJ22" s="24"/>
      <c r="HK22" s="24"/>
      <c r="HL22" s="24"/>
      <c r="HM22" s="24"/>
      <c r="HN22" s="24"/>
      <c r="HO22" s="24"/>
      <c r="HP22" s="24"/>
      <c r="HQ22" s="24"/>
      <c r="HR22" s="24"/>
      <c r="HS22" s="24"/>
      <c r="HT22" s="24"/>
      <c r="HU22" s="24"/>
      <c r="HV22" s="24"/>
      <c r="HW22" s="24"/>
      <c r="HX22" s="24"/>
      <c r="HY22" s="24"/>
      <c r="HZ22" s="24"/>
      <c r="IA22" s="24"/>
      <c r="IB22" s="24"/>
      <c r="IC22" s="24"/>
      <c r="ID22" s="24"/>
      <c r="IE22" s="24"/>
      <c r="IF22" s="24"/>
      <c r="IG22" s="24"/>
      <c r="IH22" s="24"/>
      <c r="II22" s="24"/>
      <c r="IJ22" s="24"/>
      <c r="IK22" s="24"/>
      <c r="IL22" s="24"/>
      <c r="IM22" s="24"/>
      <c r="IN22" s="24"/>
      <c r="IO22" s="24"/>
      <c r="IP22" s="24"/>
      <c r="IQ22" s="24"/>
      <c r="IR22" s="24"/>
      <c r="IS22" s="24"/>
      <c r="IT22" s="24"/>
      <c r="IU22" s="24"/>
      <c r="IV22" s="24"/>
      <c r="IW22" s="24"/>
      <c r="IX22" s="24"/>
      <c r="IY22" s="24"/>
      <c r="IZ22" s="24"/>
      <c r="JA22" s="24"/>
      <c r="JB22" s="24"/>
      <c r="JC22" s="24"/>
      <c r="JD22" s="24"/>
      <c r="JE22" s="24"/>
      <c r="JF22" s="24"/>
      <c r="JG22" s="24"/>
      <c r="JH22" s="24"/>
      <c r="JI22" s="24"/>
      <c r="JJ22" s="24"/>
      <c r="JK22" s="24"/>
      <c r="JL22" s="24"/>
      <c r="JM22" s="24"/>
      <c r="JN22" s="24"/>
      <c r="JO22" s="24"/>
      <c r="JP22" s="24"/>
      <c r="JQ22" s="24"/>
      <c r="JR22" s="24"/>
      <c r="JS22" s="24"/>
      <c r="JT22" s="24"/>
      <c r="JU22" s="24"/>
      <c r="JV22" s="24"/>
      <c r="JW22" s="24"/>
      <c r="JX22" s="24"/>
      <c r="JY22" s="24"/>
      <c r="JZ22" s="24"/>
      <c r="KA22" s="24"/>
      <c r="KB22" s="24"/>
      <c r="KC22" s="24"/>
      <c r="KD22" s="24"/>
      <c r="KE22" s="24"/>
      <c r="KF22" s="24"/>
      <c r="KG22" s="24"/>
      <c r="KH22" s="24"/>
      <c r="KI22" s="24"/>
      <c r="KJ22" s="24"/>
      <c r="KK22" s="24"/>
      <c r="KL22" s="24"/>
      <c r="KM22" s="24"/>
      <c r="KN22" s="24"/>
      <c r="KO22" s="24"/>
      <c r="KP22" s="24"/>
      <c r="KQ22" s="24"/>
      <c r="KR22" s="24"/>
      <c r="KS22" s="24"/>
      <c r="KT22" s="24"/>
      <c r="KU22" s="24"/>
      <c r="KV22" s="24"/>
      <c r="KW22" s="24"/>
      <c r="KX22" s="24"/>
      <c r="KY22" s="24"/>
      <c r="KZ22" s="24"/>
      <c r="LA22" s="24"/>
      <c r="LB22" s="24"/>
      <c r="LC22" s="24"/>
      <c r="LD22" s="24"/>
      <c r="LE22" s="24"/>
      <c r="LF22" s="24"/>
      <c r="LG22" s="24"/>
      <c r="LH22" s="24"/>
      <c r="LI22" s="24"/>
      <c r="LJ22" s="24"/>
      <c r="LK22" s="24"/>
      <c r="LL22" s="24"/>
      <c r="LM22" s="24"/>
      <c r="LN22" s="24"/>
      <c r="LO22" s="24"/>
      <c r="LP22" s="24"/>
      <c r="LQ22" s="24"/>
      <c r="LR22" s="24"/>
      <c r="LS22" s="24"/>
      <c r="LT22" s="24"/>
      <c r="LU22" s="24"/>
      <c r="LV22" s="24"/>
      <c r="LW22" s="24"/>
      <c r="LX22" s="24"/>
      <c r="LY22" s="24"/>
      <c r="LZ22" s="24"/>
      <c r="MA22" s="24"/>
      <c r="MB22" s="24"/>
      <c r="MC22" s="24"/>
      <c r="MD22" s="24"/>
      <c r="ME22" s="24"/>
      <c r="MF22" s="24"/>
      <c r="MG22" s="24"/>
      <c r="MH22" s="24"/>
      <c r="MI22" s="24"/>
      <c r="MJ22" s="24"/>
      <c r="MK22" s="24"/>
      <c r="ML22" s="24"/>
      <c r="MM22" s="24"/>
      <c r="MN22" s="24"/>
      <c r="MO22" s="24"/>
      <c r="MP22" s="24"/>
      <c r="MQ22" s="24"/>
      <c r="MR22" s="24"/>
      <c r="MS22" s="24"/>
      <c r="MT22" s="24"/>
      <c r="MU22" s="24"/>
      <c r="MV22" s="24"/>
      <c r="MW22" s="24"/>
      <c r="MX22" s="24"/>
      <c r="MY22" s="24"/>
      <c r="MZ22" s="24"/>
      <c r="NA22" s="24"/>
      <c r="NB22" s="24"/>
      <c r="NC22" s="24"/>
      <c r="ND22" s="24"/>
      <c r="NE22" s="24"/>
      <c r="NF22" s="24"/>
      <c r="NG22" s="24"/>
      <c r="NH22" s="24"/>
      <c r="NI22" s="24"/>
      <c r="NJ22" s="24"/>
      <c r="NK22" s="24"/>
      <c r="NL22" s="24"/>
      <c r="NM22" s="24"/>
      <c r="NN22" s="24"/>
      <c r="NO22" s="24"/>
      <c r="NP22" s="24"/>
      <c r="NQ22" s="24"/>
      <c r="NR22" s="24"/>
      <c r="NS22" s="24"/>
      <c r="NT22" s="24"/>
      <c r="NU22" s="24"/>
      <c r="NV22" s="24"/>
      <c r="NW22" s="24"/>
      <c r="NX22" s="24"/>
      <c r="NY22" s="24"/>
      <c r="NZ22" s="24"/>
      <c r="OA22" s="24"/>
      <c r="OB22" s="24"/>
      <c r="OC22" s="24"/>
      <c r="OD22" s="24"/>
      <c r="OE22" s="24"/>
      <c r="OF22" s="24"/>
      <c r="OG22" s="24"/>
      <c r="OH22" s="24"/>
      <c r="OI22" s="24"/>
      <c r="OJ22" s="24"/>
      <c r="OK22" s="24"/>
      <c r="OL22" s="24"/>
      <c r="OM22" s="24"/>
      <c r="ON22" s="24"/>
      <c r="OO22" s="24"/>
      <c r="OP22" s="24"/>
      <c r="OQ22" s="24"/>
      <c r="OR22" s="24"/>
      <c r="OS22" s="24"/>
      <c r="OT22" s="24"/>
      <c r="OU22" s="24"/>
      <c r="OV22" s="24"/>
      <c r="OW22" s="24"/>
      <c r="OX22" s="24"/>
      <c r="OY22" s="24"/>
      <c r="OZ22" s="24"/>
      <c r="PA22" s="24"/>
      <c r="PB22" s="24"/>
      <c r="PC22" s="24"/>
      <c r="PD22" s="24"/>
      <c r="PE22" s="24"/>
      <c r="PF22" s="24"/>
      <c r="PG22" s="24"/>
      <c r="PH22" s="24"/>
      <c r="PI22" s="24"/>
      <c r="PJ22" s="24"/>
      <c r="PK22" s="24"/>
      <c r="PL22" s="24"/>
      <c r="PM22" s="24"/>
      <c r="PN22" s="24"/>
      <c r="PO22" s="24"/>
      <c r="PP22" s="24"/>
      <c r="PQ22" s="24"/>
      <c r="PR22" s="24"/>
      <c r="PS22" s="24"/>
      <c r="PT22" s="24"/>
      <c r="PU22" s="24"/>
      <c r="PV22" s="24"/>
      <c r="PW22" s="24"/>
      <c r="PX22" s="24"/>
      <c r="PY22" s="24"/>
      <c r="PZ22" s="24"/>
      <c r="QA22" s="24"/>
      <c r="QB22" s="24"/>
      <c r="QC22" s="24"/>
      <c r="QD22" s="24"/>
      <c r="QE22" s="24"/>
      <c r="QF22" s="24"/>
      <c r="QG22" s="24"/>
      <c r="QH22" s="24"/>
      <c r="QI22" s="24"/>
      <c r="QJ22" s="24"/>
      <c r="QK22" s="24"/>
      <c r="QL22" s="24"/>
      <c r="QM22" s="24"/>
      <c r="QN22" s="24"/>
      <c r="QO22" s="24"/>
      <c r="QP22" s="24"/>
      <c r="QQ22" s="24"/>
      <c r="QR22" s="24"/>
      <c r="QS22" s="24"/>
      <c r="QT22" s="24"/>
      <c r="QU22" s="24"/>
      <c r="QV22" s="24"/>
      <c r="QW22" s="24"/>
      <c r="QX22" s="24"/>
      <c r="QY22" s="24"/>
      <c r="QZ22" s="24"/>
      <c r="RA22" s="24"/>
      <c r="RB22" s="24"/>
      <c r="RC22" s="24"/>
      <c r="RD22" s="24"/>
      <c r="RE22" s="24"/>
      <c r="RF22" s="24"/>
      <c r="RG22" s="24"/>
      <c r="RH22" s="24"/>
      <c r="RI22" s="24"/>
      <c r="RJ22" s="24"/>
      <c r="RK22" s="24"/>
      <c r="RL22" s="24"/>
      <c r="RM22" s="24"/>
      <c r="RN22" s="24"/>
      <c r="RO22" s="24"/>
      <c r="RP22" s="24"/>
      <c r="RQ22" s="24"/>
      <c r="RR22" s="24"/>
      <c r="RS22" s="24"/>
      <c r="RT22" s="24"/>
      <c r="RU22" s="24"/>
      <c r="RV22" s="24"/>
      <c r="RW22" s="24"/>
      <c r="RX22" s="24"/>
      <c r="RY22" s="24"/>
      <c r="RZ22" s="24"/>
      <c r="SA22" s="24"/>
      <c r="SB22" s="24"/>
      <c r="SC22" s="24"/>
      <c r="SD22" s="24"/>
      <c r="SE22" s="24"/>
      <c r="SF22" s="24"/>
      <c r="SG22" s="24"/>
      <c r="SH22" s="24"/>
      <c r="SI22" s="24"/>
      <c r="SJ22" s="24"/>
      <c r="SK22" s="24"/>
      <c r="SL22" s="24"/>
      <c r="SM22" s="24"/>
      <c r="SN22" s="24"/>
      <c r="SO22" s="24"/>
      <c r="SP22" s="24"/>
      <c r="SQ22" s="24"/>
      <c r="SR22" s="24"/>
      <c r="SS22" s="24"/>
      <c r="ST22" s="24"/>
      <c r="SU22" s="24"/>
      <c r="SV22" s="24"/>
      <c r="SW22" s="24"/>
      <c r="SX22" s="24"/>
      <c r="SY22" s="24"/>
      <c r="SZ22" s="24"/>
      <c r="TA22" s="24"/>
      <c r="TB22" s="24"/>
      <c r="TC22" s="24"/>
      <c r="TD22" s="24"/>
      <c r="TE22" s="24"/>
      <c r="TF22" s="24"/>
      <c r="TG22" s="24"/>
      <c r="TH22" s="24"/>
      <c r="TI22" s="24"/>
      <c r="TJ22" s="24"/>
      <c r="TK22" s="24"/>
      <c r="TL22" s="24"/>
      <c r="TM22" s="24"/>
      <c r="TN22" s="24"/>
      <c r="TO22" s="24"/>
      <c r="TP22" s="24"/>
      <c r="TQ22" s="24"/>
      <c r="TR22" s="24"/>
      <c r="TS22" s="24"/>
      <c r="TT22" s="24"/>
      <c r="TU22" s="24"/>
      <c r="TV22" s="24"/>
      <c r="TW22" s="24"/>
      <c r="TX22" s="24"/>
      <c r="TY22" s="24"/>
      <c r="TZ22" s="24"/>
      <c r="UA22" s="24"/>
      <c r="UB22" s="24"/>
      <c r="UC22" s="24"/>
      <c r="UD22" s="24"/>
      <c r="UE22" s="24"/>
      <c r="UF22" s="24"/>
      <c r="UG22" s="24"/>
      <c r="UH22" s="24"/>
      <c r="UI22" s="24"/>
      <c r="UJ22" s="24"/>
      <c r="UK22" s="24"/>
      <c r="UL22" s="24"/>
      <c r="UM22" s="24"/>
      <c r="UN22" s="24"/>
      <c r="UO22" s="24"/>
      <c r="UP22" s="24"/>
      <c r="UQ22" s="24"/>
      <c r="UR22" s="24"/>
      <c r="US22" s="24"/>
      <c r="UT22" s="24"/>
      <c r="UU22" s="24"/>
      <c r="UV22" s="24"/>
      <c r="UW22" s="24"/>
      <c r="UX22" s="24"/>
      <c r="UY22" s="24"/>
      <c r="UZ22" s="24"/>
      <c r="VA22" s="24"/>
      <c r="VB22" s="24"/>
      <c r="VC22" s="24"/>
      <c r="VD22" s="24"/>
      <c r="VE22" s="24"/>
      <c r="VF22" s="24"/>
      <c r="VG22" s="24"/>
      <c r="VH22" s="24"/>
      <c r="VI22" s="24"/>
      <c r="VJ22" s="24"/>
      <c r="VK22" s="24"/>
      <c r="VL22" s="24"/>
      <c r="VM22" s="24"/>
      <c r="VN22" s="24"/>
      <c r="VO22" s="24"/>
      <c r="VP22" s="24"/>
      <c r="VQ22" s="24"/>
      <c r="VR22" s="24"/>
      <c r="VS22" s="24"/>
      <c r="VT22" s="24"/>
      <c r="VU22" s="24"/>
      <c r="VV22" s="24"/>
      <c r="VW22" s="24"/>
      <c r="VX22" s="24"/>
      <c r="VY22" s="24"/>
      <c r="VZ22" s="24"/>
      <c r="WA22" s="24"/>
      <c r="WB22" s="24"/>
      <c r="WC22" s="24"/>
      <c r="WD22" s="24"/>
      <c r="WE22" s="24"/>
      <c r="WF22" s="24"/>
      <c r="WG22" s="24"/>
      <c r="WH22" s="24"/>
      <c r="WI22" s="24"/>
      <c r="WJ22" s="24"/>
      <c r="WK22" s="24"/>
      <c r="WL22" s="24"/>
      <c r="WM22" s="24"/>
      <c r="WN22" s="24"/>
      <c r="WO22" s="24"/>
      <c r="WP22" s="24"/>
      <c r="WQ22" s="24"/>
      <c r="WR22" s="24"/>
      <c r="WS22" s="24"/>
      <c r="WT22" s="24"/>
      <c r="WU22" s="24"/>
      <c r="WV22" s="24"/>
      <c r="WW22" s="24"/>
      <c r="WX22" s="24"/>
      <c r="WY22" s="24"/>
      <c r="WZ22" s="24"/>
      <c r="XA22" s="24"/>
      <c r="XB22" s="24"/>
      <c r="XC22" s="24"/>
      <c r="XD22" s="24"/>
      <c r="XE22" s="24"/>
      <c r="XF22" s="24"/>
      <c r="XG22" s="24"/>
      <c r="XH22" s="24"/>
      <c r="XI22" s="24"/>
      <c r="XJ22" s="24"/>
      <c r="XK22" s="24"/>
      <c r="XL22" s="24"/>
      <c r="XM22" s="24"/>
      <c r="XN22" s="24"/>
      <c r="XO22" s="24"/>
      <c r="XP22" s="24"/>
      <c r="XQ22" s="24"/>
      <c r="XR22" s="24"/>
      <c r="XS22" s="24"/>
      <c r="XT22" s="24"/>
      <c r="XU22" s="24"/>
      <c r="XV22" s="24"/>
      <c r="XW22" s="24"/>
      <c r="XX22" s="24"/>
      <c r="XY22" s="24"/>
      <c r="XZ22" s="24"/>
      <c r="YA22" s="24"/>
      <c r="YB22" s="24"/>
      <c r="YC22" s="24"/>
      <c r="YD22" s="24"/>
      <c r="YE22" s="24"/>
      <c r="YF22" s="24"/>
      <c r="YG22" s="24"/>
      <c r="YH22" s="24"/>
      <c r="YI22" s="24"/>
      <c r="YJ22" s="24"/>
      <c r="YK22" s="24"/>
      <c r="YL22" s="24"/>
      <c r="YM22" s="24"/>
      <c r="YN22" s="24"/>
      <c r="YO22" s="24"/>
      <c r="YP22" s="24"/>
      <c r="YQ22" s="24"/>
      <c r="YR22" s="24"/>
      <c r="YS22" s="24"/>
      <c r="YT22" s="24"/>
      <c r="YU22" s="24"/>
      <c r="YV22" s="24"/>
      <c r="YW22" s="24"/>
      <c r="YX22" s="24"/>
      <c r="YY22" s="24"/>
      <c r="YZ22" s="24"/>
      <c r="ZA22" s="24"/>
      <c r="ZB22" s="24"/>
      <c r="ZC22" s="24"/>
      <c r="ZD22" s="24"/>
      <c r="ZE22" s="24"/>
      <c r="ZF22" s="24"/>
      <c r="ZG22" s="24"/>
      <c r="ZH22" s="24"/>
      <c r="ZI22" s="24"/>
      <c r="ZJ22" s="24"/>
      <c r="ZK22" s="24"/>
      <c r="ZL22" s="24"/>
      <c r="ZM22" s="24"/>
      <c r="ZN22" s="24"/>
      <c r="ZO22" s="24"/>
      <c r="ZP22" s="24"/>
      <c r="ZQ22" s="24"/>
      <c r="ZR22" s="24"/>
      <c r="ZS22" s="24"/>
      <c r="ZT22" s="24"/>
      <c r="ZU22" s="24"/>
      <c r="ZV22" s="24"/>
      <c r="ZW22" s="24"/>
      <c r="ZX22" s="24"/>
      <c r="ZY22" s="24"/>
      <c r="ZZ22" s="24"/>
      <c r="AAA22" s="24"/>
      <c r="AAB22" s="24"/>
      <c r="AAC22" s="24"/>
      <c r="AAD22" s="24"/>
      <c r="AAE22" s="24"/>
      <c r="AAF22" s="24"/>
      <c r="AAG22" s="24"/>
      <c r="AAH22" s="24"/>
      <c r="AAI22" s="24"/>
      <c r="AAJ22" s="24"/>
      <c r="AAK22" s="24"/>
      <c r="AAL22" s="24"/>
      <c r="AAM22" s="24"/>
      <c r="AAN22" s="24"/>
      <c r="AAO22" s="24"/>
      <c r="AAP22" s="24"/>
      <c r="AAQ22" s="24"/>
      <c r="AAR22" s="24"/>
      <c r="AAS22" s="24"/>
      <c r="AAT22" s="24"/>
      <c r="AAU22" s="24"/>
      <c r="AAV22" s="24"/>
      <c r="AAW22" s="24"/>
      <c r="AAX22" s="24"/>
      <c r="AAY22" s="24"/>
      <c r="AAZ22" s="24"/>
      <c r="ABA22" s="24"/>
      <c r="ABB22" s="24"/>
      <c r="ABC22" s="24"/>
      <c r="ABD22" s="24"/>
      <c r="ABE22" s="24"/>
      <c r="ABF22" s="24"/>
      <c r="ABG22" s="24"/>
      <c r="ABH22" s="24"/>
      <c r="ABI22" s="24"/>
      <c r="ABJ22" s="24"/>
      <c r="ABK22" s="24"/>
      <c r="ABL22" s="24"/>
      <c r="ABM22" s="24"/>
      <c r="ABN22" s="24"/>
      <c r="ABO22" s="24"/>
      <c r="ABP22" s="24"/>
      <c r="ABQ22" s="24"/>
      <c r="ABR22" s="24"/>
      <c r="ABS22" s="24"/>
      <c r="ABT22" s="24"/>
      <c r="ABU22" s="24"/>
      <c r="ABV22" s="24"/>
      <c r="ABW22" s="24"/>
      <c r="ABX22" s="24"/>
      <c r="ABY22" s="24"/>
      <c r="ABZ22" s="24"/>
      <c r="ACA22" s="24"/>
      <c r="ACB22" s="24"/>
      <c r="ACC22" s="24"/>
      <c r="ACD22" s="24"/>
      <c r="ACE22" s="24"/>
      <c r="ACF22" s="24"/>
      <c r="ACG22" s="24"/>
      <c r="ACH22" s="24"/>
      <c r="ACI22" s="24"/>
      <c r="ACJ22" s="24"/>
      <c r="ACK22" s="24"/>
      <c r="ACL22" s="24"/>
      <c r="ACM22" s="24"/>
      <c r="ACN22" s="24"/>
      <c r="ACO22" s="24"/>
      <c r="ACP22" s="24"/>
      <c r="ACQ22" s="24"/>
      <c r="ACR22" s="24"/>
      <c r="ACS22" s="24"/>
      <c r="ACT22" s="24"/>
      <c r="ACU22" s="24"/>
      <c r="ACV22" s="24"/>
      <c r="ACW22" s="24"/>
      <c r="ACX22" s="24"/>
      <c r="ACY22" s="24"/>
      <c r="ACZ22" s="24"/>
      <c r="ADA22" s="24"/>
      <c r="ADB22" s="24"/>
      <c r="ADC22" s="24"/>
      <c r="ADD22" s="24"/>
      <c r="ADE22" s="24"/>
      <c r="ADF22" s="24"/>
      <c r="ADG22" s="24"/>
      <c r="ADH22" s="24"/>
      <c r="ADI22" s="24"/>
      <c r="ADJ22" s="24"/>
      <c r="ADK22" s="24"/>
      <c r="ADL22" s="24"/>
      <c r="ADM22" s="24"/>
      <c r="ADN22" s="24"/>
      <c r="ADO22" s="24"/>
      <c r="ADP22" s="24"/>
      <c r="ADQ22" s="24"/>
      <c r="ADR22" s="24"/>
      <c r="ADS22" s="24"/>
      <c r="ADT22" s="24"/>
      <c r="ADU22" s="24"/>
      <c r="ADV22" s="24"/>
      <c r="ADW22" s="24"/>
      <c r="ADX22" s="24"/>
      <c r="ADY22" s="24"/>
      <c r="ADZ22" s="24"/>
      <c r="AEA22" s="24"/>
      <c r="AEB22" s="24"/>
      <c r="AEC22" s="24"/>
      <c r="AED22" s="24"/>
      <c r="AEE22" s="24"/>
      <c r="AEF22" s="24"/>
      <c r="AEG22" s="24"/>
      <c r="AEH22" s="24"/>
      <c r="AEI22" s="24"/>
      <c r="AEJ22" s="24"/>
      <c r="AEK22" s="24"/>
      <c r="AEL22" s="24"/>
      <c r="AEM22" s="24"/>
      <c r="AEN22" s="24"/>
      <c r="AEO22" s="24"/>
      <c r="AEP22" s="24"/>
      <c r="AEQ22" s="24"/>
      <c r="AER22" s="24"/>
      <c r="AES22" s="24"/>
      <c r="AET22" s="24"/>
      <c r="AEU22" s="24"/>
      <c r="AEV22" s="24"/>
      <c r="AEW22" s="24"/>
      <c r="AEX22" s="24"/>
      <c r="AEY22" s="24"/>
      <c r="AEZ22" s="24"/>
      <c r="AFA22" s="24"/>
      <c r="AFB22" s="24"/>
      <c r="AFC22" s="24"/>
      <c r="AFD22" s="24"/>
      <c r="AFE22" s="24"/>
      <c r="AFF22" s="24"/>
      <c r="AFG22" s="24"/>
      <c r="AFH22" s="24"/>
      <c r="AFI22" s="24"/>
      <c r="AFJ22" s="24"/>
      <c r="AFK22" s="24"/>
      <c r="AFL22" s="24"/>
      <c r="AFM22" s="24"/>
      <c r="AFN22" s="24"/>
      <c r="AFO22" s="24"/>
      <c r="AFP22" s="24"/>
      <c r="AFQ22" s="24"/>
      <c r="AFR22" s="24"/>
      <c r="AFS22" s="24"/>
      <c r="AFT22" s="24"/>
      <c r="AFU22" s="24"/>
      <c r="AFV22" s="24"/>
      <c r="AFW22" s="24"/>
      <c r="AFX22" s="24"/>
      <c r="AFY22" s="24"/>
      <c r="AFZ22" s="24"/>
      <c r="AGA22" s="24"/>
      <c r="AGB22" s="24"/>
      <c r="AGC22" s="24"/>
      <c r="AGD22" s="24"/>
      <c r="AGE22" s="24"/>
      <c r="AGF22" s="24"/>
      <c r="AGG22" s="24"/>
      <c r="AGH22" s="24"/>
      <c r="AGI22" s="24"/>
      <c r="AGJ22" s="24"/>
      <c r="AGK22" s="24"/>
      <c r="AGL22" s="24"/>
      <c r="AGM22" s="24"/>
      <c r="AGN22" s="24"/>
      <c r="AGO22" s="24"/>
      <c r="AGP22" s="24"/>
      <c r="AGQ22" s="24"/>
      <c r="AGR22" s="24"/>
      <c r="AGS22" s="24"/>
      <c r="AGT22" s="24"/>
      <c r="AGU22" s="24"/>
      <c r="AGV22" s="24"/>
      <c r="AGW22" s="24"/>
      <c r="AGX22" s="24"/>
      <c r="AGY22" s="24"/>
      <c r="AGZ22" s="24"/>
      <c r="AHA22" s="24"/>
      <c r="AHB22" s="24"/>
      <c r="AHC22" s="24"/>
      <c r="AHD22" s="24"/>
      <c r="AHE22" s="24"/>
      <c r="AHF22" s="24"/>
      <c r="AHG22" s="24"/>
      <c r="AHH22" s="24"/>
      <c r="AHI22" s="24"/>
      <c r="AHJ22" s="24"/>
      <c r="AHK22" s="24"/>
      <c r="AHL22" s="24"/>
      <c r="AHM22" s="24"/>
      <c r="AHN22" s="24"/>
      <c r="AHO22" s="24"/>
      <c r="AHP22" s="24"/>
      <c r="AHQ22" s="24"/>
      <c r="AHR22" s="24"/>
      <c r="AHS22" s="24"/>
      <c r="AHT22" s="24"/>
      <c r="AHU22" s="24"/>
      <c r="AHV22" s="24"/>
      <c r="AHW22" s="24"/>
      <c r="AHX22" s="24"/>
      <c r="AHY22" s="24"/>
      <c r="AHZ22" s="24"/>
      <c r="AIA22" s="24"/>
      <c r="AIB22" s="24"/>
      <c r="AIC22" s="24"/>
      <c r="AID22" s="24"/>
      <c r="AIE22" s="24"/>
      <c r="AIF22" s="24"/>
      <c r="AIG22" s="24"/>
      <c r="AIH22" s="24"/>
      <c r="AII22" s="24"/>
      <c r="AIJ22" s="24"/>
      <c r="AIK22" s="24"/>
      <c r="AIL22" s="24"/>
      <c r="AIM22" s="24"/>
      <c r="AIN22" s="24"/>
      <c r="AIO22" s="24"/>
      <c r="AIP22" s="24"/>
      <c r="AIQ22" s="24"/>
      <c r="AIR22" s="24"/>
      <c r="AIS22" s="24"/>
      <c r="AIT22" s="24"/>
      <c r="AIU22" s="24"/>
      <c r="AIV22" s="24"/>
      <c r="AIW22" s="24"/>
      <c r="AIX22" s="24"/>
      <c r="AIY22" s="24"/>
      <c r="AIZ22" s="24"/>
      <c r="AJA22" s="24"/>
      <c r="AJB22" s="24"/>
      <c r="AJC22" s="24"/>
      <c r="AJD22" s="24"/>
      <c r="AJE22" s="24"/>
      <c r="AJF22" s="24"/>
      <c r="AJG22" s="24"/>
      <c r="AJH22" s="24"/>
      <c r="AJI22" s="24"/>
      <c r="AJJ22" s="24"/>
      <c r="AJK22" s="24"/>
      <c r="AJL22" s="24"/>
      <c r="AJM22" s="24"/>
      <c r="AJN22" s="24"/>
      <c r="AJO22" s="24"/>
      <c r="AJP22" s="24"/>
      <c r="AJQ22" s="24"/>
      <c r="AJR22" s="24"/>
      <c r="AJS22" s="24"/>
      <c r="AJT22" s="24"/>
      <c r="AJU22" s="24"/>
      <c r="AJV22" s="24"/>
      <c r="AJW22" s="24"/>
      <c r="AJX22" s="24"/>
      <c r="AJY22" s="24"/>
      <c r="AJZ22" s="24"/>
      <c r="AKA22" s="24"/>
      <c r="AKB22" s="24"/>
      <c r="AKC22" s="24"/>
      <c r="AKD22" s="24"/>
      <c r="AKE22" s="24"/>
      <c r="AKF22" s="24"/>
      <c r="AKG22" s="24"/>
      <c r="AKH22" s="24"/>
      <c r="AKI22" s="24"/>
      <c r="AKJ22" s="24"/>
      <c r="AKK22" s="24"/>
      <c r="AKL22" s="24"/>
      <c r="AKM22" s="24"/>
      <c r="AKN22" s="24"/>
      <c r="AKO22" s="24"/>
      <c r="AKP22" s="24"/>
      <c r="AKQ22" s="24"/>
      <c r="AKR22" s="24"/>
      <c r="AKS22" s="24"/>
      <c r="AKT22" s="24"/>
      <c r="AKU22" s="24"/>
      <c r="AKV22" s="24"/>
      <c r="AKW22" s="24"/>
      <c r="AKX22" s="24"/>
      <c r="AKY22" s="24"/>
      <c r="AKZ22" s="24"/>
      <c r="ALA22" s="24"/>
      <c r="ALB22" s="24"/>
      <c r="ALC22" s="24"/>
      <c r="ALD22" s="24"/>
      <c r="ALE22" s="24"/>
      <c r="ALF22" s="24"/>
      <c r="ALG22" s="24"/>
      <c r="ALH22" s="24"/>
      <c r="ALI22" s="24"/>
      <c r="ALJ22" s="24"/>
      <c r="ALK22" s="24"/>
      <c r="ALL22" s="24"/>
      <c r="ALM22" s="24"/>
      <c r="ALN22" s="24"/>
      <c r="ALO22" s="24"/>
      <c r="ALP22" s="24"/>
      <c r="ALQ22" s="24"/>
      <c r="ALR22" s="24"/>
      <c r="ALS22" s="24"/>
      <c r="ALT22" s="24"/>
      <c r="ALU22" s="24"/>
      <c r="ALV22" s="24"/>
      <c r="ALW22" s="24"/>
      <c r="ALX22" s="24"/>
      <c r="ALY22" s="24"/>
      <c r="ALZ22" s="24"/>
      <c r="AMA22" s="24"/>
      <c r="AMB22" s="24"/>
      <c r="AMC22" s="24"/>
      <c r="AMD22" s="24"/>
      <c r="AME22" s="24"/>
      <c r="AMF22" s="24"/>
      <c r="AMG22" s="24"/>
      <c r="AMH22" s="24"/>
      <c r="AMI22" s="24"/>
      <c r="AMJ22" s="24"/>
      <c r="AMK22" s="24"/>
    </row>
    <row r="23" spans="1:16384" s="31" customFormat="1">
      <c r="A23" s="31" t="str">
        <f>'ūdens bilance'!B28</f>
        <v>Datums: __.__.202_</v>
      </c>
      <c r="G23" s="24"/>
      <c r="H23" s="58"/>
      <c r="I23" s="58"/>
    </row>
    <row r="24" spans="1:16384" s="31" customFormat="1">
      <c r="G24" s="24"/>
      <c r="H24" s="41"/>
      <c r="I24" s="41"/>
    </row>
    <row r="25" spans="1:16384" customFormat="1" ht="84">
      <c r="A25" s="60"/>
      <c r="B25" s="364" t="s">
        <v>648</v>
      </c>
      <c r="C25" s="31"/>
      <c r="D25" s="31"/>
      <c r="E25" s="31"/>
      <c r="F25" s="31"/>
      <c r="G25" s="24"/>
      <c r="H25" s="24"/>
      <c r="I25" s="24"/>
      <c r="J25" s="24"/>
      <c r="K25" s="24"/>
      <c r="L25" s="24"/>
      <c r="M25" s="24"/>
      <c r="N25" s="24"/>
      <c r="O25" s="24"/>
      <c r="P25" s="24"/>
      <c r="Q25" s="24"/>
      <c r="R25" s="24"/>
      <c r="S25" s="24"/>
      <c r="T25" s="24"/>
      <c r="U25" s="24"/>
      <c r="V25" s="24"/>
      <c r="W25" s="24"/>
      <c r="X25" s="24"/>
      <c r="Y25" s="24"/>
      <c r="Z25" s="24"/>
      <c r="AA25" s="24"/>
      <c r="AB25" s="24"/>
      <c r="AC25" s="24"/>
      <c r="AD25" s="24"/>
      <c r="AE25" s="24"/>
      <c r="AF25" s="24"/>
      <c r="AG25" s="24"/>
      <c r="AH25" s="24"/>
      <c r="AI25" s="24"/>
      <c r="AJ25" s="24"/>
      <c r="AK25" s="24"/>
      <c r="AL25" s="24"/>
      <c r="AM25" s="24"/>
      <c r="AN25" s="24"/>
      <c r="AO25" s="24"/>
      <c r="AP25" s="24"/>
      <c r="AQ25" s="24"/>
      <c r="AR25" s="24"/>
      <c r="AS25" s="24"/>
      <c r="AT25" s="24"/>
      <c r="AU25" s="24"/>
      <c r="AV25" s="24"/>
      <c r="AW25" s="24"/>
      <c r="AX25" s="24"/>
      <c r="AY25" s="24"/>
      <c r="AZ25" s="24"/>
      <c r="BA25" s="24"/>
      <c r="BB25" s="24"/>
      <c r="BC25" s="24"/>
      <c r="BD25" s="24"/>
      <c r="BE25" s="24"/>
      <c r="BF25" s="24"/>
      <c r="BG25" s="24"/>
      <c r="BH25" s="24"/>
      <c r="BI25" s="24"/>
      <c r="BJ25" s="24"/>
      <c r="BK25" s="24"/>
      <c r="BL25" s="24"/>
      <c r="BM25" s="24"/>
      <c r="BN25" s="24"/>
      <c r="BO25" s="24"/>
      <c r="BP25" s="24"/>
      <c r="BQ25" s="24"/>
      <c r="BR25" s="24"/>
      <c r="BS25" s="24"/>
      <c r="BT25" s="24"/>
      <c r="BU25" s="24"/>
      <c r="BV25" s="24"/>
      <c r="BW25" s="24"/>
      <c r="BX25" s="24"/>
      <c r="BY25" s="24"/>
      <c r="BZ25" s="24"/>
      <c r="CA25" s="24"/>
      <c r="CB25" s="24"/>
      <c r="CC25" s="24"/>
      <c r="CD25" s="24"/>
      <c r="CE25" s="24"/>
      <c r="CF25" s="24"/>
      <c r="CG25" s="24"/>
      <c r="CH25" s="24"/>
      <c r="CI25" s="24"/>
      <c r="CJ25" s="24"/>
      <c r="CK25" s="24"/>
      <c r="CL25" s="24"/>
      <c r="CM25" s="24"/>
      <c r="CN25" s="24"/>
      <c r="CO25" s="24"/>
      <c r="CP25" s="24"/>
      <c r="CQ25" s="24"/>
      <c r="CR25" s="24"/>
      <c r="CS25" s="24"/>
      <c r="CT25" s="24"/>
      <c r="CU25" s="24"/>
      <c r="CV25" s="24"/>
      <c r="CW25" s="24"/>
      <c r="CX25" s="24"/>
      <c r="CY25" s="24"/>
      <c r="CZ25" s="24"/>
      <c r="DA25" s="24"/>
      <c r="DB25" s="24"/>
      <c r="DC25" s="24"/>
      <c r="DD25" s="24"/>
      <c r="DE25" s="24"/>
      <c r="DF25" s="24"/>
      <c r="DG25" s="24"/>
      <c r="DH25" s="24"/>
      <c r="DI25" s="24"/>
      <c r="DJ25" s="24"/>
      <c r="DK25" s="24"/>
      <c r="DL25" s="24"/>
      <c r="DM25" s="24"/>
      <c r="DN25" s="24"/>
      <c r="DO25" s="24"/>
      <c r="DP25" s="24"/>
      <c r="DQ25" s="24"/>
      <c r="DR25" s="24"/>
      <c r="DS25" s="24"/>
      <c r="DT25" s="24"/>
      <c r="DU25" s="24"/>
      <c r="DV25" s="24"/>
      <c r="DW25" s="24"/>
      <c r="DX25" s="24"/>
      <c r="DY25" s="24"/>
      <c r="DZ25" s="24"/>
      <c r="EA25" s="24"/>
      <c r="EB25" s="24"/>
      <c r="EC25" s="24"/>
      <c r="ED25" s="24"/>
      <c r="EE25" s="24"/>
      <c r="EF25" s="24"/>
      <c r="EG25" s="24"/>
      <c r="EH25" s="24"/>
      <c r="EI25" s="24"/>
      <c r="EJ25" s="24"/>
      <c r="EK25" s="24"/>
      <c r="EL25" s="24"/>
      <c r="EM25" s="24"/>
      <c r="EN25" s="24"/>
      <c r="EO25" s="24"/>
      <c r="EP25" s="24"/>
      <c r="EQ25" s="24"/>
      <c r="ER25" s="24"/>
      <c r="ES25" s="24"/>
      <c r="ET25" s="24"/>
      <c r="EU25" s="24"/>
      <c r="EV25" s="24"/>
      <c r="EW25" s="24"/>
      <c r="EX25" s="24"/>
      <c r="EY25" s="24"/>
      <c r="EZ25" s="24"/>
      <c r="FA25" s="24"/>
      <c r="FB25" s="24"/>
      <c r="FC25" s="24"/>
      <c r="FD25" s="24"/>
      <c r="FE25" s="24"/>
      <c r="FF25" s="24"/>
      <c r="FG25" s="24"/>
      <c r="FH25" s="24"/>
      <c r="FI25" s="24"/>
      <c r="FJ25" s="24"/>
      <c r="FK25" s="24"/>
      <c r="FL25" s="24"/>
      <c r="FM25" s="24"/>
      <c r="FN25" s="24"/>
      <c r="FO25" s="24"/>
      <c r="FP25" s="24"/>
      <c r="FQ25" s="24"/>
      <c r="FR25" s="24"/>
      <c r="FS25" s="24"/>
      <c r="FT25" s="24"/>
      <c r="FU25" s="24"/>
      <c r="FV25" s="24"/>
      <c r="FW25" s="24"/>
      <c r="FX25" s="24"/>
      <c r="FY25" s="24"/>
      <c r="FZ25" s="24"/>
      <c r="GA25" s="24"/>
      <c r="GB25" s="24"/>
      <c r="GC25" s="24"/>
      <c r="GD25" s="24"/>
      <c r="GE25" s="24"/>
      <c r="GF25" s="24"/>
      <c r="GG25" s="24"/>
      <c r="GH25" s="24"/>
      <c r="GI25" s="24"/>
      <c r="GJ25" s="24"/>
      <c r="GK25" s="24"/>
      <c r="GL25" s="24"/>
      <c r="GM25" s="24"/>
      <c r="GN25" s="24"/>
      <c r="GO25" s="24"/>
      <c r="GP25" s="24"/>
      <c r="GQ25" s="24"/>
      <c r="GR25" s="24"/>
      <c r="GS25" s="24"/>
      <c r="GT25" s="24"/>
      <c r="GU25" s="24"/>
      <c r="GV25" s="24"/>
      <c r="GW25" s="24"/>
      <c r="GX25" s="24"/>
      <c r="GY25" s="24"/>
      <c r="GZ25" s="24"/>
      <c r="HA25" s="24"/>
      <c r="HB25" s="24"/>
      <c r="HC25" s="24"/>
      <c r="HD25" s="24"/>
      <c r="HE25" s="24"/>
      <c r="HF25" s="24"/>
      <c r="HG25" s="24"/>
      <c r="HH25" s="24"/>
      <c r="HI25" s="24"/>
      <c r="HJ25" s="24"/>
      <c r="HK25" s="24"/>
      <c r="HL25" s="24"/>
      <c r="HM25" s="24"/>
      <c r="HN25" s="24"/>
      <c r="HO25" s="24"/>
      <c r="HP25" s="24"/>
      <c r="HQ25" s="24"/>
      <c r="HR25" s="24"/>
      <c r="HS25" s="24"/>
      <c r="HT25" s="24"/>
      <c r="HU25" s="24"/>
      <c r="HV25" s="24"/>
      <c r="HW25" s="24"/>
      <c r="HX25" s="24"/>
      <c r="HY25" s="24"/>
      <c r="HZ25" s="24"/>
      <c r="IA25" s="24"/>
      <c r="IB25" s="24"/>
      <c r="IC25" s="24"/>
      <c r="ID25" s="24"/>
      <c r="IE25" s="24"/>
      <c r="IF25" s="24"/>
      <c r="IG25" s="24"/>
      <c r="IH25" s="24"/>
      <c r="II25" s="24"/>
      <c r="IJ25" s="24"/>
      <c r="IK25" s="24"/>
      <c r="IL25" s="24"/>
      <c r="IM25" s="24"/>
      <c r="IN25" s="24"/>
      <c r="IO25" s="24"/>
      <c r="IP25" s="24"/>
      <c r="IQ25" s="24"/>
      <c r="IR25" s="24"/>
      <c r="IS25" s="24"/>
      <c r="IT25" s="24"/>
      <c r="IU25" s="24"/>
      <c r="IV25" s="24"/>
      <c r="IW25" s="24"/>
      <c r="IX25" s="24"/>
      <c r="IY25" s="24"/>
      <c r="IZ25" s="24"/>
      <c r="JA25" s="24"/>
      <c r="JB25" s="24"/>
      <c r="JC25" s="24"/>
      <c r="JD25" s="24"/>
      <c r="JE25" s="24"/>
      <c r="JF25" s="24"/>
      <c r="JG25" s="24"/>
      <c r="JH25" s="24"/>
      <c r="JI25" s="24"/>
      <c r="JJ25" s="24"/>
      <c r="JK25" s="24"/>
      <c r="JL25" s="24"/>
      <c r="JM25" s="24"/>
      <c r="JN25" s="24"/>
      <c r="JO25" s="24"/>
      <c r="JP25" s="24"/>
      <c r="JQ25" s="24"/>
      <c r="JR25" s="24"/>
      <c r="JS25" s="24"/>
      <c r="JT25" s="24"/>
      <c r="JU25" s="24"/>
      <c r="JV25" s="24"/>
      <c r="JW25" s="24"/>
      <c r="JX25" s="24"/>
      <c r="JY25" s="24"/>
      <c r="JZ25" s="24"/>
      <c r="KA25" s="24"/>
      <c r="KB25" s="24"/>
      <c r="KC25" s="24"/>
      <c r="KD25" s="24"/>
      <c r="KE25" s="24"/>
      <c r="KF25" s="24"/>
      <c r="KG25" s="24"/>
      <c r="KH25" s="24"/>
      <c r="KI25" s="24"/>
      <c r="KJ25" s="24"/>
      <c r="KK25" s="24"/>
      <c r="KL25" s="24"/>
      <c r="KM25" s="24"/>
      <c r="KN25" s="24"/>
      <c r="KO25" s="24"/>
      <c r="KP25" s="24"/>
      <c r="KQ25" s="24"/>
      <c r="KR25" s="24"/>
      <c r="KS25" s="24"/>
      <c r="KT25" s="24"/>
      <c r="KU25" s="24"/>
      <c r="KV25" s="24"/>
      <c r="KW25" s="24"/>
      <c r="KX25" s="24"/>
      <c r="KY25" s="24"/>
      <c r="KZ25" s="24"/>
      <c r="LA25" s="24"/>
      <c r="LB25" s="24"/>
      <c r="LC25" s="24"/>
      <c r="LD25" s="24"/>
      <c r="LE25" s="24"/>
      <c r="LF25" s="24"/>
      <c r="LG25" s="24"/>
      <c r="LH25" s="24"/>
      <c r="LI25" s="24"/>
      <c r="LJ25" s="24"/>
      <c r="LK25" s="24"/>
      <c r="LL25" s="24"/>
      <c r="LM25" s="24"/>
      <c r="LN25" s="24"/>
      <c r="LO25" s="24"/>
      <c r="LP25" s="24"/>
      <c r="LQ25" s="24"/>
      <c r="LR25" s="24"/>
      <c r="LS25" s="24"/>
      <c r="LT25" s="24"/>
      <c r="LU25" s="24"/>
      <c r="LV25" s="24"/>
      <c r="LW25" s="24"/>
      <c r="LX25" s="24"/>
      <c r="LY25" s="24"/>
      <c r="LZ25" s="24"/>
      <c r="MA25" s="24"/>
      <c r="MB25" s="24"/>
      <c r="MC25" s="24"/>
      <c r="MD25" s="24"/>
      <c r="ME25" s="24"/>
      <c r="MF25" s="24"/>
      <c r="MG25" s="24"/>
      <c r="MH25" s="24"/>
      <c r="MI25" s="24"/>
      <c r="MJ25" s="24"/>
      <c r="MK25" s="24"/>
      <c r="ML25" s="24"/>
      <c r="MM25" s="24"/>
      <c r="MN25" s="24"/>
      <c r="MO25" s="24"/>
      <c r="MP25" s="24"/>
      <c r="MQ25" s="24"/>
      <c r="MR25" s="24"/>
      <c r="MS25" s="24"/>
      <c r="MT25" s="24"/>
      <c r="MU25" s="24"/>
      <c r="MV25" s="24"/>
      <c r="MW25" s="24"/>
      <c r="MX25" s="24"/>
      <c r="MY25" s="24"/>
      <c r="MZ25" s="24"/>
      <c r="NA25" s="24"/>
      <c r="NB25" s="24"/>
      <c r="NC25" s="24"/>
      <c r="ND25" s="24"/>
      <c r="NE25" s="24"/>
      <c r="NF25" s="24"/>
      <c r="NG25" s="24"/>
      <c r="NH25" s="24"/>
      <c r="NI25" s="24"/>
      <c r="NJ25" s="24"/>
      <c r="NK25" s="24"/>
      <c r="NL25" s="24"/>
      <c r="NM25" s="24"/>
      <c r="NN25" s="24"/>
      <c r="NO25" s="24"/>
      <c r="NP25" s="24"/>
      <c r="NQ25" s="24"/>
      <c r="NR25" s="24"/>
      <c r="NS25" s="24"/>
      <c r="NT25" s="24"/>
      <c r="NU25" s="24"/>
      <c r="NV25" s="24"/>
      <c r="NW25" s="24"/>
      <c r="NX25" s="24"/>
      <c r="NY25" s="24"/>
      <c r="NZ25" s="24"/>
      <c r="OA25" s="24"/>
      <c r="OB25" s="24"/>
      <c r="OC25" s="24"/>
      <c r="OD25" s="24"/>
      <c r="OE25" s="24"/>
      <c r="OF25" s="24"/>
      <c r="OG25" s="24"/>
      <c r="OH25" s="24"/>
      <c r="OI25" s="24"/>
      <c r="OJ25" s="24"/>
      <c r="OK25" s="24"/>
      <c r="OL25" s="24"/>
      <c r="OM25" s="24"/>
      <c r="ON25" s="24"/>
      <c r="OO25" s="24"/>
      <c r="OP25" s="24"/>
      <c r="OQ25" s="24"/>
      <c r="OR25" s="24"/>
      <c r="OS25" s="24"/>
      <c r="OT25" s="24"/>
      <c r="OU25" s="24"/>
      <c r="OV25" s="24"/>
      <c r="OW25" s="24"/>
      <c r="OX25" s="24"/>
      <c r="OY25" s="24"/>
      <c r="OZ25" s="24"/>
      <c r="PA25" s="24"/>
      <c r="PB25" s="24"/>
      <c r="PC25" s="24"/>
      <c r="PD25" s="24"/>
      <c r="PE25" s="24"/>
      <c r="PF25" s="24"/>
      <c r="PG25" s="24"/>
      <c r="PH25" s="24"/>
      <c r="PI25" s="24"/>
      <c r="PJ25" s="24"/>
      <c r="PK25" s="24"/>
      <c r="PL25" s="24"/>
      <c r="PM25" s="24"/>
      <c r="PN25" s="24"/>
      <c r="PO25" s="24"/>
      <c r="PP25" s="24"/>
      <c r="PQ25" s="24"/>
      <c r="PR25" s="24"/>
      <c r="PS25" s="24"/>
      <c r="PT25" s="24"/>
      <c r="PU25" s="24"/>
      <c r="PV25" s="24"/>
      <c r="PW25" s="24"/>
      <c r="PX25" s="24"/>
      <c r="PY25" s="24"/>
      <c r="PZ25" s="24"/>
      <c r="QA25" s="24"/>
      <c r="QB25" s="24"/>
      <c r="QC25" s="24"/>
      <c r="QD25" s="24"/>
      <c r="QE25" s="24"/>
      <c r="QF25" s="24"/>
      <c r="QG25" s="24"/>
      <c r="QH25" s="24"/>
      <c r="QI25" s="24"/>
      <c r="QJ25" s="24"/>
      <c r="QK25" s="24"/>
      <c r="QL25" s="24"/>
      <c r="QM25" s="24"/>
      <c r="QN25" s="24"/>
      <c r="QO25" s="24"/>
      <c r="QP25" s="24"/>
      <c r="QQ25" s="24"/>
      <c r="QR25" s="24"/>
      <c r="QS25" s="24"/>
      <c r="QT25" s="24"/>
      <c r="QU25" s="24"/>
      <c r="QV25" s="24"/>
      <c r="QW25" s="24"/>
      <c r="QX25" s="24"/>
      <c r="QY25" s="24"/>
      <c r="QZ25" s="24"/>
      <c r="RA25" s="24"/>
      <c r="RB25" s="24"/>
      <c r="RC25" s="24"/>
      <c r="RD25" s="24"/>
      <c r="RE25" s="24"/>
      <c r="RF25" s="24"/>
      <c r="RG25" s="24"/>
      <c r="RH25" s="24"/>
      <c r="RI25" s="24"/>
      <c r="RJ25" s="24"/>
      <c r="RK25" s="24"/>
      <c r="RL25" s="24"/>
      <c r="RM25" s="24"/>
      <c r="RN25" s="24"/>
      <c r="RO25" s="24"/>
      <c r="RP25" s="24"/>
      <c r="RQ25" s="24"/>
      <c r="RR25" s="24"/>
      <c r="RS25" s="24"/>
      <c r="RT25" s="24"/>
      <c r="RU25" s="24"/>
      <c r="RV25" s="24"/>
      <c r="RW25" s="24"/>
      <c r="RX25" s="24"/>
      <c r="RY25" s="24"/>
      <c r="RZ25" s="24"/>
      <c r="SA25" s="24"/>
      <c r="SB25" s="24"/>
      <c r="SC25" s="24"/>
      <c r="SD25" s="24"/>
      <c r="SE25" s="24"/>
      <c r="SF25" s="24"/>
      <c r="SG25" s="24"/>
      <c r="SH25" s="24"/>
      <c r="SI25" s="24"/>
      <c r="SJ25" s="24"/>
      <c r="SK25" s="24"/>
      <c r="SL25" s="24"/>
      <c r="SM25" s="24"/>
      <c r="SN25" s="24"/>
      <c r="SO25" s="24"/>
      <c r="SP25" s="24"/>
      <c r="SQ25" s="24"/>
      <c r="SR25" s="24"/>
      <c r="SS25" s="24"/>
      <c r="ST25" s="24"/>
      <c r="SU25" s="24"/>
      <c r="SV25" s="24"/>
      <c r="SW25" s="24"/>
      <c r="SX25" s="24"/>
      <c r="SY25" s="24"/>
      <c r="SZ25" s="24"/>
      <c r="TA25" s="24"/>
      <c r="TB25" s="24"/>
      <c r="TC25" s="24"/>
      <c r="TD25" s="24"/>
      <c r="TE25" s="24"/>
      <c r="TF25" s="24"/>
      <c r="TG25" s="24"/>
      <c r="TH25" s="24"/>
      <c r="TI25" s="24"/>
      <c r="TJ25" s="24"/>
      <c r="TK25" s="24"/>
      <c r="TL25" s="24"/>
      <c r="TM25" s="24"/>
      <c r="TN25" s="24"/>
      <c r="TO25" s="24"/>
      <c r="TP25" s="24"/>
      <c r="TQ25" s="24"/>
      <c r="TR25" s="24"/>
      <c r="TS25" s="24"/>
      <c r="TT25" s="24"/>
      <c r="TU25" s="24"/>
      <c r="TV25" s="24"/>
      <c r="TW25" s="24"/>
      <c r="TX25" s="24"/>
      <c r="TY25" s="24"/>
      <c r="TZ25" s="24"/>
      <c r="UA25" s="24"/>
      <c r="UB25" s="24"/>
      <c r="UC25" s="24"/>
      <c r="UD25" s="24"/>
      <c r="UE25" s="24"/>
      <c r="UF25" s="24"/>
      <c r="UG25" s="24"/>
      <c r="UH25" s="24"/>
      <c r="UI25" s="24"/>
      <c r="UJ25" s="24"/>
      <c r="UK25" s="24"/>
      <c r="UL25" s="24"/>
      <c r="UM25" s="24"/>
      <c r="UN25" s="24"/>
      <c r="UO25" s="24"/>
      <c r="UP25" s="24"/>
      <c r="UQ25" s="24"/>
      <c r="UR25" s="24"/>
      <c r="US25" s="24"/>
      <c r="UT25" s="24"/>
      <c r="UU25" s="24"/>
      <c r="UV25" s="24"/>
      <c r="UW25" s="24"/>
      <c r="UX25" s="24"/>
      <c r="UY25" s="24"/>
      <c r="UZ25" s="24"/>
      <c r="VA25" s="24"/>
      <c r="VB25" s="24"/>
      <c r="VC25" s="24"/>
      <c r="VD25" s="24"/>
      <c r="VE25" s="24"/>
      <c r="VF25" s="24"/>
      <c r="VG25" s="24"/>
      <c r="VH25" s="24"/>
      <c r="VI25" s="24"/>
      <c r="VJ25" s="24"/>
      <c r="VK25" s="24"/>
      <c r="VL25" s="24"/>
      <c r="VM25" s="24"/>
      <c r="VN25" s="24"/>
      <c r="VO25" s="24"/>
      <c r="VP25" s="24"/>
      <c r="VQ25" s="24"/>
      <c r="VR25" s="24"/>
      <c r="VS25" s="24"/>
      <c r="VT25" s="24"/>
      <c r="VU25" s="24"/>
      <c r="VV25" s="24"/>
      <c r="VW25" s="24"/>
      <c r="VX25" s="24"/>
      <c r="VY25" s="24"/>
      <c r="VZ25" s="24"/>
      <c r="WA25" s="24"/>
      <c r="WB25" s="24"/>
      <c r="WC25" s="24"/>
      <c r="WD25" s="24"/>
      <c r="WE25" s="24"/>
      <c r="WF25" s="24"/>
      <c r="WG25" s="24"/>
      <c r="WH25" s="24"/>
      <c r="WI25" s="24"/>
      <c r="WJ25" s="24"/>
      <c r="WK25" s="24"/>
      <c r="WL25" s="24"/>
      <c r="WM25" s="24"/>
      <c r="WN25" s="24"/>
      <c r="WO25" s="24"/>
      <c r="WP25" s="24"/>
      <c r="WQ25" s="24"/>
      <c r="WR25" s="24"/>
      <c r="WS25" s="24"/>
      <c r="WT25" s="24"/>
      <c r="WU25" s="24"/>
      <c r="WV25" s="24"/>
      <c r="WW25" s="24"/>
      <c r="WX25" s="24"/>
      <c r="WY25" s="24"/>
      <c r="WZ25" s="24"/>
      <c r="XA25" s="24"/>
      <c r="XB25" s="24"/>
      <c r="XC25" s="24"/>
      <c r="XD25" s="24"/>
      <c r="XE25" s="24"/>
      <c r="XF25" s="24"/>
      <c r="XG25" s="24"/>
      <c r="XH25" s="24"/>
      <c r="XI25" s="24"/>
      <c r="XJ25" s="24"/>
      <c r="XK25" s="24"/>
      <c r="XL25" s="24"/>
      <c r="XM25" s="24"/>
      <c r="XN25" s="24"/>
      <c r="XO25" s="24"/>
      <c r="XP25" s="24"/>
      <c r="XQ25" s="24"/>
      <c r="XR25" s="24"/>
      <c r="XS25" s="24"/>
      <c r="XT25" s="24"/>
      <c r="XU25" s="24"/>
      <c r="XV25" s="24"/>
      <c r="XW25" s="24"/>
      <c r="XX25" s="24"/>
      <c r="XY25" s="24"/>
      <c r="XZ25" s="24"/>
      <c r="YA25" s="24"/>
      <c r="YB25" s="24"/>
      <c r="YC25" s="24"/>
      <c r="YD25" s="24"/>
      <c r="YE25" s="24"/>
      <c r="YF25" s="24"/>
      <c r="YG25" s="24"/>
      <c r="YH25" s="24"/>
      <c r="YI25" s="24"/>
      <c r="YJ25" s="24"/>
      <c r="YK25" s="24"/>
      <c r="YL25" s="24"/>
      <c r="YM25" s="24"/>
      <c r="YN25" s="24"/>
      <c r="YO25" s="24"/>
      <c r="YP25" s="24"/>
      <c r="YQ25" s="24"/>
      <c r="YR25" s="24"/>
      <c r="YS25" s="24"/>
      <c r="YT25" s="24"/>
      <c r="YU25" s="24"/>
      <c r="YV25" s="24"/>
      <c r="YW25" s="24"/>
      <c r="YX25" s="24"/>
      <c r="YY25" s="24"/>
      <c r="YZ25" s="24"/>
      <c r="ZA25" s="24"/>
      <c r="ZB25" s="24"/>
      <c r="ZC25" s="24"/>
      <c r="ZD25" s="24"/>
      <c r="ZE25" s="24"/>
      <c r="ZF25" s="24"/>
      <c r="ZG25" s="24"/>
      <c r="ZH25" s="24"/>
      <c r="ZI25" s="24"/>
      <c r="ZJ25" s="24"/>
      <c r="ZK25" s="24"/>
      <c r="ZL25" s="24"/>
      <c r="ZM25" s="24"/>
      <c r="ZN25" s="24"/>
      <c r="ZO25" s="24"/>
      <c r="ZP25" s="24"/>
      <c r="ZQ25" s="24"/>
      <c r="ZR25" s="24"/>
      <c r="ZS25" s="24"/>
      <c r="ZT25" s="24"/>
      <c r="ZU25" s="24"/>
      <c r="ZV25" s="24"/>
      <c r="ZW25" s="24"/>
      <c r="ZX25" s="24"/>
      <c r="ZY25" s="24"/>
      <c r="ZZ25" s="24"/>
      <c r="AAA25" s="24"/>
      <c r="AAB25" s="24"/>
      <c r="AAC25" s="24"/>
      <c r="AAD25" s="24"/>
      <c r="AAE25" s="24"/>
      <c r="AAF25" s="24"/>
      <c r="AAG25" s="24"/>
      <c r="AAH25" s="24"/>
      <c r="AAI25" s="24"/>
      <c r="AAJ25" s="24"/>
      <c r="AAK25" s="24"/>
      <c r="AAL25" s="24"/>
      <c r="AAM25" s="24"/>
      <c r="AAN25" s="24"/>
      <c r="AAO25" s="24"/>
      <c r="AAP25" s="24"/>
      <c r="AAQ25" s="24"/>
      <c r="AAR25" s="24"/>
      <c r="AAS25" s="24"/>
      <c r="AAT25" s="24"/>
      <c r="AAU25" s="24"/>
      <c r="AAV25" s="24"/>
      <c r="AAW25" s="24"/>
      <c r="AAX25" s="24"/>
      <c r="AAY25" s="24"/>
      <c r="AAZ25" s="24"/>
      <c r="ABA25" s="24"/>
      <c r="ABB25" s="24"/>
      <c r="ABC25" s="24"/>
      <c r="ABD25" s="24"/>
      <c r="ABE25" s="24"/>
      <c r="ABF25" s="24"/>
      <c r="ABG25" s="24"/>
      <c r="ABH25" s="24"/>
      <c r="ABI25" s="24"/>
      <c r="ABJ25" s="24"/>
      <c r="ABK25" s="24"/>
      <c r="ABL25" s="24"/>
      <c r="ABM25" s="24"/>
      <c r="ABN25" s="24"/>
      <c r="ABO25" s="24"/>
      <c r="ABP25" s="24"/>
      <c r="ABQ25" s="24"/>
      <c r="ABR25" s="24"/>
      <c r="ABS25" s="24"/>
      <c r="ABT25" s="24"/>
      <c r="ABU25" s="24"/>
      <c r="ABV25" s="24"/>
      <c r="ABW25" s="24"/>
      <c r="ABX25" s="24"/>
      <c r="ABY25" s="24"/>
      <c r="ABZ25" s="24"/>
      <c r="ACA25" s="24"/>
      <c r="ACB25" s="24"/>
      <c r="ACC25" s="24"/>
      <c r="ACD25" s="24"/>
      <c r="ACE25" s="24"/>
      <c r="ACF25" s="24"/>
      <c r="ACG25" s="24"/>
      <c r="ACH25" s="24"/>
      <c r="ACI25" s="24"/>
      <c r="ACJ25" s="24"/>
      <c r="ACK25" s="24"/>
      <c r="ACL25" s="24"/>
      <c r="ACM25" s="24"/>
      <c r="ACN25" s="24"/>
      <c r="ACO25" s="24"/>
      <c r="ACP25" s="24"/>
      <c r="ACQ25" s="24"/>
      <c r="ACR25" s="24"/>
      <c r="ACS25" s="24"/>
      <c r="ACT25" s="24"/>
      <c r="ACU25" s="24"/>
      <c r="ACV25" s="24"/>
      <c r="ACW25" s="24"/>
      <c r="ACX25" s="24"/>
      <c r="ACY25" s="24"/>
      <c r="ACZ25" s="24"/>
      <c r="ADA25" s="24"/>
      <c r="ADB25" s="24"/>
      <c r="ADC25" s="24"/>
      <c r="ADD25" s="24"/>
      <c r="ADE25" s="24"/>
      <c r="ADF25" s="24"/>
      <c r="ADG25" s="24"/>
      <c r="ADH25" s="24"/>
      <c r="ADI25" s="24"/>
      <c r="ADJ25" s="24"/>
      <c r="ADK25" s="24"/>
      <c r="ADL25" s="24"/>
      <c r="ADM25" s="24"/>
      <c r="ADN25" s="24"/>
      <c r="ADO25" s="24"/>
      <c r="ADP25" s="24"/>
      <c r="ADQ25" s="24"/>
      <c r="ADR25" s="24"/>
      <c r="ADS25" s="24"/>
      <c r="ADT25" s="24"/>
      <c r="ADU25" s="24"/>
      <c r="ADV25" s="24"/>
      <c r="ADW25" s="24"/>
      <c r="ADX25" s="24"/>
      <c r="ADY25" s="24"/>
      <c r="ADZ25" s="24"/>
      <c r="AEA25" s="24"/>
      <c r="AEB25" s="24"/>
      <c r="AEC25" s="24"/>
      <c r="AED25" s="24"/>
      <c r="AEE25" s="24"/>
      <c r="AEF25" s="24"/>
      <c r="AEG25" s="24"/>
      <c r="AEH25" s="24"/>
      <c r="AEI25" s="24"/>
      <c r="AEJ25" s="24"/>
      <c r="AEK25" s="24"/>
      <c r="AEL25" s="24"/>
      <c r="AEM25" s="24"/>
      <c r="AEN25" s="24"/>
      <c r="AEO25" s="24"/>
      <c r="AEP25" s="24"/>
      <c r="AEQ25" s="24"/>
      <c r="AER25" s="24"/>
      <c r="AES25" s="24"/>
      <c r="AET25" s="24"/>
      <c r="AEU25" s="24"/>
      <c r="AEV25" s="24"/>
      <c r="AEW25" s="24"/>
      <c r="AEX25" s="24"/>
      <c r="AEY25" s="24"/>
      <c r="AEZ25" s="24"/>
      <c r="AFA25" s="24"/>
      <c r="AFB25" s="24"/>
      <c r="AFC25" s="24"/>
      <c r="AFD25" s="24"/>
      <c r="AFE25" s="24"/>
      <c r="AFF25" s="24"/>
      <c r="AFG25" s="24"/>
      <c r="AFH25" s="24"/>
      <c r="AFI25" s="24"/>
      <c r="AFJ25" s="24"/>
      <c r="AFK25" s="24"/>
      <c r="AFL25" s="24"/>
      <c r="AFM25" s="24"/>
      <c r="AFN25" s="24"/>
      <c r="AFO25" s="24"/>
      <c r="AFP25" s="24"/>
      <c r="AFQ25" s="24"/>
      <c r="AFR25" s="24"/>
      <c r="AFS25" s="24"/>
      <c r="AFT25" s="24"/>
      <c r="AFU25" s="24"/>
      <c r="AFV25" s="24"/>
      <c r="AFW25" s="24"/>
      <c r="AFX25" s="24"/>
      <c r="AFY25" s="24"/>
      <c r="AFZ25" s="24"/>
      <c r="AGA25" s="24"/>
      <c r="AGB25" s="24"/>
      <c r="AGC25" s="24"/>
      <c r="AGD25" s="24"/>
      <c r="AGE25" s="24"/>
      <c r="AGF25" s="24"/>
      <c r="AGG25" s="24"/>
      <c r="AGH25" s="24"/>
      <c r="AGI25" s="24"/>
      <c r="AGJ25" s="24"/>
      <c r="AGK25" s="24"/>
      <c r="AGL25" s="24"/>
      <c r="AGM25" s="24"/>
      <c r="AGN25" s="24"/>
      <c r="AGO25" s="24"/>
      <c r="AGP25" s="24"/>
      <c r="AGQ25" s="24"/>
      <c r="AGR25" s="24"/>
      <c r="AGS25" s="24"/>
      <c r="AGT25" s="24"/>
      <c r="AGU25" s="24"/>
      <c r="AGV25" s="24"/>
      <c r="AGW25" s="24"/>
      <c r="AGX25" s="24"/>
      <c r="AGY25" s="24"/>
      <c r="AGZ25" s="24"/>
      <c r="AHA25" s="24"/>
      <c r="AHB25" s="24"/>
      <c r="AHC25" s="24"/>
      <c r="AHD25" s="24"/>
      <c r="AHE25" s="24"/>
      <c r="AHF25" s="24"/>
      <c r="AHG25" s="24"/>
      <c r="AHH25" s="24"/>
      <c r="AHI25" s="24"/>
      <c r="AHJ25" s="24"/>
      <c r="AHK25" s="24"/>
      <c r="AHL25" s="24"/>
      <c r="AHM25" s="24"/>
      <c r="AHN25" s="24"/>
      <c r="AHO25" s="24"/>
      <c r="AHP25" s="24"/>
      <c r="AHQ25" s="24"/>
      <c r="AHR25" s="24"/>
      <c r="AHS25" s="24"/>
      <c r="AHT25" s="24"/>
      <c r="AHU25" s="24"/>
      <c r="AHV25" s="24"/>
      <c r="AHW25" s="24"/>
      <c r="AHX25" s="24"/>
      <c r="AHY25" s="24"/>
      <c r="AHZ25" s="24"/>
      <c r="AIA25" s="24"/>
      <c r="AIB25" s="24"/>
      <c r="AIC25" s="24"/>
      <c r="AID25" s="24"/>
      <c r="AIE25" s="24"/>
      <c r="AIF25" s="24"/>
      <c r="AIG25" s="24"/>
      <c r="AIH25" s="24"/>
      <c r="AII25" s="24"/>
      <c r="AIJ25" s="24"/>
      <c r="AIK25" s="24"/>
      <c r="AIL25" s="24"/>
      <c r="AIM25" s="24"/>
      <c r="AIN25" s="24"/>
      <c r="AIO25" s="24"/>
      <c r="AIP25" s="24"/>
      <c r="AIQ25" s="24"/>
      <c r="AIR25" s="24"/>
      <c r="AIS25" s="24"/>
      <c r="AIT25" s="24"/>
      <c r="AIU25" s="24"/>
      <c r="AIV25" s="24"/>
      <c r="AIW25" s="24"/>
      <c r="AIX25" s="24"/>
      <c r="AIY25" s="24"/>
      <c r="AIZ25" s="24"/>
      <c r="AJA25" s="24"/>
      <c r="AJB25" s="24"/>
      <c r="AJC25" s="24"/>
      <c r="AJD25" s="24"/>
      <c r="AJE25" s="24"/>
      <c r="AJF25" s="24"/>
      <c r="AJG25" s="24"/>
      <c r="AJH25" s="24"/>
      <c r="AJI25" s="24"/>
      <c r="AJJ25" s="24"/>
      <c r="AJK25" s="24"/>
      <c r="AJL25" s="24"/>
      <c r="AJM25" s="24"/>
      <c r="AJN25" s="24"/>
      <c r="AJO25" s="24"/>
      <c r="AJP25" s="24"/>
      <c r="AJQ25" s="24"/>
      <c r="AJR25" s="24"/>
      <c r="AJS25" s="24"/>
      <c r="AJT25" s="24"/>
      <c r="AJU25" s="24"/>
      <c r="AJV25" s="24"/>
      <c r="AJW25" s="24"/>
      <c r="AJX25" s="24"/>
      <c r="AJY25" s="24"/>
      <c r="AJZ25" s="24"/>
      <c r="AKA25" s="24"/>
      <c r="AKB25" s="24"/>
      <c r="AKC25" s="24"/>
      <c r="AKD25" s="24"/>
      <c r="AKE25" s="24"/>
      <c r="AKF25" s="24"/>
      <c r="AKG25" s="24"/>
      <c r="AKH25" s="24"/>
      <c r="AKI25" s="24"/>
      <c r="AKJ25" s="24"/>
      <c r="AKK25" s="24"/>
      <c r="AKL25" s="24"/>
      <c r="AKM25" s="24"/>
      <c r="AKN25" s="24"/>
      <c r="AKO25" s="24"/>
      <c r="AKP25" s="24"/>
      <c r="AKQ25" s="24"/>
      <c r="AKR25" s="24"/>
      <c r="AKS25" s="24"/>
      <c r="AKT25" s="24"/>
      <c r="AKU25" s="24"/>
      <c r="AKV25" s="24"/>
      <c r="AKW25" s="24"/>
      <c r="AKX25" s="24"/>
      <c r="AKY25" s="24"/>
      <c r="AKZ25" s="24"/>
      <c r="ALA25" s="24"/>
      <c r="ALB25" s="24"/>
      <c r="ALC25" s="24"/>
      <c r="ALD25" s="24"/>
      <c r="ALE25" s="24"/>
      <c r="ALF25" s="24"/>
      <c r="ALG25" s="24"/>
      <c r="ALH25" s="24"/>
      <c r="ALI25" s="24"/>
      <c r="ALJ25" s="24"/>
      <c r="ALK25" s="24"/>
      <c r="ALL25" s="24"/>
      <c r="ALM25" s="24"/>
      <c r="ALN25" s="24"/>
      <c r="ALO25" s="24"/>
      <c r="ALP25" s="24"/>
      <c r="ALQ25" s="24"/>
      <c r="ALR25" s="24"/>
      <c r="ALS25" s="24"/>
      <c r="ALT25" s="24"/>
      <c r="ALU25" s="24"/>
      <c r="ALV25" s="24"/>
      <c r="ALW25" s="24"/>
      <c r="ALX25" s="24"/>
      <c r="ALY25" s="24"/>
      <c r="ALZ25" s="24"/>
      <c r="AMA25" s="24"/>
      <c r="AMB25" s="24"/>
      <c r="AMC25" s="24"/>
      <c r="AMD25" s="24"/>
      <c r="AME25" s="24"/>
      <c r="AMF25" s="24"/>
      <c r="AMG25" s="24"/>
      <c r="AMH25" s="24"/>
      <c r="AMI25" s="24"/>
      <c r="AMJ25" s="24"/>
      <c r="AMK25" s="24"/>
    </row>
    <row r="26" spans="1:16384" customFormat="1">
      <c r="A26" s="31"/>
      <c r="B26" s="31"/>
      <c r="C26" s="31"/>
      <c r="D26" s="31"/>
      <c r="E26" s="31"/>
      <c r="F26" s="31"/>
      <c r="G26" s="24"/>
      <c r="H26" s="24"/>
      <c r="I26" s="24"/>
      <c r="J26" s="24"/>
      <c r="K26" s="24"/>
      <c r="L26" s="24"/>
      <c r="M26" s="24"/>
      <c r="N26" s="24"/>
      <c r="O26" s="24"/>
      <c r="P26" s="24"/>
      <c r="Q26" s="24"/>
      <c r="R26" s="24"/>
      <c r="S26" s="24"/>
      <c r="T26" s="24"/>
      <c r="U26" s="24"/>
      <c r="V26" s="24"/>
      <c r="W26" s="24"/>
      <c r="X26" s="24"/>
      <c r="Y26" s="24"/>
      <c r="Z26" s="24"/>
      <c r="AA26" s="24"/>
      <c r="AB26" s="24"/>
      <c r="AC26" s="24"/>
      <c r="AD26" s="24"/>
      <c r="AE26" s="24"/>
      <c r="AF26" s="24"/>
      <c r="AG26" s="24"/>
      <c r="AH26" s="24"/>
      <c r="AI26" s="24"/>
      <c r="AJ26" s="24"/>
      <c r="AK26" s="24"/>
      <c r="AL26" s="24"/>
      <c r="AM26" s="24"/>
      <c r="AN26" s="24"/>
      <c r="AO26" s="24"/>
      <c r="AP26" s="24"/>
      <c r="AQ26" s="24"/>
      <c r="AR26" s="24"/>
      <c r="AS26" s="24"/>
      <c r="AT26" s="24"/>
      <c r="AU26" s="24"/>
      <c r="AV26" s="24"/>
      <c r="AW26" s="24"/>
      <c r="AX26" s="24"/>
      <c r="AY26" s="24"/>
      <c r="AZ26" s="24"/>
      <c r="BA26" s="24"/>
      <c r="BB26" s="24"/>
      <c r="BC26" s="24"/>
      <c r="BD26" s="24"/>
      <c r="BE26" s="24"/>
      <c r="BF26" s="24"/>
      <c r="BG26" s="24"/>
      <c r="BH26" s="24"/>
      <c r="BI26" s="24"/>
      <c r="BJ26" s="24"/>
      <c r="BK26" s="24"/>
      <c r="BL26" s="24"/>
      <c r="BM26" s="24"/>
      <c r="BN26" s="24"/>
      <c r="BO26" s="24"/>
      <c r="BP26" s="24"/>
      <c r="BQ26" s="24"/>
      <c r="BR26" s="24"/>
      <c r="BS26" s="24"/>
      <c r="BT26" s="24"/>
      <c r="BU26" s="24"/>
      <c r="BV26" s="24"/>
      <c r="BW26" s="24"/>
      <c r="BX26" s="24"/>
      <c r="BY26" s="24"/>
      <c r="BZ26" s="24"/>
      <c r="CA26" s="24"/>
      <c r="CB26" s="24"/>
      <c r="CC26" s="24"/>
      <c r="CD26" s="24"/>
      <c r="CE26" s="24"/>
      <c r="CF26" s="24"/>
      <c r="CG26" s="24"/>
      <c r="CH26" s="24"/>
      <c r="CI26" s="24"/>
      <c r="CJ26" s="24"/>
      <c r="CK26" s="24"/>
      <c r="CL26" s="24"/>
      <c r="CM26" s="24"/>
      <c r="CN26" s="24"/>
      <c r="CO26" s="24"/>
      <c r="CP26" s="24"/>
      <c r="CQ26" s="24"/>
      <c r="CR26" s="24"/>
      <c r="CS26" s="24"/>
      <c r="CT26" s="24"/>
      <c r="CU26" s="24"/>
      <c r="CV26" s="24"/>
      <c r="CW26" s="24"/>
      <c r="CX26" s="24"/>
      <c r="CY26" s="24"/>
      <c r="CZ26" s="24"/>
      <c r="DA26" s="24"/>
      <c r="DB26" s="24"/>
      <c r="DC26" s="24"/>
      <c r="DD26" s="24"/>
      <c r="DE26" s="24"/>
      <c r="DF26" s="24"/>
      <c r="DG26" s="24"/>
      <c r="DH26" s="24"/>
      <c r="DI26" s="24"/>
      <c r="DJ26" s="24"/>
      <c r="DK26" s="24"/>
      <c r="DL26" s="24"/>
      <c r="DM26" s="24"/>
      <c r="DN26" s="24"/>
      <c r="DO26" s="24"/>
      <c r="DP26" s="24"/>
      <c r="DQ26" s="24"/>
      <c r="DR26" s="24"/>
      <c r="DS26" s="24"/>
      <c r="DT26" s="24"/>
      <c r="DU26" s="24"/>
      <c r="DV26" s="24"/>
      <c r="DW26" s="24"/>
      <c r="DX26" s="24"/>
      <c r="DY26" s="24"/>
      <c r="DZ26" s="24"/>
      <c r="EA26" s="24"/>
      <c r="EB26" s="24"/>
      <c r="EC26" s="24"/>
      <c r="ED26" s="24"/>
      <c r="EE26" s="24"/>
      <c r="EF26" s="24"/>
      <c r="EG26" s="24"/>
      <c r="EH26" s="24"/>
      <c r="EI26" s="24"/>
      <c r="EJ26" s="24"/>
      <c r="EK26" s="24"/>
      <c r="EL26" s="24"/>
      <c r="EM26" s="24"/>
      <c r="EN26" s="24"/>
      <c r="EO26" s="24"/>
      <c r="EP26" s="24"/>
      <c r="EQ26" s="24"/>
      <c r="ER26" s="24"/>
      <c r="ES26" s="24"/>
      <c r="ET26" s="24"/>
      <c r="EU26" s="24"/>
      <c r="EV26" s="24"/>
      <c r="EW26" s="24"/>
      <c r="EX26" s="24"/>
      <c r="EY26" s="24"/>
      <c r="EZ26" s="24"/>
      <c r="FA26" s="24"/>
      <c r="FB26" s="24"/>
      <c r="FC26" s="24"/>
      <c r="FD26" s="24"/>
      <c r="FE26" s="24"/>
      <c r="FF26" s="24"/>
      <c r="FG26" s="24"/>
      <c r="FH26" s="24"/>
      <c r="FI26" s="24"/>
      <c r="FJ26" s="24"/>
      <c r="FK26" s="24"/>
      <c r="FL26" s="24"/>
      <c r="FM26" s="24"/>
      <c r="FN26" s="24"/>
      <c r="FO26" s="24"/>
      <c r="FP26" s="24"/>
      <c r="FQ26" s="24"/>
      <c r="FR26" s="24"/>
      <c r="FS26" s="24"/>
      <c r="FT26" s="24"/>
      <c r="FU26" s="24"/>
      <c r="FV26" s="24"/>
      <c r="FW26" s="24"/>
      <c r="FX26" s="24"/>
      <c r="FY26" s="24"/>
      <c r="FZ26" s="24"/>
      <c r="GA26" s="24"/>
      <c r="GB26" s="24"/>
      <c r="GC26" s="24"/>
      <c r="GD26" s="24"/>
      <c r="GE26" s="24"/>
      <c r="GF26" s="24"/>
      <c r="GG26" s="24"/>
      <c r="GH26" s="24"/>
      <c r="GI26" s="24"/>
      <c r="GJ26" s="24"/>
      <c r="GK26" s="24"/>
      <c r="GL26" s="24"/>
      <c r="GM26" s="24"/>
      <c r="GN26" s="24"/>
      <c r="GO26" s="24"/>
      <c r="GP26" s="24"/>
      <c r="GQ26" s="24"/>
      <c r="GR26" s="24"/>
      <c r="GS26" s="24"/>
      <c r="GT26" s="24"/>
      <c r="GU26" s="24"/>
      <c r="GV26" s="24"/>
      <c r="GW26" s="24"/>
      <c r="GX26" s="24"/>
      <c r="GY26" s="24"/>
      <c r="GZ26" s="24"/>
      <c r="HA26" s="24"/>
      <c r="HB26" s="24"/>
      <c r="HC26" s="24"/>
      <c r="HD26" s="24"/>
      <c r="HE26" s="24"/>
      <c r="HF26" s="24"/>
      <c r="HG26" s="24"/>
      <c r="HH26" s="24"/>
      <c r="HI26" s="24"/>
      <c r="HJ26" s="24"/>
      <c r="HK26" s="24"/>
      <c r="HL26" s="24"/>
      <c r="HM26" s="24"/>
      <c r="HN26" s="24"/>
      <c r="HO26" s="24"/>
      <c r="HP26" s="24"/>
      <c r="HQ26" s="24"/>
      <c r="HR26" s="24"/>
      <c r="HS26" s="24"/>
      <c r="HT26" s="24"/>
      <c r="HU26" s="24"/>
      <c r="HV26" s="24"/>
      <c r="HW26" s="24"/>
      <c r="HX26" s="24"/>
      <c r="HY26" s="24"/>
      <c r="HZ26" s="24"/>
      <c r="IA26" s="24"/>
      <c r="IB26" s="24"/>
      <c r="IC26" s="24"/>
      <c r="ID26" s="24"/>
      <c r="IE26" s="24"/>
      <c r="IF26" s="24"/>
      <c r="IG26" s="24"/>
      <c r="IH26" s="24"/>
      <c r="II26" s="24"/>
      <c r="IJ26" s="24"/>
      <c r="IK26" s="24"/>
      <c r="IL26" s="24"/>
      <c r="IM26" s="24"/>
      <c r="IN26" s="24"/>
      <c r="IO26" s="24"/>
      <c r="IP26" s="24"/>
      <c r="IQ26" s="24"/>
      <c r="IR26" s="24"/>
      <c r="IS26" s="24"/>
      <c r="IT26" s="24"/>
      <c r="IU26" s="24"/>
      <c r="IV26" s="24"/>
      <c r="IW26" s="24"/>
      <c r="IX26" s="24"/>
      <c r="IY26" s="24"/>
      <c r="IZ26" s="24"/>
      <c r="JA26" s="24"/>
      <c r="JB26" s="24"/>
      <c r="JC26" s="24"/>
      <c r="JD26" s="24"/>
      <c r="JE26" s="24"/>
      <c r="JF26" s="24"/>
      <c r="JG26" s="24"/>
      <c r="JH26" s="24"/>
      <c r="JI26" s="24"/>
      <c r="JJ26" s="24"/>
      <c r="JK26" s="24"/>
      <c r="JL26" s="24"/>
      <c r="JM26" s="24"/>
      <c r="JN26" s="24"/>
      <c r="JO26" s="24"/>
      <c r="JP26" s="24"/>
      <c r="JQ26" s="24"/>
      <c r="JR26" s="24"/>
      <c r="JS26" s="24"/>
      <c r="JT26" s="24"/>
      <c r="JU26" s="24"/>
      <c r="JV26" s="24"/>
      <c r="JW26" s="24"/>
      <c r="JX26" s="24"/>
      <c r="JY26" s="24"/>
      <c r="JZ26" s="24"/>
      <c r="KA26" s="24"/>
      <c r="KB26" s="24"/>
      <c r="KC26" s="24"/>
      <c r="KD26" s="24"/>
      <c r="KE26" s="24"/>
      <c r="KF26" s="24"/>
      <c r="KG26" s="24"/>
      <c r="KH26" s="24"/>
      <c r="KI26" s="24"/>
      <c r="KJ26" s="24"/>
      <c r="KK26" s="24"/>
      <c r="KL26" s="24"/>
      <c r="KM26" s="24"/>
      <c r="KN26" s="24"/>
      <c r="KO26" s="24"/>
      <c r="KP26" s="24"/>
      <c r="KQ26" s="24"/>
      <c r="KR26" s="24"/>
      <c r="KS26" s="24"/>
      <c r="KT26" s="24"/>
      <c r="KU26" s="24"/>
      <c r="KV26" s="24"/>
      <c r="KW26" s="24"/>
      <c r="KX26" s="24"/>
      <c r="KY26" s="24"/>
      <c r="KZ26" s="24"/>
      <c r="LA26" s="24"/>
      <c r="LB26" s="24"/>
      <c r="LC26" s="24"/>
      <c r="LD26" s="24"/>
      <c r="LE26" s="24"/>
      <c r="LF26" s="24"/>
      <c r="LG26" s="24"/>
      <c r="LH26" s="24"/>
      <c r="LI26" s="24"/>
      <c r="LJ26" s="24"/>
      <c r="LK26" s="24"/>
      <c r="LL26" s="24"/>
      <c r="LM26" s="24"/>
      <c r="LN26" s="24"/>
      <c r="LO26" s="24"/>
      <c r="LP26" s="24"/>
      <c r="LQ26" s="24"/>
      <c r="LR26" s="24"/>
      <c r="LS26" s="24"/>
      <c r="LT26" s="24"/>
      <c r="LU26" s="24"/>
      <c r="LV26" s="24"/>
      <c r="LW26" s="24"/>
      <c r="LX26" s="24"/>
      <c r="LY26" s="24"/>
      <c r="LZ26" s="24"/>
      <c r="MA26" s="24"/>
      <c r="MB26" s="24"/>
      <c r="MC26" s="24"/>
      <c r="MD26" s="24"/>
      <c r="ME26" s="24"/>
      <c r="MF26" s="24"/>
      <c r="MG26" s="24"/>
      <c r="MH26" s="24"/>
      <c r="MI26" s="24"/>
      <c r="MJ26" s="24"/>
      <c r="MK26" s="24"/>
      <c r="ML26" s="24"/>
      <c r="MM26" s="24"/>
      <c r="MN26" s="24"/>
      <c r="MO26" s="24"/>
      <c r="MP26" s="24"/>
      <c r="MQ26" s="24"/>
      <c r="MR26" s="24"/>
      <c r="MS26" s="24"/>
      <c r="MT26" s="24"/>
      <c r="MU26" s="24"/>
      <c r="MV26" s="24"/>
      <c r="MW26" s="24"/>
      <c r="MX26" s="24"/>
      <c r="MY26" s="24"/>
      <c r="MZ26" s="24"/>
      <c r="NA26" s="24"/>
      <c r="NB26" s="24"/>
      <c r="NC26" s="24"/>
      <c r="ND26" s="24"/>
      <c r="NE26" s="24"/>
      <c r="NF26" s="24"/>
      <c r="NG26" s="24"/>
      <c r="NH26" s="24"/>
      <c r="NI26" s="24"/>
      <c r="NJ26" s="24"/>
      <c r="NK26" s="24"/>
      <c r="NL26" s="24"/>
      <c r="NM26" s="24"/>
      <c r="NN26" s="24"/>
      <c r="NO26" s="24"/>
      <c r="NP26" s="24"/>
      <c r="NQ26" s="24"/>
      <c r="NR26" s="24"/>
      <c r="NS26" s="24"/>
      <c r="NT26" s="24"/>
      <c r="NU26" s="24"/>
      <c r="NV26" s="24"/>
      <c r="NW26" s="24"/>
      <c r="NX26" s="24"/>
      <c r="NY26" s="24"/>
      <c r="NZ26" s="24"/>
      <c r="OA26" s="24"/>
      <c r="OB26" s="24"/>
      <c r="OC26" s="24"/>
      <c r="OD26" s="24"/>
      <c r="OE26" s="24"/>
      <c r="OF26" s="24"/>
      <c r="OG26" s="24"/>
      <c r="OH26" s="24"/>
      <c r="OI26" s="24"/>
      <c r="OJ26" s="24"/>
      <c r="OK26" s="24"/>
      <c r="OL26" s="24"/>
      <c r="OM26" s="24"/>
      <c r="ON26" s="24"/>
      <c r="OO26" s="24"/>
      <c r="OP26" s="24"/>
      <c r="OQ26" s="24"/>
      <c r="OR26" s="24"/>
      <c r="OS26" s="24"/>
      <c r="OT26" s="24"/>
      <c r="OU26" s="24"/>
      <c r="OV26" s="24"/>
      <c r="OW26" s="24"/>
      <c r="OX26" s="24"/>
      <c r="OY26" s="24"/>
      <c r="OZ26" s="24"/>
      <c r="PA26" s="24"/>
      <c r="PB26" s="24"/>
      <c r="PC26" s="24"/>
      <c r="PD26" s="24"/>
      <c r="PE26" s="24"/>
      <c r="PF26" s="24"/>
      <c r="PG26" s="24"/>
      <c r="PH26" s="24"/>
      <c r="PI26" s="24"/>
      <c r="PJ26" s="24"/>
      <c r="PK26" s="24"/>
      <c r="PL26" s="24"/>
      <c r="PM26" s="24"/>
      <c r="PN26" s="24"/>
      <c r="PO26" s="24"/>
      <c r="PP26" s="24"/>
      <c r="PQ26" s="24"/>
      <c r="PR26" s="24"/>
      <c r="PS26" s="24"/>
      <c r="PT26" s="24"/>
      <c r="PU26" s="24"/>
      <c r="PV26" s="24"/>
      <c r="PW26" s="24"/>
      <c r="PX26" s="24"/>
      <c r="PY26" s="24"/>
      <c r="PZ26" s="24"/>
      <c r="QA26" s="24"/>
      <c r="QB26" s="24"/>
      <c r="QC26" s="24"/>
      <c r="QD26" s="24"/>
      <c r="QE26" s="24"/>
      <c r="QF26" s="24"/>
      <c r="QG26" s="24"/>
      <c r="QH26" s="24"/>
      <c r="QI26" s="24"/>
      <c r="QJ26" s="24"/>
      <c r="QK26" s="24"/>
      <c r="QL26" s="24"/>
      <c r="QM26" s="24"/>
      <c r="QN26" s="24"/>
      <c r="QO26" s="24"/>
      <c r="QP26" s="24"/>
      <c r="QQ26" s="24"/>
      <c r="QR26" s="24"/>
      <c r="QS26" s="24"/>
      <c r="QT26" s="24"/>
      <c r="QU26" s="24"/>
      <c r="QV26" s="24"/>
      <c r="QW26" s="24"/>
      <c r="QX26" s="24"/>
      <c r="QY26" s="24"/>
      <c r="QZ26" s="24"/>
      <c r="RA26" s="24"/>
      <c r="RB26" s="24"/>
      <c r="RC26" s="24"/>
      <c r="RD26" s="24"/>
      <c r="RE26" s="24"/>
      <c r="RF26" s="24"/>
      <c r="RG26" s="24"/>
      <c r="RH26" s="24"/>
      <c r="RI26" s="24"/>
      <c r="RJ26" s="24"/>
      <c r="RK26" s="24"/>
      <c r="RL26" s="24"/>
      <c r="RM26" s="24"/>
      <c r="RN26" s="24"/>
      <c r="RO26" s="24"/>
      <c r="RP26" s="24"/>
      <c r="RQ26" s="24"/>
      <c r="RR26" s="24"/>
      <c r="RS26" s="24"/>
      <c r="RT26" s="24"/>
      <c r="RU26" s="24"/>
      <c r="RV26" s="24"/>
      <c r="RW26" s="24"/>
      <c r="RX26" s="24"/>
      <c r="RY26" s="24"/>
      <c r="RZ26" s="24"/>
      <c r="SA26" s="24"/>
      <c r="SB26" s="24"/>
      <c r="SC26" s="24"/>
      <c r="SD26" s="24"/>
      <c r="SE26" s="24"/>
      <c r="SF26" s="24"/>
      <c r="SG26" s="24"/>
      <c r="SH26" s="24"/>
      <c r="SI26" s="24"/>
      <c r="SJ26" s="24"/>
      <c r="SK26" s="24"/>
      <c r="SL26" s="24"/>
      <c r="SM26" s="24"/>
      <c r="SN26" s="24"/>
      <c r="SO26" s="24"/>
      <c r="SP26" s="24"/>
      <c r="SQ26" s="24"/>
      <c r="SR26" s="24"/>
      <c r="SS26" s="24"/>
      <c r="ST26" s="24"/>
      <c r="SU26" s="24"/>
      <c r="SV26" s="24"/>
      <c r="SW26" s="24"/>
      <c r="SX26" s="24"/>
      <c r="SY26" s="24"/>
      <c r="SZ26" s="24"/>
      <c r="TA26" s="24"/>
      <c r="TB26" s="24"/>
      <c r="TC26" s="24"/>
      <c r="TD26" s="24"/>
      <c r="TE26" s="24"/>
      <c r="TF26" s="24"/>
      <c r="TG26" s="24"/>
      <c r="TH26" s="24"/>
      <c r="TI26" s="24"/>
      <c r="TJ26" s="24"/>
      <c r="TK26" s="24"/>
      <c r="TL26" s="24"/>
      <c r="TM26" s="24"/>
      <c r="TN26" s="24"/>
      <c r="TO26" s="24"/>
      <c r="TP26" s="24"/>
      <c r="TQ26" s="24"/>
      <c r="TR26" s="24"/>
      <c r="TS26" s="24"/>
      <c r="TT26" s="24"/>
      <c r="TU26" s="24"/>
      <c r="TV26" s="24"/>
      <c r="TW26" s="24"/>
      <c r="TX26" s="24"/>
      <c r="TY26" s="24"/>
      <c r="TZ26" s="24"/>
      <c r="UA26" s="24"/>
      <c r="UB26" s="24"/>
      <c r="UC26" s="24"/>
      <c r="UD26" s="24"/>
      <c r="UE26" s="24"/>
      <c r="UF26" s="24"/>
      <c r="UG26" s="24"/>
      <c r="UH26" s="24"/>
      <c r="UI26" s="24"/>
      <c r="UJ26" s="24"/>
      <c r="UK26" s="24"/>
      <c r="UL26" s="24"/>
      <c r="UM26" s="24"/>
      <c r="UN26" s="24"/>
      <c r="UO26" s="24"/>
      <c r="UP26" s="24"/>
      <c r="UQ26" s="24"/>
      <c r="UR26" s="24"/>
      <c r="US26" s="24"/>
      <c r="UT26" s="24"/>
      <c r="UU26" s="24"/>
      <c r="UV26" s="24"/>
      <c r="UW26" s="24"/>
      <c r="UX26" s="24"/>
      <c r="UY26" s="24"/>
      <c r="UZ26" s="24"/>
      <c r="VA26" s="24"/>
      <c r="VB26" s="24"/>
      <c r="VC26" s="24"/>
      <c r="VD26" s="24"/>
      <c r="VE26" s="24"/>
      <c r="VF26" s="24"/>
      <c r="VG26" s="24"/>
      <c r="VH26" s="24"/>
      <c r="VI26" s="24"/>
      <c r="VJ26" s="24"/>
      <c r="VK26" s="24"/>
      <c r="VL26" s="24"/>
      <c r="VM26" s="24"/>
      <c r="VN26" s="24"/>
      <c r="VO26" s="24"/>
      <c r="VP26" s="24"/>
      <c r="VQ26" s="24"/>
      <c r="VR26" s="24"/>
      <c r="VS26" s="24"/>
      <c r="VT26" s="24"/>
      <c r="VU26" s="24"/>
      <c r="VV26" s="24"/>
      <c r="VW26" s="24"/>
      <c r="VX26" s="24"/>
      <c r="VY26" s="24"/>
      <c r="VZ26" s="24"/>
      <c r="WA26" s="24"/>
      <c r="WB26" s="24"/>
      <c r="WC26" s="24"/>
      <c r="WD26" s="24"/>
      <c r="WE26" s="24"/>
      <c r="WF26" s="24"/>
      <c r="WG26" s="24"/>
      <c r="WH26" s="24"/>
      <c r="WI26" s="24"/>
      <c r="WJ26" s="24"/>
      <c r="WK26" s="24"/>
      <c r="WL26" s="24"/>
      <c r="WM26" s="24"/>
      <c r="WN26" s="24"/>
      <c r="WO26" s="24"/>
      <c r="WP26" s="24"/>
      <c r="WQ26" s="24"/>
      <c r="WR26" s="24"/>
      <c r="WS26" s="24"/>
      <c r="WT26" s="24"/>
      <c r="WU26" s="24"/>
      <c r="WV26" s="24"/>
      <c r="WW26" s="24"/>
      <c r="WX26" s="24"/>
      <c r="WY26" s="24"/>
      <c r="WZ26" s="24"/>
      <c r="XA26" s="24"/>
      <c r="XB26" s="24"/>
      <c r="XC26" s="24"/>
      <c r="XD26" s="24"/>
      <c r="XE26" s="24"/>
      <c r="XF26" s="24"/>
      <c r="XG26" s="24"/>
      <c r="XH26" s="24"/>
      <c r="XI26" s="24"/>
      <c r="XJ26" s="24"/>
      <c r="XK26" s="24"/>
      <c r="XL26" s="24"/>
      <c r="XM26" s="24"/>
      <c r="XN26" s="24"/>
      <c r="XO26" s="24"/>
      <c r="XP26" s="24"/>
      <c r="XQ26" s="24"/>
      <c r="XR26" s="24"/>
      <c r="XS26" s="24"/>
      <c r="XT26" s="24"/>
      <c r="XU26" s="24"/>
      <c r="XV26" s="24"/>
      <c r="XW26" s="24"/>
      <c r="XX26" s="24"/>
      <c r="XY26" s="24"/>
      <c r="XZ26" s="24"/>
      <c r="YA26" s="24"/>
      <c r="YB26" s="24"/>
      <c r="YC26" s="24"/>
      <c r="YD26" s="24"/>
      <c r="YE26" s="24"/>
      <c r="YF26" s="24"/>
      <c r="YG26" s="24"/>
      <c r="YH26" s="24"/>
      <c r="YI26" s="24"/>
      <c r="YJ26" s="24"/>
      <c r="YK26" s="24"/>
      <c r="YL26" s="24"/>
      <c r="YM26" s="24"/>
      <c r="YN26" s="24"/>
      <c r="YO26" s="24"/>
      <c r="YP26" s="24"/>
      <c r="YQ26" s="24"/>
      <c r="YR26" s="24"/>
      <c r="YS26" s="24"/>
      <c r="YT26" s="24"/>
      <c r="YU26" s="24"/>
      <c r="YV26" s="24"/>
      <c r="YW26" s="24"/>
      <c r="YX26" s="24"/>
      <c r="YY26" s="24"/>
      <c r="YZ26" s="24"/>
      <c r="ZA26" s="24"/>
      <c r="ZB26" s="24"/>
      <c r="ZC26" s="24"/>
      <c r="ZD26" s="24"/>
      <c r="ZE26" s="24"/>
      <c r="ZF26" s="24"/>
      <c r="ZG26" s="24"/>
      <c r="ZH26" s="24"/>
      <c r="ZI26" s="24"/>
      <c r="ZJ26" s="24"/>
      <c r="ZK26" s="24"/>
      <c r="ZL26" s="24"/>
      <c r="ZM26" s="24"/>
      <c r="ZN26" s="24"/>
      <c r="ZO26" s="24"/>
      <c r="ZP26" s="24"/>
      <c r="ZQ26" s="24"/>
      <c r="ZR26" s="24"/>
      <c r="ZS26" s="24"/>
      <c r="ZT26" s="24"/>
      <c r="ZU26" s="24"/>
      <c r="ZV26" s="24"/>
      <c r="ZW26" s="24"/>
      <c r="ZX26" s="24"/>
      <c r="ZY26" s="24"/>
      <c r="ZZ26" s="24"/>
      <c r="AAA26" s="24"/>
      <c r="AAB26" s="24"/>
      <c r="AAC26" s="24"/>
      <c r="AAD26" s="24"/>
      <c r="AAE26" s="24"/>
      <c r="AAF26" s="24"/>
      <c r="AAG26" s="24"/>
      <c r="AAH26" s="24"/>
      <c r="AAI26" s="24"/>
      <c r="AAJ26" s="24"/>
      <c r="AAK26" s="24"/>
      <c r="AAL26" s="24"/>
      <c r="AAM26" s="24"/>
      <c r="AAN26" s="24"/>
      <c r="AAO26" s="24"/>
      <c r="AAP26" s="24"/>
      <c r="AAQ26" s="24"/>
      <c r="AAR26" s="24"/>
      <c r="AAS26" s="24"/>
      <c r="AAT26" s="24"/>
      <c r="AAU26" s="24"/>
      <c r="AAV26" s="24"/>
      <c r="AAW26" s="24"/>
      <c r="AAX26" s="24"/>
      <c r="AAY26" s="24"/>
      <c r="AAZ26" s="24"/>
      <c r="ABA26" s="24"/>
      <c r="ABB26" s="24"/>
      <c r="ABC26" s="24"/>
      <c r="ABD26" s="24"/>
      <c r="ABE26" s="24"/>
      <c r="ABF26" s="24"/>
      <c r="ABG26" s="24"/>
      <c r="ABH26" s="24"/>
      <c r="ABI26" s="24"/>
      <c r="ABJ26" s="24"/>
      <c r="ABK26" s="24"/>
      <c r="ABL26" s="24"/>
      <c r="ABM26" s="24"/>
      <c r="ABN26" s="24"/>
      <c r="ABO26" s="24"/>
      <c r="ABP26" s="24"/>
      <c r="ABQ26" s="24"/>
      <c r="ABR26" s="24"/>
      <c r="ABS26" s="24"/>
      <c r="ABT26" s="24"/>
      <c r="ABU26" s="24"/>
      <c r="ABV26" s="24"/>
      <c r="ABW26" s="24"/>
      <c r="ABX26" s="24"/>
      <c r="ABY26" s="24"/>
      <c r="ABZ26" s="24"/>
      <c r="ACA26" s="24"/>
      <c r="ACB26" s="24"/>
      <c r="ACC26" s="24"/>
      <c r="ACD26" s="24"/>
      <c r="ACE26" s="24"/>
      <c r="ACF26" s="24"/>
      <c r="ACG26" s="24"/>
      <c r="ACH26" s="24"/>
      <c r="ACI26" s="24"/>
      <c r="ACJ26" s="24"/>
      <c r="ACK26" s="24"/>
      <c r="ACL26" s="24"/>
      <c r="ACM26" s="24"/>
      <c r="ACN26" s="24"/>
      <c r="ACO26" s="24"/>
      <c r="ACP26" s="24"/>
      <c r="ACQ26" s="24"/>
      <c r="ACR26" s="24"/>
      <c r="ACS26" s="24"/>
      <c r="ACT26" s="24"/>
      <c r="ACU26" s="24"/>
      <c r="ACV26" s="24"/>
      <c r="ACW26" s="24"/>
      <c r="ACX26" s="24"/>
      <c r="ACY26" s="24"/>
      <c r="ACZ26" s="24"/>
      <c r="ADA26" s="24"/>
      <c r="ADB26" s="24"/>
      <c r="ADC26" s="24"/>
      <c r="ADD26" s="24"/>
      <c r="ADE26" s="24"/>
      <c r="ADF26" s="24"/>
      <c r="ADG26" s="24"/>
      <c r="ADH26" s="24"/>
      <c r="ADI26" s="24"/>
      <c r="ADJ26" s="24"/>
      <c r="ADK26" s="24"/>
      <c r="ADL26" s="24"/>
      <c r="ADM26" s="24"/>
      <c r="ADN26" s="24"/>
      <c r="ADO26" s="24"/>
      <c r="ADP26" s="24"/>
      <c r="ADQ26" s="24"/>
      <c r="ADR26" s="24"/>
      <c r="ADS26" s="24"/>
      <c r="ADT26" s="24"/>
      <c r="ADU26" s="24"/>
      <c r="ADV26" s="24"/>
      <c r="ADW26" s="24"/>
      <c r="ADX26" s="24"/>
      <c r="ADY26" s="24"/>
      <c r="ADZ26" s="24"/>
      <c r="AEA26" s="24"/>
      <c r="AEB26" s="24"/>
      <c r="AEC26" s="24"/>
      <c r="AED26" s="24"/>
      <c r="AEE26" s="24"/>
      <c r="AEF26" s="24"/>
      <c r="AEG26" s="24"/>
      <c r="AEH26" s="24"/>
      <c r="AEI26" s="24"/>
      <c r="AEJ26" s="24"/>
      <c r="AEK26" s="24"/>
      <c r="AEL26" s="24"/>
      <c r="AEM26" s="24"/>
      <c r="AEN26" s="24"/>
      <c r="AEO26" s="24"/>
      <c r="AEP26" s="24"/>
      <c r="AEQ26" s="24"/>
      <c r="AER26" s="24"/>
      <c r="AES26" s="24"/>
      <c r="AET26" s="24"/>
      <c r="AEU26" s="24"/>
      <c r="AEV26" s="24"/>
      <c r="AEW26" s="24"/>
      <c r="AEX26" s="24"/>
      <c r="AEY26" s="24"/>
      <c r="AEZ26" s="24"/>
      <c r="AFA26" s="24"/>
      <c r="AFB26" s="24"/>
      <c r="AFC26" s="24"/>
      <c r="AFD26" s="24"/>
      <c r="AFE26" s="24"/>
      <c r="AFF26" s="24"/>
      <c r="AFG26" s="24"/>
      <c r="AFH26" s="24"/>
      <c r="AFI26" s="24"/>
      <c r="AFJ26" s="24"/>
      <c r="AFK26" s="24"/>
      <c r="AFL26" s="24"/>
      <c r="AFM26" s="24"/>
      <c r="AFN26" s="24"/>
      <c r="AFO26" s="24"/>
      <c r="AFP26" s="24"/>
      <c r="AFQ26" s="24"/>
      <c r="AFR26" s="24"/>
      <c r="AFS26" s="24"/>
      <c r="AFT26" s="24"/>
      <c r="AFU26" s="24"/>
      <c r="AFV26" s="24"/>
      <c r="AFW26" s="24"/>
      <c r="AFX26" s="24"/>
      <c r="AFY26" s="24"/>
      <c r="AFZ26" s="24"/>
      <c r="AGA26" s="24"/>
      <c r="AGB26" s="24"/>
      <c r="AGC26" s="24"/>
      <c r="AGD26" s="24"/>
      <c r="AGE26" s="24"/>
      <c r="AGF26" s="24"/>
      <c r="AGG26" s="24"/>
      <c r="AGH26" s="24"/>
      <c r="AGI26" s="24"/>
      <c r="AGJ26" s="24"/>
      <c r="AGK26" s="24"/>
      <c r="AGL26" s="24"/>
      <c r="AGM26" s="24"/>
      <c r="AGN26" s="24"/>
      <c r="AGO26" s="24"/>
      <c r="AGP26" s="24"/>
      <c r="AGQ26" s="24"/>
      <c r="AGR26" s="24"/>
      <c r="AGS26" s="24"/>
      <c r="AGT26" s="24"/>
      <c r="AGU26" s="24"/>
      <c r="AGV26" s="24"/>
      <c r="AGW26" s="24"/>
      <c r="AGX26" s="24"/>
      <c r="AGY26" s="24"/>
      <c r="AGZ26" s="24"/>
      <c r="AHA26" s="24"/>
      <c r="AHB26" s="24"/>
      <c r="AHC26" s="24"/>
      <c r="AHD26" s="24"/>
      <c r="AHE26" s="24"/>
      <c r="AHF26" s="24"/>
      <c r="AHG26" s="24"/>
      <c r="AHH26" s="24"/>
      <c r="AHI26" s="24"/>
      <c r="AHJ26" s="24"/>
      <c r="AHK26" s="24"/>
      <c r="AHL26" s="24"/>
      <c r="AHM26" s="24"/>
      <c r="AHN26" s="24"/>
      <c r="AHO26" s="24"/>
      <c r="AHP26" s="24"/>
      <c r="AHQ26" s="24"/>
      <c r="AHR26" s="24"/>
      <c r="AHS26" s="24"/>
      <c r="AHT26" s="24"/>
      <c r="AHU26" s="24"/>
      <c r="AHV26" s="24"/>
      <c r="AHW26" s="24"/>
      <c r="AHX26" s="24"/>
      <c r="AHY26" s="24"/>
      <c r="AHZ26" s="24"/>
      <c r="AIA26" s="24"/>
      <c r="AIB26" s="24"/>
      <c r="AIC26" s="24"/>
      <c r="AID26" s="24"/>
      <c r="AIE26" s="24"/>
      <c r="AIF26" s="24"/>
      <c r="AIG26" s="24"/>
      <c r="AIH26" s="24"/>
      <c r="AII26" s="24"/>
      <c r="AIJ26" s="24"/>
      <c r="AIK26" s="24"/>
      <c r="AIL26" s="24"/>
      <c r="AIM26" s="24"/>
      <c r="AIN26" s="24"/>
      <c r="AIO26" s="24"/>
      <c r="AIP26" s="24"/>
      <c r="AIQ26" s="24"/>
      <c r="AIR26" s="24"/>
      <c r="AIS26" s="24"/>
      <c r="AIT26" s="24"/>
      <c r="AIU26" s="24"/>
      <c r="AIV26" s="24"/>
      <c r="AIW26" s="24"/>
      <c r="AIX26" s="24"/>
      <c r="AIY26" s="24"/>
      <c r="AIZ26" s="24"/>
      <c r="AJA26" s="24"/>
      <c r="AJB26" s="24"/>
      <c r="AJC26" s="24"/>
      <c r="AJD26" s="24"/>
      <c r="AJE26" s="24"/>
      <c r="AJF26" s="24"/>
      <c r="AJG26" s="24"/>
      <c r="AJH26" s="24"/>
      <c r="AJI26" s="24"/>
      <c r="AJJ26" s="24"/>
      <c r="AJK26" s="24"/>
      <c r="AJL26" s="24"/>
      <c r="AJM26" s="24"/>
      <c r="AJN26" s="24"/>
      <c r="AJO26" s="24"/>
      <c r="AJP26" s="24"/>
      <c r="AJQ26" s="24"/>
      <c r="AJR26" s="24"/>
      <c r="AJS26" s="24"/>
      <c r="AJT26" s="24"/>
      <c r="AJU26" s="24"/>
      <c r="AJV26" s="24"/>
      <c r="AJW26" s="24"/>
      <c r="AJX26" s="24"/>
      <c r="AJY26" s="24"/>
      <c r="AJZ26" s="24"/>
      <c r="AKA26" s="24"/>
      <c r="AKB26" s="24"/>
      <c r="AKC26" s="24"/>
      <c r="AKD26" s="24"/>
      <c r="AKE26" s="24"/>
      <c r="AKF26" s="24"/>
      <c r="AKG26" s="24"/>
      <c r="AKH26" s="24"/>
      <c r="AKI26" s="24"/>
      <c r="AKJ26" s="24"/>
      <c r="AKK26" s="24"/>
      <c r="AKL26" s="24"/>
      <c r="AKM26" s="24"/>
      <c r="AKN26" s="24"/>
      <c r="AKO26" s="24"/>
      <c r="AKP26" s="24"/>
      <c r="AKQ26" s="24"/>
      <c r="AKR26" s="24"/>
      <c r="AKS26" s="24"/>
      <c r="AKT26" s="24"/>
      <c r="AKU26" s="24"/>
      <c r="AKV26" s="24"/>
      <c r="AKW26" s="24"/>
      <c r="AKX26" s="24"/>
      <c r="AKY26" s="24"/>
      <c r="AKZ26" s="24"/>
      <c r="ALA26" s="24"/>
      <c r="ALB26" s="24"/>
      <c r="ALC26" s="24"/>
      <c r="ALD26" s="24"/>
      <c r="ALE26" s="24"/>
      <c r="ALF26" s="24"/>
      <c r="ALG26" s="24"/>
      <c r="ALH26" s="24"/>
      <c r="ALI26" s="24"/>
      <c r="ALJ26" s="24"/>
      <c r="ALK26" s="24"/>
      <c r="ALL26" s="24"/>
      <c r="ALM26" s="24"/>
      <c r="ALN26" s="24"/>
      <c r="ALO26" s="24"/>
      <c r="ALP26" s="24"/>
      <c r="ALQ26" s="24"/>
      <c r="ALR26" s="24"/>
      <c r="ALS26" s="24"/>
      <c r="ALT26" s="24"/>
      <c r="ALU26" s="24"/>
      <c r="ALV26" s="24"/>
      <c r="ALW26" s="24"/>
      <c r="ALX26" s="24"/>
      <c r="ALY26" s="24"/>
      <c r="ALZ26" s="24"/>
      <c r="AMA26" s="24"/>
      <c r="AMB26" s="24"/>
      <c r="AMC26" s="24"/>
      <c r="AMD26" s="24"/>
      <c r="AME26" s="24"/>
      <c r="AMF26" s="24"/>
      <c r="AMG26" s="24"/>
      <c r="AMH26" s="24"/>
      <c r="AMI26" s="24"/>
      <c r="AMJ26" s="24"/>
      <c r="AMK26" s="24"/>
    </row>
    <row r="27" spans="1:16384" customFormat="1">
      <c r="A27" s="31"/>
      <c r="B27" s="31"/>
      <c r="C27" s="31"/>
      <c r="D27" s="31"/>
      <c r="E27" s="31"/>
      <c r="F27" s="31"/>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c r="BM27" s="24"/>
      <c r="BN27" s="24"/>
      <c r="BO27" s="24"/>
      <c r="BP27" s="24"/>
      <c r="BQ27" s="24"/>
      <c r="BR27" s="24"/>
      <c r="BS27" s="24"/>
      <c r="BT27" s="24"/>
      <c r="BU27" s="24"/>
      <c r="BV27" s="24"/>
      <c r="BW27" s="24"/>
      <c r="BX27" s="24"/>
      <c r="BY27" s="24"/>
      <c r="BZ27" s="24"/>
      <c r="CA27" s="24"/>
      <c r="CB27" s="24"/>
      <c r="CC27" s="24"/>
      <c r="CD27" s="24"/>
      <c r="CE27" s="24"/>
      <c r="CF27" s="24"/>
      <c r="CG27" s="24"/>
      <c r="CH27" s="24"/>
      <c r="CI27" s="24"/>
      <c r="CJ27" s="24"/>
      <c r="CK27" s="24"/>
      <c r="CL27" s="24"/>
      <c r="CM27" s="24"/>
      <c r="CN27" s="24"/>
      <c r="CO27" s="24"/>
      <c r="CP27" s="24"/>
      <c r="CQ27" s="24"/>
      <c r="CR27" s="24"/>
      <c r="CS27" s="24"/>
      <c r="CT27" s="24"/>
      <c r="CU27" s="24"/>
      <c r="CV27" s="24"/>
      <c r="CW27" s="24"/>
      <c r="CX27" s="24"/>
      <c r="CY27" s="24"/>
      <c r="CZ27" s="24"/>
      <c r="DA27" s="24"/>
      <c r="DB27" s="24"/>
      <c r="DC27" s="24"/>
      <c r="DD27" s="24"/>
      <c r="DE27" s="24"/>
      <c r="DF27" s="24"/>
      <c r="DG27" s="24"/>
      <c r="DH27" s="24"/>
      <c r="DI27" s="24"/>
      <c r="DJ27" s="24"/>
      <c r="DK27" s="24"/>
      <c r="DL27" s="24"/>
      <c r="DM27" s="24"/>
      <c r="DN27" s="24"/>
      <c r="DO27" s="24"/>
      <c r="DP27" s="24"/>
      <c r="DQ27" s="24"/>
      <c r="DR27" s="24"/>
      <c r="DS27" s="24"/>
      <c r="DT27" s="24"/>
      <c r="DU27" s="24"/>
      <c r="DV27" s="24"/>
      <c r="DW27" s="24"/>
      <c r="DX27" s="24"/>
      <c r="DY27" s="24"/>
      <c r="DZ27" s="24"/>
      <c r="EA27" s="24"/>
      <c r="EB27" s="24"/>
      <c r="EC27" s="24"/>
      <c r="ED27" s="24"/>
      <c r="EE27" s="24"/>
      <c r="EF27" s="24"/>
      <c r="EG27" s="24"/>
      <c r="EH27" s="24"/>
      <c r="EI27" s="24"/>
      <c r="EJ27" s="24"/>
      <c r="EK27" s="24"/>
      <c r="EL27" s="24"/>
      <c r="EM27" s="24"/>
      <c r="EN27" s="24"/>
      <c r="EO27" s="24"/>
      <c r="EP27" s="24"/>
      <c r="EQ27" s="24"/>
      <c r="ER27" s="24"/>
      <c r="ES27" s="24"/>
      <c r="ET27" s="24"/>
      <c r="EU27" s="24"/>
      <c r="EV27" s="24"/>
      <c r="EW27" s="24"/>
      <c r="EX27" s="24"/>
      <c r="EY27" s="24"/>
      <c r="EZ27" s="24"/>
      <c r="FA27" s="24"/>
      <c r="FB27" s="24"/>
      <c r="FC27" s="24"/>
      <c r="FD27" s="24"/>
      <c r="FE27" s="24"/>
      <c r="FF27" s="24"/>
      <c r="FG27" s="24"/>
      <c r="FH27" s="24"/>
      <c r="FI27" s="24"/>
      <c r="FJ27" s="24"/>
      <c r="FK27" s="24"/>
      <c r="FL27" s="24"/>
      <c r="FM27" s="24"/>
      <c r="FN27" s="24"/>
      <c r="FO27" s="24"/>
      <c r="FP27" s="24"/>
      <c r="FQ27" s="24"/>
      <c r="FR27" s="24"/>
      <c r="FS27" s="24"/>
      <c r="FT27" s="24"/>
      <c r="FU27" s="24"/>
      <c r="FV27" s="24"/>
      <c r="FW27" s="24"/>
      <c r="FX27" s="24"/>
      <c r="FY27" s="24"/>
      <c r="FZ27" s="24"/>
      <c r="GA27" s="24"/>
      <c r="GB27" s="24"/>
      <c r="GC27" s="24"/>
      <c r="GD27" s="24"/>
      <c r="GE27" s="24"/>
      <c r="GF27" s="24"/>
      <c r="GG27" s="24"/>
      <c r="GH27" s="24"/>
      <c r="GI27" s="24"/>
      <c r="GJ27" s="24"/>
      <c r="GK27" s="24"/>
      <c r="GL27" s="24"/>
      <c r="GM27" s="24"/>
      <c r="GN27" s="24"/>
      <c r="GO27" s="24"/>
      <c r="GP27" s="24"/>
      <c r="GQ27" s="24"/>
      <c r="GR27" s="24"/>
      <c r="GS27" s="24"/>
      <c r="GT27" s="24"/>
      <c r="GU27" s="24"/>
      <c r="GV27" s="24"/>
      <c r="GW27" s="24"/>
      <c r="GX27" s="24"/>
      <c r="GY27" s="24"/>
      <c r="GZ27" s="24"/>
      <c r="HA27" s="24"/>
      <c r="HB27" s="24"/>
      <c r="HC27" s="24"/>
      <c r="HD27" s="24"/>
      <c r="HE27" s="24"/>
      <c r="HF27" s="24"/>
      <c r="HG27" s="24"/>
      <c r="HH27" s="24"/>
      <c r="HI27" s="24"/>
      <c r="HJ27" s="24"/>
      <c r="HK27" s="24"/>
      <c r="HL27" s="24"/>
      <c r="HM27" s="24"/>
      <c r="HN27" s="24"/>
      <c r="HO27" s="24"/>
      <c r="HP27" s="24"/>
      <c r="HQ27" s="24"/>
      <c r="HR27" s="24"/>
      <c r="HS27" s="24"/>
      <c r="HT27" s="24"/>
      <c r="HU27" s="24"/>
      <c r="HV27" s="24"/>
      <c r="HW27" s="24"/>
      <c r="HX27" s="24"/>
      <c r="HY27" s="24"/>
      <c r="HZ27" s="24"/>
      <c r="IA27" s="24"/>
      <c r="IB27" s="24"/>
      <c r="IC27" s="24"/>
      <c r="ID27" s="24"/>
      <c r="IE27" s="24"/>
      <c r="IF27" s="24"/>
      <c r="IG27" s="24"/>
      <c r="IH27" s="24"/>
      <c r="II27" s="24"/>
      <c r="IJ27" s="24"/>
      <c r="IK27" s="24"/>
      <c r="IL27" s="24"/>
      <c r="IM27" s="24"/>
      <c r="IN27" s="24"/>
      <c r="IO27" s="24"/>
      <c r="IP27" s="24"/>
      <c r="IQ27" s="24"/>
      <c r="IR27" s="24"/>
      <c r="IS27" s="24"/>
      <c r="IT27" s="24"/>
      <c r="IU27" s="24"/>
      <c r="IV27" s="24"/>
      <c r="IW27" s="24"/>
      <c r="IX27" s="24"/>
      <c r="IY27" s="24"/>
      <c r="IZ27" s="24"/>
      <c r="JA27" s="24"/>
      <c r="JB27" s="24"/>
      <c r="JC27" s="24"/>
      <c r="JD27" s="24"/>
      <c r="JE27" s="24"/>
      <c r="JF27" s="24"/>
      <c r="JG27" s="24"/>
      <c r="JH27" s="24"/>
      <c r="JI27" s="24"/>
      <c r="JJ27" s="24"/>
      <c r="JK27" s="24"/>
      <c r="JL27" s="24"/>
      <c r="JM27" s="24"/>
      <c r="JN27" s="24"/>
      <c r="JO27" s="24"/>
      <c r="JP27" s="24"/>
      <c r="JQ27" s="24"/>
      <c r="JR27" s="24"/>
      <c r="JS27" s="24"/>
      <c r="JT27" s="24"/>
      <c r="JU27" s="24"/>
      <c r="JV27" s="24"/>
      <c r="JW27" s="24"/>
      <c r="JX27" s="24"/>
      <c r="JY27" s="24"/>
      <c r="JZ27" s="24"/>
      <c r="KA27" s="24"/>
      <c r="KB27" s="24"/>
      <c r="KC27" s="24"/>
      <c r="KD27" s="24"/>
      <c r="KE27" s="24"/>
      <c r="KF27" s="24"/>
      <c r="KG27" s="24"/>
      <c r="KH27" s="24"/>
      <c r="KI27" s="24"/>
      <c r="KJ27" s="24"/>
      <c r="KK27" s="24"/>
      <c r="KL27" s="24"/>
      <c r="KM27" s="24"/>
      <c r="KN27" s="24"/>
      <c r="KO27" s="24"/>
      <c r="KP27" s="24"/>
      <c r="KQ27" s="24"/>
      <c r="KR27" s="24"/>
      <c r="KS27" s="24"/>
      <c r="KT27" s="24"/>
      <c r="KU27" s="24"/>
      <c r="KV27" s="24"/>
      <c r="KW27" s="24"/>
      <c r="KX27" s="24"/>
      <c r="KY27" s="24"/>
      <c r="KZ27" s="24"/>
      <c r="LA27" s="24"/>
      <c r="LB27" s="24"/>
      <c r="LC27" s="24"/>
      <c r="LD27" s="24"/>
      <c r="LE27" s="24"/>
      <c r="LF27" s="24"/>
      <c r="LG27" s="24"/>
      <c r="LH27" s="24"/>
      <c r="LI27" s="24"/>
      <c r="LJ27" s="24"/>
      <c r="LK27" s="24"/>
      <c r="LL27" s="24"/>
      <c r="LM27" s="24"/>
      <c r="LN27" s="24"/>
      <c r="LO27" s="24"/>
      <c r="LP27" s="24"/>
      <c r="LQ27" s="24"/>
      <c r="LR27" s="24"/>
      <c r="LS27" s="24"/>
      <c r="LT27" s="24"/>
      <c r="LU27" s="24"/>
      <c r="LV27" s="24"/>
      <c r="LW27" s="24"/>
      <c r="LX27" s="24"/>
      <c r="LY27" s="24"/>
      <c r="LZ27" s="24"/>
      <c r="MA27" s="24"/>
      <c r="MB27" s="24"/>
      <c r="MC27" s="24"/>
      <c r="MD27" s="24"/>
      <c r="ME27" s="24"/>
      <c r="MF27" s="24"/>
      <c r="MG27" s="24"/>
      <c r="MH27" s="24"/>
      <c r="MI27" s="24"/>
      <c r="MJ27" s="24"/>
      <c r="MK27" s="24"/>
      <c r="ML27" s="24"/>
      <c r="MM27" s="24"/>
      <c r="MN27" s="24"/>
      <c r="MO27" s="24"/>
      <c r="MP27" s="24"/>
      <c r="MQ27" s="24"/>
      <c r="MR27" s="24"/>
      <c r="MS27" s="24"/>
      <c r="MT27" s="24"/>
      <c r="MU27" s="24"/>
      <c r="MV27" s="24"/>
      <c r="MW27" s="24"/>
      <c r="MX27" s="24"/>
      <c r="MY27" s="24"/>
      <c r="MZ27" s="24"/>
      <c r="NA27" s="24"/>
      <c r="NB27" s="24"/>
      <c r="NC27" s="24"/>
      <c r="ND27" s="24"/>
      <c r="NE27" s="24"/>
      <c r="NF27" s="24"/>
      <c r="NG27" s="24"/>
      <c r="NH27" s="24"/>
      <c r="NI27" s="24"/>
      <c r="NJ27" s="24"/>
      <c r="NK27" s="24"/>
      <c r="NL27" s="24"/>
      <c r="NM27" s="24"/>
      <c r="NN27" s="24"/>
      <c r="NO27" s="24"/>
      <c r="NP27" s="24"/>
      <c r="NQ27" s="24"/>
      <c r="NR27" s="24"/>
      <c r="NS27" s="24"/>
      <c r="NT27" s="24"/>
      <c r="NU27" s="24"/>
      <c r="NV27" s="24"/>
      <c r="NW27" s="24"/>
      <c r="NX27" s="24"/>
      <c r="NY27" s="24"/>
      <c r="NZ27" s="24"/>
      <c r="OA27" s="24"/>
      <c r="OB27" s="24"/>
      <c r="OC27" s="24"/>
      <c r="OD27" s="24"/>
      <c r="OE27" s="24"/>
      <c r="OF27" s="24"/>
      <c r="OG27" s="24"/>
      <c r="OH27" s="24"/>
      <c r="OI27" s="24"/>
      <c r="OJ27" s="24"/>
      <c r="OK27" s="24"/>
      <c r="OL27" s="24"/>
      <c r="OM27" s="24"/>
      <c r="ON27" s="24"/>
      <c r="OO27" s="24"/>
      <c r="OP27" s="24"/>
      <c r="OQ27" s="24"/>
      <c r="OR27" s="24"/>
      <c r="OS27" s="24"/>
      <c r="OT27" s="24"/>
      <c r="OU27" s="24"/>
      <c r="OV27" s="24"/>
      <c r="OW27" s="24"/>
      <c r="OX27" s="24"/>
      <c r="OY27" s="24"/>
      <c r="OZ27" s="24"/>
      <c r="PA27" s="24"/>
      <c r="PB27" s="24"/>
      <c r="PC27" s="24"/>
      <c r="PD27" s="24"/>
      <c r="PE27" s="24"/>
      <c r="PF27" s="24"/>
      <c r="PG27" s="24"/>
      <c r="PH27" s="24"/>
      <c r="PI27" s="24"/>
      <c r="PJ27" s="24"/>
      <c r="PK27" s="24"/>
      <c r="PL27" s="24"/>
      <c r="PM27" s="24"/>
      <c r="PN27" s="24"/>
      <c r="PO27" s="24"/>
      <c r="PP27" s="24"/>
      <c r="PQ27" s="24"/>
      <c r="PR27" s="24"/>
      <c r="PS27" s="24"/>
      <c r="PT27" s="24"/>
      <c r="PU27" s="24"/>
      <c r="PV27" s="24"/>
      <c r="PW27" s="24"/>
      <c r="PX27" s="24"/>
      <c r="PY27" s="24"/>
      <c r="PZ27" s="24"/>
      <c r="QA27" s="24"/>
      <c r="QB27" s="24"/>
      <c r="QC27" s="24"/>
      <c r="QD27" s="24"/>
      <c r="QE27" s="24"/>
      <c r="QF27" s="24"/>
      <c r="QG27" s="24"/>
      <c r="QH27" s="24"/>
      <c r="QI27" s="24"/>
      <c r="QJ27" s="24"/>
      <c r="QK27" s="24"/>
      <c r="QL27" s="24"/>
      <c r="QM27" s="24"/>
      <c r="QN27" s="24"/>
      <c r="QO27" s="24"/>
      <c r="QP27" s="24"/>
      <c r="QQ27" s="24"/>
      <c r="QR27" s="24"/>
      <c r="QS27" s="24"/>
      <c r="QT27" s="24"/>
      <c r="QU27" s="24"/>
      <c r="QV27" s="24"/>
      <c r="QW27" s="24"/>
      <c r="QX27" s="24"/>
      <c r="QY27" s="24"/>
      <c r="QZ27" s="24"/>
      <c r="RA27" s="24"/>
      <c r="RB27" s="24"/>
      <c r="RC27" s="24"/>
      <c r="RD27" s="24"/>
      <c r="RE27" s="24"/>
      <c r="RF27" s="24"/>
      <c r="RG27" s="24"/>
      <c r="RH27" s="24"/>
      <c r="RI27" s="24"/>
      <c r="RJ27" s="24"/>
      <c r="RK27" s="24"/>
      <c r="RL27" s="24"/>
      <c r="RM27" s="24"/>
      <c r="RN27" s="24"/>
      <c r="RO27" s="24"/>
      <c r="RP27" s="24"/>
      <c r="RQ27" s="24"/>
      <c r="RR27" s="24"/>
      <c r="RS27" s="24"/>
      <c r="RT27" s="24"/>
      <c r="RU27" s="24"/>
      <c r="RV27" s="24"/>
      <c r="RW27" s="24"/>
      <c r="RX27" s="24"/>
      <c r="RY27" s="24"/>
      <c r="RZ27" s="24"/>
      <c r="SA27" s="24"/>
      <c r="SB27" s="24"/>
      <c r="SC27" s="24"/>
      <c r="SD27" s="24"/>
      <c r="SE27" s="24"/>
      <c r="SF27" s="24"/>
      <c r="SG27" s="24"/>
      <c r="SH27" s="24"/>
      <c r="SI27" s="24"/>
      <c r="SJ27" s="24"/>
      <c r="SK27" s="24"/>
      <c r="SL27" s="24"/>
      <c r="SM27" s="24"/>
      <c r="SN27" s="24"/>
      <c r="SO27" s="24"/>
      <c r="SP27" s="24"/>
      <c r="SQ27" s="24"/>
      <c r="SR27" s="24"/>
      <c r="SS27" s="24"/>
      <c r="ST27" s="24"/>
      <c r="SU27" s="24"/>
      <c r="SV27" s="24"/>
      <c r="SW27" s="24"/>
      <c r="SX27" s="24"/>
      <c r="SY27" s="24"/>
      <c r="SZ27" s="24"/>
      <c r="TA27" s="24"/>
      <c r="TB27" s="24"/>
      <c r="TC27" s="24"/>
      <c r="TD27" s="24"/>
      <c r="TE27" s="24"/>
      <c r="TF27" s="24"/>
      <c r="TG27" s="24"/>
      <c r="TH27" s="24"/>
      <c r="TI27" s="24"/>
      <c r="TJ27" s="24"/>
      <c r="TK27" s="24"/>
      <c r="TL27" s="24"/>
      <c r="TM27" s="24"/>
      <c r="TN27" s="24"/>
      <c r="TO27" s="24"/>
      <c r="TP27" s="24"/>
      <c r="TQ27" s="24"/>
      <c r="TR27" s="24"/>
      <c r="TS27" s="24"/>
      <c r="TT27" s="24"/>
      <c r="TU27" s="24"/>
      <c r="TV27" s="24"/>
      <c r="TW27" s="24"/>
      <c r="TX27" s="24"/>
      <c r="TY27" s="24"/>
      <c r="TZ27" s="24"/>
      <c r="UA27" s="24"/>
      <c r="UB27" s="24"/>
      <c r="UC27" s="24"/>
      <c r="UD27" s="24"/>
      <c r="UE27" s="24"/>
      <c r="UF27" s="24"/>
      <c r="UG27" s="24"/>
      <c r="UH27" s="24"/>
      <c r="UI27" s="24"/>
      <c r="UJ27" s="24"/>
      <c r="UK27" s="24"/>
      <c r="UL27" s="24"/>
      <c r="UM27" s="24"/>
      <c r="UN27" s="24"/>
      <c r="UO27" s="24"/>
      <c r="UP27" s="24"/>
      <c r="UQ27" s="24"/>
      <c r="UR27" s="24"/>
      <c r="US27" s="24"/>
      <c r="UT27" s="24"/>
      <c r="UU27" s="24"/>
      <c r="UV27" s="24"/>
      <c r="UW27" s="24"/>
      <c r="UX27" s="24"/>
      <c r="UY27" s="24"/>
      <c r="UZ27" s="24"/>
      <c r="VA27" s="24"/>
      <c r="VB27" s="24"/>
      <c r="VC27" s="24"/>
      <c r="VD27" s="24"/>
      <c r="VE27" s="24"/>
      <c r="VF27" s="24"/>
      <c r="VG27" s="24"/>
      <c r="VH27" s="24"/>
      <c r="VI27" s="24"/>
      <c r="VJ27" s="24"/>
      <c r="VK27" s="24"/>
      <c r="VL27" s="24"/>
      <c r="VM27" s="24"/>
      <c r="VN27" s="24"/>
      <c r="VO27" s="24"/>
      <c r="VP27" s="24"/>
      <c r="VQ27" s="24"/>
      <c r="VR27" s="24"/>
      <c r="VS27" s="24"/>
      <c r="VT27" s="24"/>
      <c r="VU27" s="24"/>
      <c r="VV27" s="24"/>
      <c r="VW27" s="24"/>
      <c r="VX27" s="24"/>
      <c r="VY27" s="24"/>
      <c r="VZ27" s="24"/>
      <c r="WA27" s="24"/>
      <c r="WB27" s="24"/>
      <c r="WC27" s="24"/>
      <c r="WD27" s="24"/>
      <c r="WE27" s="24"/>
      <c r="WF27" s="24"/>
      <c r="WG27" s="24"/>
      <c r="WH27" s="24"/>
      <c r="WI27" s="24"/>
      <c r="WJ27" s="24"/>
      <c r="WK27" s="24"/>
      <c r="WL27" s="24"/>
      <c r="WM27" s="24"/>
      <c r="WN27" s="24"/>
      <c r="WO27" s="24"/>
      <c r="WP27" s="24"/>
      <c r="WQ27" s="24"/>
      <c r="WR27" s="24"/>
      <c r="WS27" s="24"/>
      <c r="WT27" s="24"/>
      <c r="WU27" s="24"/>
      <c r="WV27" s="24"/>
      <c r="WW27" s="24"/>
      <c r="WX27" s="24"/>
      <c r="WY27" s="24"/>
      <c r="WZ27" s="24"/>
      <c r="XA27" s="24"/>
      <c r="XB27" s="24"/>
      <c r="XC27" s="24"/>
      <c r="XD27" s="24"/>
      <c r="XE27" s="24"/>
      <c r="XF27" s="24"/>
      <c r="XG27" s="24"/>
      <c r="XH27" s="24"/>
      <c r="XI27" s="24"/>
      <c r="XJ27" s="24"/>
      <c r="XK27" s="24"/>
      <c r="XL27" s="24"/>
      <c r="XM27" s="24"/>
      <c r="XN27" s="24"/>
      <c r="XO27" s="24"/>
      <c r="XP27" s="24"/>
      <c r="XQ27" s="24"/>
      <c r="XR27" s="24"/>
      <c r="XS27" s="24"/>
      <c r="XT27" s="24"/>
      <c r="XU27" s="24"/>
      <c r="XV27" s="24"/>
      <c r="XW27" s="24"/>
      <c r="XX27" s="24"/>
      <c r="XY27" s="24"/>
      <c r="XZ27" s="24"/>
      <c r="YA27" s="24"/>
      <c r="YB27" s="24"/>
      <c r="YC27" s="24"/>
      <c r="YD27" s="24"/>
      <c r="YE27" s="24"/>
      <c r="YF27" s="24"/>
      <c r="YG27" s="24"/>
      <c r="YH27" s="24"/>
      <c r="YI27" s="24"/>
      <c r="YJ27" s="24"/>
      <c r="YK27" s="24"/>
      <c r="YL27" s="24"/>
      <c r="YM27" s="24"/>
      <c r="YN27" s="24"/>
      <c r="YO27" s="24"/>
      <c r="YP27" s="24"/>
      <c r="YQ27" s="24"/>
      <c r="YR27" s="24"/>
      <c r="YS27" s="24"/>
      <c r="YT27" s="24"/>
      <c r="YU27" s="24"/>
      <c r="YV27" s="24"/>
      <c r="YW27" s="24"/>
      <c r="YX27" s="24"/>
      <c r="YY27" s="24"/>
      <c r="YZ27" s="24"/>
      <c r="ZA27" s="24"/>
      <c r="ZB27" s="24"/>
      <c r="ZC27" s="24"/>
      <c r="ZD27" s="24"/>
      <c r="ZE27" s="24"/>
      <c r="ZF27" s="24"/>
      <c r="ZG27" s="24"/>
      <c r="ZH27" s="24"/>
      <c r="ZI27" s="24"/>
      <c r="ZJ27" s="24"/>
      <c r="ZK27" s="24"/>
      <c r="ZL27" s="24"/>
      <c r="ZM27" s="24"/>
      <c r="ZN27" s="24"/>
      <c r="ZO27" s="24"/>
      <c r="ZP27" s="24"/>
      <c r="ZQ27" s="24"/>
      <c r="ZR27" s="24"/>
      <c r="ZS27" s="24"/>
      <c r="ZT27" s="24"/>
      <c r="ZU27" s="24"/>
      <c r="ZV27" s="24"/>
      <c r="ZW27" s="24"/>
      <c r="ZX27" s="24"/>
      <c r="ZY27" s="24"/>
      <c r="ZZ27" s="24"/>
      <c r="AAA27" s="24"/>
      <c r="AAB27" s="24"/>
      <c r="AAC27" s="24"/>
      <c r="AAD27" s="24"/>
      <c r="AAE27" s="24"/>
      <c r="AAF27" s="24"/>
      <c r="AAG27" s="24"/>
      <c r="AAH27" s="24"/>
      <c r="AAI27" s="24"/>
      <c r="AAJ27" s="24"/>
      <c r="AAK27" s="24"/>
      <c r="AAL27" s="24"/>
      <c r="AAM27" s="24"/>
      <c r="AAN27" s="24"/>
      <c r="AAO27" s="24"/>
      <c r="AAP27" s="24"/>
      <c r="AAQ27" s="24"/>
      <c r="AAR27" s="24"/>
      <c r="AAS27" s="24"/>
      <c r="AAT27" s="24"/>
      <c r="AAU27" s="24"/>
      <c r="AAV27" s="24"/>
      <c r="AAW27" s="24"/>
      <c r="AAX27" s="24"/>
      <c r="AAY27" s="24"/>
      <c r="AAZ27" s="24"/>
      <c r="ABA27" s="24"/>
      <c r="ABB27" s="24"/>
      <c r="ABC27" s="24"/>
      <c r="ABD27" s="24"/>
      <c r="ABE27" s="24"/>
      <c r="ABF27" s="24"/>
      <c r="ABG27" s="24"/>
      <c r="ABH27" s="24"/>
      <c r="ABI27" s="24"/>
      <c r="ABJ27" s="24"/>
      <c r="ABK27" s="24"/>
      <c r="ABL27" s="24"/>
      <c r="ABM27" s="24"/>
      <c r="ABN27" s="24"/>
      <c r="ABO27" s="24"/>
      <c r="ABP27" s="24"/>
      <c r="ABQ27" s="24"/>
      <c r="ABR27" s="24"/>
      <c r="ABS27" s="24"/>
      <c r="ABT27" s="24"/>
      <c r="ABU27" s="24"/>
      <c r="ABV27" s="24"/>
      <c r="ABW27" s="24"/>
      <c r="ABX27" s="24"/>
      <c r="ABY27" s="24"/>
      <c r="ABZ27" s="24"/>
      <c r="ACA27" s="24"/>
      <c r="ACB27" s="24"/>
      <c r="ACC27" s="24"/>
      <c r="ACD27" s="24"/>
      <c r="ACE27" s="24"/>
      <c r="ACF27" s="24"/>
      <c r="ACG27" s="24"/>
      <c r="ACH27" s="24"/>
      <c r="ACI27" s="24"/>
      <c r="ACJ27" s="24"/>
      <c r="ACK27" s="24"/>
      <c r="ACL27" s="24"/>
      <c r="ACM27" s="24"/>
      <c r="ACN27" s="24"/>
      <c r="ACO27" s="24"/>
      <c r="ACP27" s="24"/>
      <c r="ACQ27" s="24"/>
      <c r="ACR27" s="24"/>
      <c r="ACS27" s="24"/>
      <c r="ACT27" s="24"/>
      <c r="ACU27" s="24"/>
      <c r="ACV27" s="24"/>
      <c r="ACW27" s="24"/>
      <c r="ACX27" s="24"/>
      <c r="ACY27" s="24"/>
      <c r="ACZ27" s="24"/>
      <c r="ADA27" s="24"/>
      <c r="ADB27" s="24"/>
      <c r="ADC27" s="24"/>
      <c r="ADD27" s="24"/>
      <c r="ADE27" s="24"/>
      <c r="ADF27" s="24"/>
      <c r="ADG27" s="24"/>
      <c r="ADH27" s="24"/>
      <c r="ADI27" s="24"/>
      <c r="ADJ27" s="24"/>
      <c r="ADK27" s="24"/>
      <c r="ADL27" s="24"/>
      <c r="ADM27" s="24"/>
      <c r="ADN27" s="24"/>
      <c r="ADO27" s="24"/>
      <c r="ADP27" s="24"/>
      <c r="ADQ27" s="24"/>
      <c r="ADR27" s="24"/>
      <c r="ADS27" s="24"/>
      <c r="ADT27" s="24"/>
      <c r="ADU27" s="24"/>
      <c r="ADV27" s="24"/>
      <c r="ADW27" s="24"/>
      <c r="ADX27" s="24"/>
      <c r="ADY27" s="24"/>
      <c r="ADZ27" s="24"/>
      <c r="AEA27" s="24"/>
      <c r="AEB27" s="24"/>
      <c r="AEC27" s="24"/>
      <c r="AED27" s="24"/>
      <c r="AEE27" s="24"/>
      <c r="AEF27" s="24"/>
      <c r="AEG27" s="24"/>
      <c r="AEH27" s="24"/>
      <c r="AEI27" s="24"/>
      <c r="AEJ27" s="24"/>
      <c r="AEK27" s="24"/>
      <c r="AEL27" s="24"/>
      <c r="AEM27" s="24"/>
      <c r="AEN27" s="24"/>
      <c r="AEO27" s="24"/>
      <c r="AEP27" s="24"/>
      <c r="AEQ27" s="24"/>
      <c r="AER27" s="24"/>
      <c r="AES27" s="24"/>
      <c r="AET27" s="24"/>
      <c r="AEU27" s="24"/>
      <c r="AEV27" s="24"/>
      <c r="AEW27" s="24"/>
      <c r="AEX27" s="24"/>
      <c r="AEY27" s="24"/>
      <c r="AEZ27" s="24"/>
      <c r="AFA27" s="24"/>
      <c r="AFB27" s="24"/>
      <c r="AFC27" s="24"/>
      <c r="AFD27" s="24"/>
      <c r="AFE27" s="24"/>
      <c r="AFF27" s="24"/>
      <c r="AFG27" s="24"/>
      <c r="AFH27" s="24"/>
      <c r="AFI27" s="24"/>
      <c r="AFJ27" s="24"/>
      <c r="AFK27" s="24"/>
      <c r="AFL27" s="24"/>
      <c r="AFM27" s="24"/>
      <c r="AFN27" s="24"/>
      <c r="AFO27" s="24"/>
      <c r="AFP27" s="24"/>
      <c r="AFQ27" s="24"/>
      <c r="AFR27" s="24"/>
      <c r="AFS27" s="24"/>
      <c r="AFT27" s="24"/>
      <c r="AFU27" s="24"/>
      <c r="AFV27" s="24"/>
      <c r="AFW27" s="24"/>
      <c r="AFX27" s="24"/>
      <c r="AFY27" s="24"/>
      <c r="AFZ27" s="24"/>
      <c r="AGA27" s="24"/>
      <c r="AGB27" s="24"/>
      <c r="AGC27" s="24"/>
      <c r="AGD27" s="24"/>
      <c r="AGE27" s="24"/>
      <c r="AGF27" s="24"/>
      <c r="AGG27" s="24"/>
      <c r="AGH27" s="24"/>
      <c r="AGI27" s="24"/>
      <c r="AGJ27" s="24"/>
      <c r="AGK27" s="24"/>
      <c r="AGL27" s="24"/>
      <c r="AGM27" s="24"/>
      <c r="AGN27" s="24"/>
      <c r="AGO27" s="24"/>
      <c r="AGP27" s="24"/>
      <c r="AGQ27" s="24"/>
      <c r="AGR27" s="24"/>
      <c r="AGS27" s="24"/>
      <c r="AGT27" s="24"/>
      <c r="AGU27" s="24"/>
      <c r="AGV27" s="24"/>
      <c r="AGW27" s="24"/>
      <c r="AGX27" s="24"/>
      <c r="AGY27" s="24"/>
      <c r="AGZ27" s="24"/>
      <c r="AHA27" s="24"/>
      <c r="AHB27" s="24"/>
      <c r="AHC27" s="24"/>
      <c r="AHD27" s="24"/>
      <c r="AHE27" s="24"/>
      <c r="AHF27" s="24"/>
      <c r="AHG27" s="24"/>
      <c r="AHH27" s="24"/>
      <c r="AHI27" s="24"/>
      <c r="AHJ27" s="24"/>
      <c r="AHK27" s="24"/>
      <c r="AHL27" s="24"/>
      <c r="AHM27" s="24"/>
      <c r="AHN27" s="24"/>
      <c r="AHO27" s="24"/>
      <c r="AHP27" s="24"/>
      <c r="AHQ27" s="24"/>
      <c r="AHR27" s="24"/>
      <c r="AHS27" s="24"/>
      <c r="AHT27" s="24"/>
      <c r="AHU27" s="24"/>
      <c r="AHV27" s="24"/>
      <c r="AHW27" s="24"/>
      <c r="AHX27" s="24"/>
      <c r="AHY27" s="24"/>
      <c r="AHZ27" s="24"/>
      <c r="AIA27" s="24"/>
      <c r="AIB27" s="24"/>
      <c r="AIC27" s="24"/>
      <c r="AID27" s="24"/>
      <c r="AIE27" s="24"/>
      <c r="AIF27" s="24"/>
      <c r="AIG27" s="24"/>
      <c r="AIH27" s="24"/>
      <c r="AII27" s="24"/>
      <c r="AIJ27" s="24"/>
      <c r="AIK27" s="24"/>
      <c r="AIL27" s="24"/>
      <c r="AIM27" s="24"/>
      <c r="AIN27" s="24"/>
      <c r="AIO27" s="24"/>
      <c r="AIP27" s="24"/>
      <c r="AIQ27" s="24"/>
      <c r="AIR27" s="24"/>
      <c r="AIS27" s="24"/>
      <c r="AIT27" s="24"/>
      <c r="AIU27" s="24"/>
      <c r="AIV27" s="24"/>
      <c r="AIW27" s="24"/>
      <c r="AIX27" s="24"/>
      <c r="AIY27" s="24"/>
      <c r="AIZ27" s="24"/>
      <c r="AJA27" s="24"/>
      <c r="AJB27" s="24"/>
      <c r="AJC27" s="24"/>
      <c r="AJD27" s="24"/>
      <c r="AJE27" s="24"/>
      <c r="AJF27" s="24"/>
      <c r="AJG27" s="24"/>
      <c r="AJH27" s="24"/>
      <c r="AJI27" s="24"/>
      <c r="AJJ27" s="24"/>
      <c r="AJK27" s="24"/>
      <c r="AJL27" s="24"/>
      <c r="AJM27" s="24"/>
      <c r="AJN27" s="24"/>
      <c r="AJO27" s="24"/>
      <c r="AJP27" s="24"/>
      <c r="AJQ27" s="24"/>
      <c r="AJR27" s="24"/>
      <c r="AJS27" s="24"/>
      <c r="AJT27" s="24"/>
      <c r="AJU27" s="24"/>
      <c r="AJV27" s="24"/>
      <c r="AJW27" s="24"/>
      <c r="AJX27" s="24"/>
      <c r="AJY27" s="24"/>
      <c r="AJZ27" s="24"/>
      <c r="AKA27" s="24"/>
      <c r="AKB27" s="24"/>
      <c r="AKC27" s="24"/>
      <c r="AKD27" s="24"/>
      <c r="AKE27" s="24"/>
      <c r="AKF27" s="24"/>
      <c r="AKG27" s="24"/>
      <c r="AKH27" s="24"/>
      <c r="AKI27" s="24"/>
      <c r="AKJ27" s="24"/>
      <c r="AKK27" s="24"/>
      <c r="AKL27" s="24"/>
      <c r="AKM27" s="24"/>
      <c r="AKN27" s="24"/>
      <c r="AKO27" s="24"/>
      <c r="AKP27" s="24"/>
      <c r="AKQ27" s="24"/>
      <c r="AKR27" s="24"/>
      <c r="AKS27" s="24"/>
      <c r="AKT27" s="24"/>
      <c r="AKU27" s="24"/>
      <c r="AKV27" s="24"/>
      <c r="AKW27" s="24"/>
      <c r="AKX27" s="24"/>
      <c r="AKY27" s="24"/>
      <c r="AKZ27" s="24"/>
      <c r="ALA27" s="24"/>
      <c r="ALB27" s="24"/>
      <c r="ALC27" s="24"/>
      <c r="ALD27" s="24"/>
      <c r="ALE27" s="24"/>
      <c r="ALF27" s="24"/>
      <c r="ALG27" s="24"/>
      <c r="ALH27" s="24"/>
      <c r="ALI27" s="24"/>
      <c r="ALJ27" s="24"/>
      <c r="ALK27" s="24"/>
      <c r="ALL27" s="24"/>
      <c r="ALM27" s="24"/>
      <c r="ALN27" s="24"/>
      <c r="ALO27" s="24"/>
      <c r="ALP27" s="24"/>
      <c r="ALQ27" s="24"/>
      <c r="ALR27" s="24"/>
      <c r="ALS27" s="24"/>
      <c r="ALT27" s="24"/>
      <c r="ALU27" s="24"/>
      <c r="ALV27" s="24"/>
      <c r="ALW27" s="24"/>
      <c r="ALX27" s="24"/>
      <c r="ALY27" s="24"/>
      <c r="ALZ27" s="24"/>
      <c r="AMA27" s="24"/>
      <c r="AMB27" s="24"/>
      <c r="AMC27" s="24"/>
      <c r="AMD27" s="24"/>
      <c r="AME27" s="24"/>
      <c r="AMF27" s="24"/>
      <c r="AMG27" s="24"/>
      <c r="AMH27" s="24"/>
      <c r="AMI27" s="24"/>
      <c r="AMJ27" s="24"/>
      <c r="AMK27" s="24"/>
    </row>
    <row r="28" spans="1:16384" customFormat="1">
      <c r="A28" s="31"/>
      <c r="B28" s="31"/>
      <c r="C28" s="31"/>
      <c r="D28" s="31"/>
      <c r="E28" s="31"/>
      <c r="F28" s="31"/>
      <c r="G28" s="24"/>
      <c r="H28" s="24"/>
      <c r="I28" s="24"/>
      <c r="J28" s="24"/>
      <c r="K28" s="24"/>
      <c r="L28" s="24"/>
      <c r="M28" s="24"/>
      <c r="N28" s="24"/>
      <c r="O28" s="24"/>
      <c r="P28" s="24"/>
      <c r="Q28" s="24"/>
      <c r="R28" s="24"/>
      <c r="S28" s="24"/>
      <c r="T28" s="24"/>
      <c r="U28" s="24"/>
      <c r="V28" s="24"/>
      <c r="W28" s="24"/>
      <c r="X28" s="24"/>
      <c r="Y28" s="24"/>
      <c r="Z28" s="24"/>
      <c r="AA28" s="24"/>
      <c r="AB28" s="24"/>
      <c r="AC28" s="24"/>
      <c r="AD28" s="24"/>
      <c r="AE28" s="24"/>
      <c r="AF28" s="24"/>
      <c r="AG28" s="24"/>
      <c r="AH28" s="24"/>
      <c r="AI28" s="24"/>
      <c r="AJ28" s="24"/>
      <c r="AK28" s="24"/>
      <c r="AL28" s="24"/>
      <c r="AM28" s="24"/>
      <c r="AN28" s="24"/>
      <c r="AO28" s="24"/>
      <c r="AP28" s="24"/>
      <c r="AQ28" s="24"/>
      <c r="AR28" s="24"/>
      <c r="AS28" s="24"/>
      <c r="AT28" s="24"/>
      <c r="AU28" s="24"/>
      <c r="AV28" s="24"/>
      <c r="AW28" s="24"/>
      <c r="AX28" s="24"/>
      <c r="AY28" s="24"/>
      <c r="AZ28" s="24"/>
      <c r="BA28" s="24"/>
      <c r="BB28" s="24"/>
      <c r="BC28" s="24"/>
      <c r="BD28" s="24"/>
      <c r="BE28" s="24"/>
      <c r="BF28" s="24"/>
      <c r="BG28" s="24"/>
      <c r="BH28" s="24"/>
      <c r="BI28" s="24"/>
      <c r="BJ28" s="24"/>
      <c r="BK28" s="24"/>
      <c r="BL28" s="24"/>
      <c r="BM28" s="24"/>
      <c r="BN28" s="24"/>
      <c r="BO28" s="24"/>
      <c r="BP28" s="24"/>
      <c r="BQ28" s="24"/>
      <c r="BR28" s="24"/>
      <c r="BS28" s="24"/>
      <c r="BT28" s="24"/>
      <c r="BU28" s="24"/>
      <c r="BV28" s="24"/>
      <c r="BW28" s="24"/>
      <c r="BX28" s="24"/>
      <c r="BY28" s="24"/>
      <c r="BZ28" s="24"/>
      <c r="CA28" s="24"/>
      <c r="CB28" s="24"/>
      <c r="CC28" s="24"/>
      <c r="CD28" s="24"/>
      <c r="CE28" s="24"/>
      <c r="CF28" s="24"/>
      <c r="CG28" s="24"/>
      <c r="CH28" s="24"/>
      <c r="CI28" s="24"/>
      <c r="CJ28" s="24"/>
      <c r="CK28" s="24"/>
      <c r="CL28" s="24"/>
      <c r="CM28" s="24"/>
      <c r="CN28" s="24"/>
      <c r="CO28" s="24"/>
      <c r="CP28" s="24"/>
      <c r="CQ28" s="24"/>
      <c r="CR28" s="24"/>
      <c r="CS28" s="24"/>
      <c r="CT28" s="24"/>
      <c r="CU28" s="24"/>
      <c r="CV28" s="24"/>
      <c r="CW28" s="24"/>
      <c r="CX28" s="24"/>
      <c r="CY28" s="24"/>
      <c r="CZ28" s="24"/>
      <c r="DA28" s="24"/>
      <c r="DB28" s="24"/>
      <c r="DC28" s="24"/>
      <c r="DD28" s="24"/>
      <c r="DE28" s="24"/>
      <c r="DF28" s="24"/>
      <c r="DG28" s="24"/>
      <c r="DH28" s="24"/>
      <c r="DI28" s="24"/>
      <c r="DJ28" s="24"/>
      <c r="DK28" s="24"/>
      <c r="DL28" s="24"/>
      <c r="DM28" s="24"/>
      <c r="DN28" s="24"/>
      <c r="DO28" s="24"/>
      <c r="DP28" s="24"/>
      <c r="DQ28" s="24"/>
      <c r="DR28" s="24"/>
      <c r="DS28" s="24"/>
      <c r="DT28" s="24"/>
      <c r="DU28" s="24"/>
      <c r="DV28" s="24"/>
      <c r="DW28" s="24"/>
      <c r="DX28" s="24"/>
      <c r="DY28" s="24"/>
      <c r="DZ28" s="24"/>
      <c r="EA28" s="24"/>
      <c r="EB28" s="24"/>
      <c r="EC28" s="24"/>
      <c r="ED28" s="24"/>
      <c r="EE28" s="24"/>
      <c r="EF28" s="24"/>
      <c r="EG28" s="24"/>
      <c r="EH28" s="24"/>
      <c r="EI28" s="24"/>
      <c r="EJ28" s="24"/>
      <c r="EK28" s="24"/>
      <c r="EL28" s="24"/>
      <c r="EM28" s="24"/>
      <c r="EN28" s="24"/>
      <c r="EO28" s="24"/>
      <c r="EP28" s="24"/>
      <c r="EQ28" s="24"/>
      <c r="ER28" s="24"/>
      <c r="ES28" s="24"/>
      <c r="ET28" s="24"/>
      <c r="EU28" s="24"/>
      <c r="EV28" s="24"/>
      <c r="EW28" s="24"/>
      <c r="EX28" s="24"/>
      <c r="EY28" s="24"/>
      <c r="EZ28" s="24"/>
      <c r="FA28" s="24"/>
      <c r="FB28" s="24"/>
      <c r="FC28" s="24"/>
      <c r="FD28" s="24"/>
      <c r="FE28" s="24"/>
      <c r="FF28" s="24"/>
      <c r="FG28" s="24"/>
      <c r="FH28" s="24"/>
      <c r="FI28" s="24"/>
      <c r="FJ28" s="24"/>
      <c r="FK28" s="24"/>
      <c r="FL28" s="24"/>
      <c r="FM28" s="24"/>
      <c r="FN28" s="24"/>
      <c r="FO28" s="24"/>
      <c r="FP28" s="24"/>
      <c r="FQ28" s="24"/>
      <c r="FR28" s="24"/>
      <c r="FS28" s="24"/>
      <c r="FT28" s="24"/>
      <c r="FU28" s="24"/>
      <c r="FV28" s="24"/>
      <c r="FW28" s="24"/>
      <c r="FX28" s="24"/>
      <c r="FY28" s="24"/>
      <c r="FZ28" s="24"/>
      <c r="GA28" s="24"/>
      <c r="GB28" s="24"/>
      <c r="GC28" s="24"/>
      <c r="GD28" s="24"/>
      <c r="GE28" s="24"/>
      <c r="GF28" s="24"/>
      <c r="GG28" s="24"/>
      <c r="GH28" s="24"/>
      <c r="GI28" s="24"/>
      <c r="GJ28" s="24"/>
      <c r="GK28" s="24"/>
      <c r="GL28" s="24"/>
      <c r="GM28" s="24"/>
      <c r="GN28" s="24"/>
      <c r="GO28" s="24"/>
      <c r="GP28" s="24"/>
      <c r="GQ28" s="24"/>
      <c r="GR28" s="24"/>
      <c r="GS28" s="24"/>
      <c r="GT28" s="24"/>
      <c r="GU28" s="24"/>
      <c r="GV28" s="24"/>
      <c r="GW28" s="24"/>
      <c r="GX28" s="24"/>
      <c r="GY28" s="24"/>
      <c r="GZ28" s="24"/>
      <c r="HA28" s="24"/>
      <c r="HB28" s="24"/>
      <c r="HC28" s="24"/>
      <c r="HD28" s="24"/>
      <c r="HE28" s="24"/>
      <c r="HF28" s="24"/>
      <c r="HG28" s="24"/>
      <c r="HH28" s="24"/>
      <c r="HI28" s="24"/>
      <c r="HJ28" s="24"/>
      <c r="HK28" s="24"/>
      <c r="HL28" s="24"/>
      <c r="HM28" s="24"/>
      <c r="HN28" s="24"/>
      <c r="HO28" s="24"/>
      <c r="HP28" s="24"/>
      <c r="HQ28" s="24"/>
      <c r="HR28" s="24"/>
      <c r="HS28" s="24"/>
      <c r="HT28" s="24"/>
      <c r="HU28" s="24"/>
      <c r="HV28" s="24"/>
      <c r="HW28" s="24"/>
      <c r="HX28" s="24"/>
      <c r="HY28" s="24"/>
      <c r="HZ28" s="24"/>
      <c r="IA28" s="24"/>
      <c r="IB28" s="24"/>
      <c r="IC28" s="24"/>
      <c r="ID28" s="24"/>
      <c r="IE28" s="24"/>
      <c r="IF28" s="24"/>
      <c r="IG28" s="24"/>
      <c r="IH28" s="24"/>
      <c r="II28" s="24"/>
      <c r="IJ28" s="24"/>
      <c r="IK28" s="24"/>
      <c r="IL28" s="24"/>
      <c r="IM28" s="24"/>
      <c r="IN28" s="24"/>
      <c r="IO28" s="24"/>
      <c r="IP28" s="24"/>
      <c r="IQ28" s="24"/>
      <c r="IR28" s="24"/>
      <c r="IS28" s="24"/>
      <c r="IT28" s="24"/>
      <c r="IU28" s="24"/>
      <c r="IV28" s="24"/>
      <c r="IW28" s="24"/>
      <c r="IX28" s="24"/>
      <c r="IY28" s="24"/>
      <c r="IZ28" s="24"/>
      <c r="JA28" s="24"/>
      <c r="JB28" s="24"/>
      <c r="JC28" s="24"/>
      <c r="JD28" s="24"/>
      <c r="JE28" s="24"/>
      <c r="JF28" s="24"/>
      <c r="JG28" s="24"/>
      <c r="JH28" s="24"/>
      <c r="JI28" s="24"/>
      <c r="JJ28" s="24"/>
      <c r="JK28" s="24"/>
      <c r="JL28" s="24"/>
      <c r="JM28" s="24"/>
      <c r="JN28" s="24"/>
      <c r="JO28" s="24"/>
      <c r="JP28" s="24"/>
      <c r="JQ28" s="24"/>
      <c r="JR28" s="24"/>
      <c r="JS28" s="24"/>
      <c r="JT28" s="24"/>
      <c r="JU28" s="24"/>
      <c r="JV28" s="24"/>
      <c r="JW28" s="24"/>
      <c r="JX28" s="24"/>
      <c r="JY28" s="24"/>
      <c r="JZ28" s="24"/>
      <c r="KA28" s="24"/>
      <c r="KB28" s="24"/>
      <c r="KC28" s="24"/>
      <c r="KD28" s="24"/>
      <c r="KE28" s="24"/>
      <c r="KF28" s="24"/>
      <c r="KG28" s="24"/>
      <c r="KH28" s="24"/>
      <c r="KI28" s="24"/>
      <c r="KJ28" s="24"/>
      <c r="KK28" s="24"/>
      <c r="KL28" s="24"/>
      <c r="KM28" s="24"/>
      <c r="KN28" s="24"/>
      <c r="KO28" s="24"/>
      <c r="KP28" s="24"/>
      <c r="KQ28" s="24"/>
      <c r="KR28" s="24"/>
      <c r="KS28" s="24"/>
      <c r="KT28" s="24"/>
      <c r="KU28" s="24"/>
      <c r="KV28" s="24"/>
      <c r="KW28" s="24"/>
      <c r="KX28" s="24"/>
      <c r="KY28" s="24"/>
      <c r="KZ28" s="24"/>
      <c r="LA28" s="24"/>
      <c r="LB28" s="24"/>
      <c r="LC28" s="24"/>
      <c r="LD28" s="24"/>
      <c r="LE28" s="24"/>
      <c r="LF28" s="24"/>
      <c r="LG28" s="24"/>
      <c r="LH28" s="24"/>
      <c r="LI28" s="24"/>
      <c r="LJ28" s="24"/>
      <c r="LK28" s="24"/>
      <c r="LL28" s="24"/>
      <c r="LM28" s="24"/>
      <c r="LN28" s="24"/>
      <c r="LO28" s="24"/>
      <c r="LP28" s="24"/>
      <c r="LQ28" s="24"/>
      <c r="LR28" s="24"/>
      <c r="LS28" s="24"/>
      <c r="LT28" s="24"/>
      <c r="LU28" s="24"/>
      <c r="LV28" s="24"/>
      <c r="LW28" s="24"/>
      <c r="LX28" s="24"/>
      <c r="LY28" s="24"/>
      <c r="LZ28" s="24"/>
      <c r="MA28" s="24"/>
      <c r="MB28" s="24"/>
      <c r="MC28" s="24"/>
      <c r="MD28" s="24"/>
      <c r="ME28" s="24"/>
      <c r="MF28" s="24"/>
      <c r="MG28" s="24"/>
      <c r="MH28" s="24"/>
      <c r="MI28" s="24"/>
      <c r="MJ28" s="24"/>
      <c r="MK28" s="24"/>
      <c r="ML28" s="24"/>
      <c r="MM28" s="24"/>
      <c r="MN28" s="24"/>
      <c r="MO28" s="24"/>
      <c r="MP28" s="24"/>
      <c r="MQ28" s="24"/>
      <c r="MR28" s="24"/>
      <c r="MS28" s="24"/>
      <c r="MT28" s="24"/>
      <c r="MU28" s="24"/>
      <c r="MV28" s="24"/>
      <c r="MW28" s="24"/>
      <c r="MX28" s="24"/>
      <c r="MY28" s="24"/>
      <c r="MZ28" s="24"/>
      <c r="NA28" s="24"/>
      <c r="NB28" s="24"/>
      <c r="NC28" s="24"/>
      <c r="ND28" s="24"/>
      <c r="NE28" s="24"/>
      <c r="NF28" s="24"/>
      <c r="NG28" s="24"/>
      <c r="NH28" s="24"/>
      <c r="NI28" s="24"/>
      <c r="NJ28" s="24"/>
      <c r="NK28" s="24"/>
      <c r="NL28" s="24"/>
      <c r="NM28" s="24"/>
      <c r="NN28" s="24"/>
      <c r="NO28" s="24"/>
      <c r="NP28" s="24"/>
      <c r="NQ28" s="24"/>
      <c r="NR28" s="24"/>
      <c r="NS28" s="24"/>
      <c r="NT28" s="24"/>
      <c r="NU28" s="24"/>
      <c r="NV28" s="24"/>
      <c r="NW28" s="24"/>
      <c r="NX28" s="24"/>
      <c r="NY28" s="24"/>
      <c r="NZ28" s="24"/>
      <c r="OA28" s="24"/>
      <c r="OB28" s="24"/>
      <c r="OC28" s="24"/>
      <c r="OD28" s="24"/>
      <c r="OE28" s="24"/>
      <c r="OF28" s="24"/>
      <c r="OG28" s="24"/>
      <c r="OH28" s="24"/>
      <c r="OI28" s="24"/>
      <c r="OJ28" s="24"/>
      <c r="OK28" s="24"/>
      <c r="OL28" s="24"/>
      <c r="OM28" s="24"/>
      <c r="ON28" s="24"/>
      <c r="OO28" s="24"/>
      <c r="OP28" s="24"/>
      <c r="OQ28" s="24"/>
      <c r="OR28" s="24"/>
      <c r="OS28" s="24"/>
      <c r="OT28" s="24"/>
      <c r="OU28" s="24"/>
      <c r="OV28" s="24"/>
      <c r="OW28" s="24"/>
      <c r="OX28" s="24"/>
      <c r="OY28" s="24"/>
      <c r="OZ28" s="24"/>
      <c r="PA28" s="24"/>
      <c r="PB28" s="24"/>
      <c r="PC28" s="24"/>
      <c r="PD28" s="24"/>
      <c r="PE28" s="24"/>
      <c r="PF28" s="24"/>
      <c r="PG28" s="24"/>
      <c r="PH28" s="24"/>
      <c r="PI28" s="24"/>
      <c r="PJ28" s="24"/>
      <c r="PK28" s="24"/>
      <c r="PL28" s="24"/>
      <c r="PM28" s="24"/>
      <c r="PN28" s="24"/>
      <c r="PO28" s="24"/>
      <c r="PP28" s="24"/>
      <c r="PQ28" s="24"/>
      <c r="PR28" s="24"/>
      <c r="PS28" s="24"/>
      <c r="PT28" s="24"/>
      <c r="PU28" s="24"/>
      <c r="PV28" s="24"/>
      <c r="PW28" s="24"/>
      <c r="PX28" s="24"/>
      <c r="PY28" s="24"/>
      <c r="PZ28" s="24"/>
      <c r="QA28" s="24"/>
      <c r="QB28" s="24"/>
      <c r="QC28" s="24"/>
      <c r="QD28" s="24"/>
      <c r="QE28" s="24"/>
      <c r="QF28" s="24"/>
      <c r="QG28" s="24"/>
      <c r="QH28" s="24"/>
      <c r="QI28" s="24"/>
      <c r="QJ28" s="24"/>
      <c r="QK28" s="24"/>
      <c r="QL28" s="24"/>
      <c r="QM28" s="24"/>
      <c r="QN28" s="24"/>
      <c r="QO28" s="24"/>
      <c r="QP28" s="24"/>
      <c r="QQ28" s="24"/>
      <c r="QR28" s="24"/>
      <c r="QS28" s="24"/>
      <c r="QT28" s="24"/>
      <c r="QU28" s="24"/>
      <c r="QV28" s="24"/>
      <c r="QW28" s="24"/>
      <c r="QX28" s="24"/>
      <c r="QY28" s="24"/>
      <c r="QZ28" s="24"/>
      <c r="RA28" s="24"/>
      <c r="RB28" s="24"/>
      <c r="RC28" s="24"/>
      <c r="RD28" s="24"/>
      <c r="RE28" s="24"/>
      <c r="RF28" s="24"/>
      <c r="RG28" s="24"/>
      <c r="RH28" s="24"/>
      <c r="RI28" s="24"/>
      <c r="RJ28" s="24"/>
      <c r="RK28" s="24"/>
      <c r="RL28" s="24"/>
      <c r="RM28" s="24"/>
      <c r="RN28" s="24"/>
      <c r="RO28" s="24"/>
      <c r="RP28" s="24"/>
      <c r="RQ28" s="24"/>
      <c r="RR28" s="24"/>
      <c r="RS28" s="24"/>
      <c r="RT28" s="24"/>
      <c r="RU28" s="24"/>
      <c r="RV28" s="24"/>
      <c r="RW28" s="24"/>
      <c r="RX28" s="24"/>
      <c r="RY28" s="24"/>
      <c r="RZ28" s="24"/>
      <c r="SA28" s="24"/>
      <c r="SB28" s="24"/>
      <c r="SC28" s="24"/>
      <c r="SD28" s="24"/>
      <c r="SE28" s="24"/>
      <c r="SF28" s="24"/>
      <c r="SG28" s="24"/>
      <c r="SH28" s="24"/>
      <c r="SI28" s="24"/>
      <c r="SJ28" s="24"/>
      <c r="SK28" s="24"/>
      <c r="SL28" s="24"/>
      <c r="SM28" s="24"/>
      <c r="SN28" s="24"/>
      <c r="SO28" s="24"/>
      <c r="SP28" s="24"/>
      <c r="SQ28" s="24"/>
      <c r="SR28" s="24"/>
      <c r="SS28" s="24"/>
      <c r="ST28" s="24"/>
      <c r="SU28" s="24"/>
      <c r="SV28" s="24"/>
      <c r="SW28" s="24"/>
      <c r="SX28" s="24"/>
      <c r="SY28" s="24"/>
      <c r="SZ28" s="24"/>
      <c r="TA28" s="24"/>
      <c r="TB28" s="24"/>
      <c r="TC28" s="24"/>
      <c r="TD28" s="24"/>
      <c r="TE28" s="24"/>
      <c r="TF28" s="24"/>
      <c r="TG28" s="24"/>
      <c r="TH28" s="24"/>
      <c r="TI28" s="24"/>
      <c r="TJ28" s="24"/>
      <c r="TK28" s="24"/>
      <c r="TL28" s="24"/>
      <c r="TM28" s="24"/>
      <c r="TN28" s="24"/>
      <c r="TO28" s="24"/>
      <c r="TP28" s="24"/>
      <c r="TQ28" s="24"/>
      <c r="TR28" s="24"/>
      <c r="TS28" s="24"/>
      <c r="TT28" s="24"/>
      <c r="TU28" s="24"/>
      <c r="TV28" s="24"/>
      <c r="TW28" s="24"/>
      <c r="TX28" s="24"/>
      <c r="TY28" s="24"/>
      <c r="TZ28" s="24"/>
      <c r="UA28" s="24"/>
      <c r="UB28" s="24"/>
      <c r="UC28" s="24"/>
      <c r="UD28" s="24"/>
      <c r="UE28" s="24"/>
      <c r="UF28" s="24"/>
      <c r="UG28" s="24"/>
      <c r="UH28" s="24"/>
      <c r="UI28" s="24"/>
      <c r="UJ28" s="24"/>
      <c r="UK28" s="24"/>
      <c r="UL28" s="24"/>
      <c r="UM28" s="24"/>
      <c r="UN28" s="24"/>
      <c r="UO28" s="24"/>
      <c r="UP28" s="24"/>
      <c r="UQ28" s="24"/>
      <c r="UR28" s="24"/>
      <c r="US28" s="24"/>
      <c r="UT28" s="24"/>
      <c r="UU28" s="24"/>
      <c r="UV28" s="24"/>
      <c r="UW28" s="24"/>
      <c r="UX28" s="24"/>
      <c r="UY28" s="24"/>
      <c r="UZ28" s="24"/>
      <c r="VA28" s="24"/>
      <c r="VB28" s="24"/>
      <c r="VC28" s="24"/>
      <c r="VD28" s="24"/>
      <c r="VE28" s="24"/>
      <c r="VF28" s="24"/>
      <c r="VG28" s="24"/>
      <c r="VH28" s="24"/>
      <c r="VI28" s="24"/>
      <c r="VJ28" s="24"/>
      <c r="VK28" s="24"/>
      <c r="VL28" s="24"/>
      <c r="VM28" s="24"/>
      <c r="VN28" s="24"/>
      <c r="VO28" s="24"/>
      <c r="VP28" s="24"/>
      <c r="VQ28" s="24"/>
      <c r="VR28" s="24"/>
      <c r="VS28" s="24"/>
      <c r="VT28" s="24"/>
      <c r="VU28" s="24"/>
      <c r="VV28" s="24"/>
      <c r="VW28" s="24"/>
      <c r="VX28" s="24"/>
      <c r="VY28" s="24"/>
      <c r="VZ28" s="24"/>
      <c r="WA28" s="24"/>
      <c r="WB28" s="24"/>
      <c r="WC28" s="24"/>
      <c r="WD28" s="24"/>
      <c r="WE28" s="24"/>
      <c r="WF28" s="24"/>
      <c r="WG28" s="24"/>
      <c r="WH28" s="24"/>
      <c r="WI28" s="24"/>
      <c r="WJ28" s="24"/>
      <c r="WK28" s="24"/>
      <c r="WL28" s="24"/>
      <c r="WM28" s="24"/>
      <c r="WN28" s="24"/>
      <c r="WO28" s="24"/>
      <c r="WP28" s="24"/>
      <c r="WQ28" s="24"/>
      <c r="WR28" s="24"/>
      <c r="WS28" s="24"/>
      <c r="WT28" s="24"/>
      <c r="WU28" s="24"/>
      <c r="WV28" s="24"/>
      <c r="WW28" s="24"/>
      <c r="WX28" s="24"/>
      <c r="WY28" s="24"/>
      <c r="WZ28" s="24"/>
      <c r="XA28" s="24"/>
      <c r="XB28" s="24"/>
      <c r="XC28" s="24"/>
      <c r="XD28" s="24"/>
      <c r="XE28" s="24"/>
      <c r="XF28" s="24"/>
      <c r="XG28" s="24"/>
      <c r="XH28" s="24"/>
      <c r="XI28" s="24"/>
      <c r="XJ28" s="24"/>
      <c r="XK28" s="24"/>
      <c r="XL28" s="24"/>
      <c r="XM28" s="24"/>
      <c r="XN28" s="24"/>
      <c r="XO28" s="24"/>
      <c r="XP28" s="24"/>
      <c r="XQ28" s="24"/>
      <c r="XR28" s="24"/>
      <c r="XS28" s="24"/>
      <c r="XT28" s="24"/>
      <c r="XU28" s="24"/>
      <c r="XV28" s="24"/>
      <c r="XW28" s="24"/>
      <c r="XX28" s="24"/>
      <c r="XY28" s="24"/>
      <c r="XZ28" s="24"/>
      <c r="YA28" s="24"/>
      <c r="YB28" s="24"/>
      <c r="YC28" s="24"/>
      <c r="YD28" s="24"/>
      <c r="YE28" s="24"/>
      <c r="YF28" s="24"/>
      <c r="YG28" s="24"/>
      <c r="YH28" s="24"/>
      <c r="YI28" s="24"/>
      <c r="YJ28" s="24"/>
      <c r="YK28" s="24"/>
      <c r="YL28" s="24"/>
      <c r="YM28" s="24"/>
      <c r="YN28" s="24"/>
      <c r="YO28" s="24"/>
      <c r="YP28" s="24"/>
      <c r="YQ28" s="24"/>
      <c r="YR28" s="24"/>
      <c r="YS28" s="24"/>
      <c r="YT28" s="24"/>
      <c r="YU28" s="24"/>
      <c r="YV28" s="24"/>
      <c r="YW28" s="24"/>
      <c r="YX28" s="24"/>
      <c r="YY28" s="24"/>
      <c r="YZ28" s="24"/>
      <c r="ZA28" s="24"/>
      <c r="ZB28" s="24"/>
      <c r="ZC28" s="24"/>
      <c r="ZD28" s="24"/>
      <c r="ZE28" s="24"/>
      <c r="ZF28" s="24"/>
      <c r="ZG28" s="24"/>
      <c r="ZH28" s="24"/>
      <c r="ZI28" s="24"/>
      <c r="ZJ28" s="24"/>
      <c r="ZK28" s="24"/>
      <c r="ZL28" s="24"/>
      <c r="ZM28" s="24"/>
      <c r="ZN28" s="24"/>
      <c r="ZO28" s="24"/>
      <c r="ZP28" s="24"/>
      <c r="ZQ28" s="24"/>
      <c r="ZR28" s="24"/>
      <c r="ZS28" s="24"/>
      <c r="ZT28" s="24"/>
      <c r="ZU28" s="24"/>
      <c r="ZV28" s="24"/>
      <c r="ZW28" s="24"/>
      <c r="ZX28" s="24"/>
      <c r="ZY28" s="24"/>
      <c r="ZZ28" s="24"/>
      <c r="AAA28" s="24"/>
      <c r="AAB28" s="24"/>
      <c r="AAC28" s="24"/>
      <c r="AAD28" s="24"/>
      <c r="AAE28" s="24"/>
      <c r="AAF28" s="24"/>
      <c r="AAG28" s="24"/>
      <c r="AAH28" s="24"/>
      <c r="AAI28" s="24"/>
      <c r="AAJ28" s="24"/>
      <c r="AAK28" s="24"/>
      <c r="AAL28" s="24"/>
      <c r="AAM28" s="24"/>
      <c r="AAN28" s="24"/>
      <c r="AAO28" s="24"/>
      <c r="AAP28" s="24"/>
      <c r="AAQ28" s="24"/>
      <c r="AAR28" s="24"/>
      <c r="AAS28" s="24"/>
      <c r="AAT28" s="24"/>
      <c r="AAU28" s="24"/>
      <c r="AAV28" s="24"/>
      <c r="AAW28" s="24"/>
      <c r="AAX28" s="24"/>
      <c r="AAY28" s="24"/>
      <c r="AAZ28" s="24"/>
      <c r="ABA28" s="24"/>
      <c r="ABB28" s="24"/>
      <c r="ABC28" s="24"/>
      <c r="ABD28" s="24"/>
      <c r="ABE28" s="24"/>
      <c r="ABF28" s="24"/>
      <c r="ABG28" s="24"/>
      <c r="ABH28" s="24"/>
      <c r="ABI28" s="24"/>
      <c r="ABJ28" s="24"/>
      <c r="ABK28" s="24"/>
      <c r="ABL28" s="24"/>
      <c r="ABM28" s="24"/>
      <c r="ABN28" s="24"/>
      <c r="ABO28" s="24"/>
      <c r="ABP28" s="24"/>
      <c r="ABQ28" s="24"/>
      <c r="ABR28" s="24"/>
      <c r="ABS28" s="24"/>
      <c r="ABT28" s="24"/>
      <c r="ABU28" s="24"/>
      <c r="ABV28" s="24"/>
      <c r="ABW28" s="24"/>
      <c r="ABX28" s="24"/>
      <c r="ABY28" s="24"/>
      <c r="ABZ28" s="24"/>
      <c r="ACA28" s="24"/>
      <c r="ACB28" s="24"/>
      <c r="ACC28" s="24"/>
      <c r="ACD28" s="24"/>
      <c r="ACE28" s="24"/>
      <c r="ACF28" s="24"/>
      <c r="ACG28" s="24"/>
      <c r="ACH28" s="24"/>
      <c r="ACI28" s="24"/>
      <c r="ACJ28" s="24"/>
      <c r="ACK28" s="24"/>
      <c r="ACL28" s="24"/>
      <c r="ACM28" s="24"/>
      <c r="ACN28" s="24"/>
      <c r="ACO28" s="24"/>
      <c r="ACP28" s="24"/>
      <c r="ACQ28" s="24"/>
      <c r="ACR28" s="24"/>
      <c r="ACS28" s="24"/>
      <c r="ACT28" s="24"/>
      <c r="ACU28" s="24"/>
      <c r="ACV28" s="24"/>
      <c r="ACW28" s="24"/>
      <c r="ACX28" s="24"/>
      <c r="ACY28" s="24"/>
      <c r="ACZ28" s="24"/>
      <c r="ADA28" s="24"/>
      <c r="ADB28" s="24"/>
      <c r="ADC28" s="24"/>
      <c r="ADD28" s="24"/>
      <c r="ADE28" s="24"/>
      <c r="ADF28" s="24"/>
      <c r="ADG28" s="24"/>
      <c r="ADH28" s="24"/>
      <c r="ADI28" s="24"/>
      <c r="ADJ28" s="24"/>
      <c r="ADK28" s="24"/>
      <c r="ADL28" s="24"/>
      <c r="ADM28" s="24"/>
      <c r="ADN28" s="24"/>
      <c r="ADO28" s="24"/>
      <c r="ADP28" s="24"/>
      <c r="ADQ28" s="24"/>
      <c r="ADR28" s="24"/>
      <c r="ADS28" s="24"/>
      <c r="ADT28" s="24"/>
      <c r="ADU28" s="24"/>
      <c r="ADV28" s="24"/>
      <c r="ADW28" s="24"/>
      <c r="ADX28" s="24"/>
      <c r="ADY28" s="24"/>
      <c r="ADZ28" s="24"/>
      <c r="AEA28" s="24"/>
      <c r="AEB28" s="24"/>
      <c r="AEC28" s="24"/>
      <c r="AED28" s="24"/>
      <c r="AEE28" s="24"/>
      <c r="AEF28" s="24"/>
      <c r="AEG28" s="24"/>
      <c r="AEH28" s="24"/>
      <c r="AEI28" s="24"/>
      <c r="AEJ28" s="24"/>
      <c r="AEK28" s="24"/>
      <c r="AEL28" s="24"/>
      <c r="AEM28" s="24"/>
      <c r="AEN28" s="24"/>
      <c r="AEO28" s="24"/>
      <c r="AEP28" s="24"/>
      <c r="AEQ28" s="24"/>
      <c r="AER28" s="24"/>
      <c r="AES28" s="24"/>
      <c r="AET28" s="24"/>
      <c r="AEU28" s="24"/>
      <c r="AEV28" s="24"/>
      <c r="AEW28" s="24"/>
      <c r="AEX28" s="24"/>
      <c r="AEY28" s="24"/>
      <c r="AEZ28" s="24"/>
      <c r="AFA28" s="24"/>
      <c r="AFB28" s="24"/>
      <c r="AFC28" s="24"/>
      <c r="AFD28" s="24"/>
      <c r="AFE28" s="24"/>
      <c r="AFF28" s="24"/>
      <c r="AFG28" s="24"/>
      <c r="AFH28" s="24"/>
      <c r="AFI28" s="24"/>
      <c r="AFJ28" s="24"/>
      <c r="AFK28" s="24"/>
      <c r="AFL28" s="24"/>
      <c r="AFM28" s="24"/>
      <c r="AFN28" s="24"/>
      <c r="AFO28" s="24"/>
      <c r="AFP28" s="24"/>
      <c r="AFQ28" s="24"/>
      <c r="AFR28" s="24"/>
      <c r="AFS28" s="24"/>
      <c r="AFT28" s="24"/>
      <c r="AFU28" s="24"/>
      <c r="AFV28" s="24"/>
      <c r="AFW28" s="24"/>
      <c r="AFX28" s="24"/>
      <c r="AFY28" s="24"/>
      <c r="AFZ28" s="24"/>
      <c r="AGA28" s="24"/>
      <c r="AGB28" s="24"/>
      <c r="AGC28" s="24"/>
      <c r="AGD28" s="24"/>
      <c r="AGE28" s="24"/>
      <c r="AGF28" s="24"/>
      <c r="AGG28" s="24"/>
      <c r="AGH28" s="24"/>
      <c r="AGI28" s="24"/>
      <c r="AGJ28" s="24"/>
      <c r="AGK28" s="24"/>
      <c r="AGL28" s="24"/>
      <c r="AGM28" s="24"/>
      <c r="AGN28" s="24"/>
      <c r="AGO28" s="24"/>
      <c r="AGP28" s="24"/>
      <c r="AGQ28" s="24"/>
      <c r="AGR28" s="24"/>
      <c r="AGS28" s="24"/>
      <c r="AGT28" s="24"/>
      <c r="AGU28" s="24"/>
      <c r="AGV28" s="24"/>
      <c r="AGW28" s="24"/>
      <c r="AGX28" s="24"/>
      <c r="AGY28" s="24"/>
      <c r="AGZ28" s="24"/>
      <c r="AHA28" s="24"/>
      <c r="AHB28" s="24"/>
      <c r="AHC28" s="24"/>
      <c r="AHD28" s="24"/>
      <c r="AHE28" s="24"/>
      <c r="AHF28" s="24"/>
      <c r="AHG28" s="24"/>
      <c r="AHH28" s="24"/>
      <c r="AHI28" s="24"/>
      <c r="AHJ28" s="24"/>
      <c r="AHK28" s="24"/>
      <c r="AHL28" s="24"/>
      <c r="AHM28" s="24"/>
      <c r="AHN28" s="24"/>
      <c r="AHO28" s="24"/>
      <c r="AHP28" s="24"/>
      <c r="AHQ28" s="24"/>
      <c r="AHR28" s="24"/>
      <c r="AHS28" s="24"/>
      <c r="AHT28" s="24"/>
      <c r="AHU28" s="24"/>
      <c r="AHV28" s="24"/>
      <c r="AHW28" s="24"/>
      <c r="AHX28" s="24"/>
      <c r="AHY28" s="24"/>
      <c r="AHZ28" s="24"/>
      <c r="AIA28" s="24"/>
      <c r="AIB28" s="24"/>
      <c r="AIC28" s="24"/>
      <c r="AID28" s="24"/>
      <c r="AIE28" s="24"/>
      <c r="AIF28" s="24"/>
      <c r="AIG28" s="24"/>
      <c r="AIH28" s="24"/>
      <c r="AII28" s="24"/>
      <c r="AIJ28" s="24"/>
      <c r="AIK28" s="24"/>
      <c r="AIL28" s="24"/>
      <c r="AIM28" s="24"/>
      <c r="AIN28" s="24"/>
      <c r="AIO28" s="24"/>
      <c r="AIP28" s="24"/>
      <c r="AIQ28" s="24"/>
      <c r="AIR28" s="24"/>
      <c r="AIS28" s="24"/>
      <c r="AIT28" s="24"/>
      <c r="AIU28" s="24"/>
      <c r="AIV28" s="24"/>
      <c r="AIW28" s="24"/>
      <c r="AIX28" s="24"/>
      <c r="AIY28" s="24"/>
      <c r="AIZ28" s="24"/>
      <c r="AJA28" s="24"/>
      <c r="AJB28" s="24"/>
      <c r="AJC28" s="24"/>
      <c r="AJD28" s="24"/>
      <c r="AJE28" s="24"/>
      <c r="AJF28" s="24"/>
      <c r="AJG28" s="24"/>
      <c r="AJH28" s="24"/>
      <c r="AJI28" s="24"/>
      <c r="AJJ28" s="24"/>
      <c r="AJK28" s="24"/>
      <c r="AJL28" s="24"/>
      <c r="AJM28" s="24"/>
      <c r="AJN28" s="24"/>
      <c r="AJO28" s="24"/>
      <c r="AJP28" s="24"/>
      <c r="AJQ28" s="24"/>
      <c r="AJR28" s="24"/>
      <c r="AJS28" s="24"/>
      <c r="AJT28" s="24"/>
      <c r="AJU28" s="24"/>
      <c r="AJV28" s="24"/>
      <c r="AJW28" s="24"/>
      <c r="AJX28" s="24"/>
      <c r="AJY28" s="24"/>
      <c r="AJZ28" s="24"/>
      <c r="AKA28" s="24"/>
      <c r="AKB28" s="24"/>
      <c r="AKC28" s="24"/>
      <c r="AKD28" s="24"/>
      <c r="AKE28" s="24"/>
      <c r="AKF28" s="24"/>
      <c r="AKG28" s="24"/>
      <c r="AKH28" s="24"/>
      <c r="AKI28" s="24"/>
      <c r="AKJ28" s="24"/>
      <c r="AKK28" s="24"/>
      <c r="AKL28" s="24"/>
      <c r="AKM28" s="24"/>
      <c r="AKN28" s="24"/>
      <c r="AKO28" s="24"/>
      <c r="AKP28" s="24"/>
      <c r="AKQ28" s="24"/>
      <c r="AKR28" s="24"/>
      <c r="AKS28" s="24"/>
      <c r="AKT28" s="24"/>
      <c r="AKU28" s="24"/>
      <c r="AKV28" s="24"/>
      <c r="AKW28" s="24"/>
      <c r="AKX28" s="24"/>
      <c r="AKY28" s="24"/>
      <c r="AKZ28" s="24"/>
      <c r="ALA28" s="24"/>
      <c r="ALB28" s="24"/>
      <c r="ALC28" s="24"/>
      <c r="ALD28" s="24"/>
      <c r="ALE28" s="24"/>
      <c r="ALF28" s="24"/>
      <c r="ALG28" s="24"/>
      <c r="ALH28" s="24"/>
      <c r="ALI28" s="24"/>
      <c r="ALJ28" s="24"/>
      <c r="ALK28" s="24"/>
      <c r="ALL28" s="24"/>
      <c r="ALM28" s="24"/>
      <c r="ALN28" s="24"/>
      <c r="ALO28" s="24"/>
      <c r="ALP28" s="24"/>
      <c r="ALQ28" s="24"/>
      <c r="ALR28" s="24"/>
      <c r="ALS28" s="24"/>
      <c r="ALT28" s="24"/>
      <c r="ALU28" s="24"/>
      <c r="ALV28" s="24"/>
      <c r="ALW28" s="24"/>
      <c r="ALX28" s="24"/>
      <c r="ALY28" s="24"/>
      <c r="ALZ28" s="24"/>
      <c r="AMA28" s="24"/>
      <c r="AMB28" s="24"/>
      <c r="AMC28" s="24"/>
      <c r="AMD28" s="24"/>
      <c r="AME28" s="24"/>
      <c r="AMF28" s="24"/>
      <c r="AMG28" s="24"/>
      <c r="AMH28" s="24"/>
      <c r="AMI28" s="24"/>
      <c r="AMJ28" s="24"/>
      <c r="AMK28" s="24"/>
    </row>
    <row r="29" spans="1:16384" customFormat="1">
      <c r="A29" s="31"/>
      <c r="B29" s="31"/>
      <c r="C29" s="31"/>
      <c r="D29" s="31"/>
      <c r="E29" s="31"/>
      <c r="F29" s="31"/>
      <c r="G29" s="24"/>
      <c r="H29" s="24"/>
      <c r="I29" s="24"/>
      <c r="J29" s="24"/>
      <c r="K29" s="24"/>
      <c r="L29" s="24"/>
      <c r="M29" s="24"/>
      <c r="N29" s="24"/>
      <c r="O29" s="24"/>
      <c r="P29" s="24"/>
      <c r="Q29" s="24"/>
      <c r="R29" s="24"/>
      <c r="S29" s="24"/>
      <c r="T29" s="24"/>
      <c r="U29" s="24"/>
      <c r="V29" s="24"/>
      <c r="W29" s="24"/>
      <c r="X29" s="24"/>
      <c r="Y29" s="24"/>
      <c r="Z29" s="24"/>
      <c r="AA29" s="24"/>
      <c r="AB29" s="24"/>
      <c r="AC29" s="24"/>
      <c r="AD29" s="24"/>
      <c r="AE29" s="24"/>
      <c r="AF29" s="24"/>
      <c r="AG29" s="24"/>
      <c r="AH29" s="24"/>
      <c r="AI29" s="24"/>
      <c r="AJ29" s="24"/>
      <c r="AK29" s="24"/>
      <c r="AL29" s="24"/>
      <c r="AM29" s="24"/>
      <c r="AN29" s="24"/>
      <c r="AO29" s="24"/>
      <c r="AP29" s="24"/>
      <c r="AQ29" s="24"/>
      <c r="AR29" s="24"/>
      <c r="AS29" s="24"/>
      <c r="AT29" s="24"/>
      <c r="AU29" s="24"/>
      <c r="AV29" s="24"/>
      <c r="AW29" s="24"/>
      <c r="AX29" s="24"/>
      <c r="AY29" s="24"/>
      <c r="AZ29" s="24"/>
      <c r="BA29" s="24"/>
      <c r="BB29" s="24"/>
      <c r="BC29" s="24"/>
      <c r="BD29" s="24"/>
      <c r="BE29" s="24"/>
      <c r="BF29" s="24"/>
      <c r="BG29" s="24"/>
      <c r="BH29" s="24"/>
      <c r="BI29" s="24"/>
      <c r="BJ29" s="24"/>
      <c r="BK29" s="24"/>
      <c r="BL29" s="24"/>
      <c r="BM29" s="24"/>
      <c r="BN29" s="24"/>
      <c r="BO29" s="24"/>
      <c r="BP29" s="24"/>
      <c r="BQ29" s="24"/>
      <c r="BR29" s="24"/>
      <c r="BS29" s="24"/>
      <c r="BT29" s="24"/>
      <c r="BU29" s="24"/>
      <c r="BV29" s="24"/>
      <c r="BW29" s="24"/>
      <c r="BX29" s="24"/>
      <c r="BY29" s="24"/>
      <c r="BZ29" s="24"/>
      <c r="CA29" s="24"/>
      <c r="CB29" s="24"/>
      <c r="CC29" s="24"/>
      <c r="CD29" s="24"/>
      <c r="CE29" s="24"/>
      <c r="CF29" s="24"/>
      <c r="CG29" s="24"/>
      <c r="CH29" s="24"/>
      <c r="CI29" s="24"/>
      <c r="CJ29" s="24"/>
      <c r="CK29" s="24"/>
      <c r="CL29" s="24"/>
      <c r="CM29" s="24"/>
      <c r="CN29" s="24"/>
      <c r="CO29" s="24"/>
      <c r="CP29" s="24"/>
      <c r="CQ29" s="24"/>
      <c r="CR29" s="24"/>
      <c r="CS29" s="24"/>
      <c r="CT29" s="24"/>
      <c r="CU29" s="24"/>
      <c r="CV29" s="24"/>
      <c r="CW29" s="24"/>
      <c r="CX29" s="24"/>
      <c r="CY29" s="24"/>
      <c r="CZ29" s="24"/>
      <c r="DA29" s="24"/>
      <c r="DB29" s="24"/>
      <c r="DC29" s="24"/>
      <c r="DD29" s="24"/>
      <c r="DE29" s="24"/>
      <c r="DF29" s="24"/>
      <c r="DG29" s="24"/>
      <c r="DH29" s="24"/>
      <c r="DI29" s="24"/>
      <c r="DJ29" s="24"/>
      <c r="DK29" s="24"/>
      <c r="DL29" s="24"/>
      <c r="DM29" s="24"/>
      <c r="DN29" s="24"/>
      <c r="DO29" s="24"/>
      <c r="DP29" s="24"/>
      <c r="DQ29" s="24"/>
      <c r="DR29" s="24"/>
      <c r="DS29" s="24"/>
      <c r="DT29" s="24"/>
      <c r="DU29" s="24"/>
      <c r="DV29" s="24"/>
      <c r="DW29" s="24"/>
      <c r="DX29" s="24"/>
      <c r="DY29" s="24"/>
      <c r="DZ29" s="24"/>
      <c r="EA29" s="24"/>
      <c r="EB29" s="24"/>
      <c r="EC29" s="24"/>
      <c r="ED29" s="24"/>
      <c r="EE29" s="24"/>
      <c r="EF29" s="24"/>
      <c r="EG29" s="24"/>
      <c r="EH29" s="24"/>
      <c r="EI29" s="24"/>
      <c r="EJ29" s="24"/>
      <c r="EK29" s="24"/>
      <c r="EL29" s="24"/>
      <c r="EM29" s="24"/>
      <c r="EN29" s="24"/>
      <c r="EO29" s="24"/>
      <c r="EP29" s="24"/>
      <c r="EQ29" s="24"/>
      <c r="ER29" s="24"/>
      <c r="ES29" s="24"/>
      <c r="ET29" s="24"/>
      <c r="EU29" s="24"/>
      <c r="EV29" s="24"/>
      <c r="EW29" s="24"/>
      <c r="EX29" s="24"/>
      <c r="EY29" s="24"/>
      <c r="EZ29" s="24"/>
      <c r="FA29" s="24"/>
      <c r="FB29" s="24"/>
      <c r="FC29" s="24"/>
      <c r="FD29" s="24"/>
      <c r="FE29" s="24"/>
      <c r="FF29" s="24"/>
      <c r="FG29" s="24"/>
      <c r="FH29" s="24"/>
      <c r="FI29" s="24"/>
      <c r="FJ29" s="24"/>
      <c r="FK29" s="24"/>
      <c r="FL29" s="24"/>
      <c r="FM29" s="24"/>
      <c r="FN29" s="24"/>
      <c r="FO29" s="24"/>
      <c r="FP29" s="24"/>
      <c r="FQ29" s="24"/>
      <c r="FR29" s="24"/>
      <c r="FS29" s="24"/>
      <c r="FT29" s="24"/>
      <c r="FU29" s="24"/>
      <c r="FV29" s="24"/>
      <c r="FW29" s="24"/>
      <c r="FX29" s="24"/>
      <c r="FY29" s="24"/>
      <c r="FZ29" s="24"/>
      <c r="GA29" s="24"/>
      <c r="GB29" s="24"/>
      <c r="GC29" s="24"/>
      <c r="GD29" s="24"/>
      <c r="GE29" s="24"/>
      <c r="GF29" s="24"/>
      <c r="GG29" s="24"/>
      <c r="GH29" s="24"/>
      <c r="GI29" s="24"/>
      <c r="GJ29" s="24"/>
      <c r="GK29" s="24"/>
      <c r="GL29" s="24"/>
      <c r="GM29" s="24"/>
      <c r="GN29" s="24"/>
      <c r="GO29" s="24"/>
      <c r="GP29" s="24"/>
      <c r="GQ29" s="24"/>
      <c r="GR29" s="24"/>
      <c r="GS29" s="24"/>
      <c r="GT29" s="24"/>
      <c r="GU29" s="24"/>
      <c r="GV29" s="24"/>
      <c r="GW29" s="24"/>
      <c r="GX29" s="24"/>
      <c r="GY29" s="24"/>
      <c r="GZ29" s="24"/>
      <c r="HA29" s="24"/>
      <c r="HB29" s="24"/>
      <c r="HC29" s="24"/>
      <c r="HD29" s="24"/>
      <c r="HE29" s="24"/>
      <c r="HF29" s="24"/>
      <c r="HG29" s="24"/>
      <c r="HH29" s="24"/>
      <c r="HI29" s="24"/>
      <c r="HJ29" s="24"/>
      <c r="HK29" s="24"/>
      <c r="HL29" s="24"/>
      <c r="HM29" s="24"/>
      <c r="HN29" s="24"/>
      <c r="HO29" s="24"/>
      <c r="HP29" s="24"/>
      <c r="HQ29" s="24"/>
      <c r="HR29" s="24"/>
      <c r="HS29" s="24"/>
      <c r="HT29" s="24"/>
      <c r="HU29" s="24"/>
      <c r="HV29" s="24"/>
      <c r="HW29" s="24"/>
      <c r="HX29" s="24"/>
      <c r="HY29" s="24"/>
      <c r="HZ29" s="24"/>
      <c r="IA29" s="24"/>
      <c r="IB29" s="24"/>
      <c r="IC29" s="24"/>
      <c r="ID29" s="24"/>
      <c r="IE29" s="24"/>
      <c r="IF29" s="24"/>
      <c r="IG29" s="24"/>
      <c r="IH29" s="24"/>
      <c r="II29" s="24"/>
      <c r="IJ29" s="24"/>
      <c r="IK29" s="24"/>
      <c r="IL29" s="24"/>
      <c r="IM29" s="24"/>
      <c r="IN29" s="24"/>
      <c r="IO29" s="24"/>
      <c r="IP29" s="24"/>
      <c r="IQ29" s="24"/>
      <c r="IR29" s="24"/>
      <c r="IS29" s="24"/>
      <c r="IT29" s="24"/>
      <c r="IU29" s="24"/>
      <c r="IV29" s="24"/>
      <c r="IW29" s="24"/>
      <c r="IX29" s="24"/>
      <c r="IY29" s="24"/>
      <c r="IZ29" s="24"/>
      <c r="JA29" s="24"/>
      <c r="JB29" s="24"/>
      <c r="JC29" s="24"/>
      <c r="JD29" s="24"/>
      <c r="JE29" s="24"/>
      <c r="JF29" s="24"/>
      <c r="JG29" s="24"/>
      <c r="JH29" s="24"/>
      <c r="JI29" s="24"/>
      <c r="JJ29" s="24"/>
      <c r="JK29" s="24"/>
      <c r="JL29" s="24"/>
      <c r="JM29" s="24"/>
      <c r="JN29" s="24"/>
      <c r="JO29" s="24"/>
      <c r="JP29" s="24"/>
      <c r="JQ29" s="24"/>
      <c r="JR29" s="24"/>
      <c r="JS29" s="24"/>
      <c r="JT29" s="24"/>
      <c r="JU29" s="24"/>
      <c r="JV29" s="24"/>
      <c r="JW29" s="24"/>
      <c r="JX29" s="24"/>
      <c r="JY29" s="24"/>
      <c r="JZ29" s="24"/>
      <c r="KA29" s="24"/>
      <c r="KB29" s="24"/>
      <c r="KC29" s="24"/>
      <c r="KD29" s="24"/>
      <c r="KE29" s="24"/>
      <c r="KF29" s="24"/>
      <c r="KG29" s="24"/>
      <c r="KH29" s="24"/>
      <c r="KI29" s="24"/>
      <c r="KJ29" s="24"/>
      <c r="KK29" s="24"/>
      <c r="KL29" s="24"/>
      <c r="KM29" s="24"/>
      <c r="KN29" s="24"/>
      <c r="KO29" s="24"/>
      <c r="KP29" s="24"/>
      <c r="KQ29" s="24"/>
      <c r="KR29" s="24"/>
      <c r="KS29" s="24"/>
      <c r="KT29" s="24"/>
      <c r="KU29" s="24"/>
      <c r="KV29" s="24"/>
      <c r="KW29" s="24"/>
      <c r="KX29" s="24"/>
      <c r="KY29" s="24"/>
      <c r="KZ29" s="24"/>
      <c r="LA29" s="24"/>
      <c r="LB29" s="24"/>
      <c r="LC29" s="24"/>
      <c r="LD29" s="24"/>
      <c r="LE29" s="24"/>
      <c r="LF29" s="24"/>
      <c r="LG29" s="24"/>
      <c r="LH29" s="24"/>
      <c r="LI29" s="24"/>
      <c r="LJ29" s="24"/>
      <c r="LK29" s="24"/>
      <c r="LL29" s="24"/>
      <c r="LM29" s="24"/>
      <c r="LN29" s="24"/>
      <c r="LO29" s="24"/>
      <c r="LP29" s="24"/>
      <c r="LQ29" s="24"/>
      <c r="LR29" s="24"/>
      <c r="LS29" s="24"/>
      <c r="LT29" s="24"/>
      <c r="LU29" s="24"/>
      <c r="LV29" s="24"/>
      <c r="LW29" s="24"/>
      <c r="LX29" s="24"/>
      <c r="LY29" s="24"/>
      <c r="LZ29" s="24"/>
      <c r="MA29" s="24"/>
      <c r="MB29" s="24"/>
      <c r="MC29" s="24"/>
      <c r="MD29" s="24"/>
      <c r="ME29" s="24"/>
      <c r="MF29" s="24"/>
      <c r="MG29" s="24"/>
      <c r="MH29" s="24"/>
      <c r="MI29" s="24"/>
      <c r="MJ29" s="24"/>
      <c r="MK29" s="24"/>
      <c r="ML29" s="24"/>
      <c r="MM29" s="24"/>
      <c r="MN29" s="24"/>
      <c r="MO29" s="24"/>
      <c r="MP29" s="24"/>
      <c r="MQ29" s="24"/>
      <c r="MR29" s="24"/>
      <c r="MS29" s="24"/>
      <c r="MT29" s="24"/>
      <c r="MU29" s="24"/>
      <c r="MV29" s="24"/>
      <c r="MW29" s="24"/>
      <c r="MX29" s="24"/>
      <c r="MY29" s="24"/>
      <c r="MZ29" s="24"/>
      <c r="NA29" s="24"/>
      <c r="NB29" s="24"/>
      <c r="NC29" s="24"/>
      <c r="ND29" s="24"/>
      <c r="NE29" s="24"/>
      <c r="NF29" s="24"/>
      <c r="NG29" s="24"/>
      <c r="NH29" s="24"/>
      <c r="NI29" s="24"/>
      <c r="NJ29" s="24"/>
      <c r="NK29" s="24"/>
      <c r="NL29" s="24"/>
      <c r="NM29" s="24"/>
      <c r="NN29" s="24"/>
      <c r="NO29" s="24"/>
      <c r="NP29" s="24"/>
      <c r="NQ29" s="24"/>
      <c r="NR29" s="24"/>
      <c r="NS29" s="24"/>
      <c r="NT29" s="24"/>
      <c r="NU29" s="24"/>
      <c r="NV29" s="24"/>
      <c r="NW29" s="24"/>
      <c r="NX29" s="24"/>
      <c r="NY29" s="24"/>
      <c r="NZ29" s="24"/>
      <c r="OA29" s="24"/>
      <c r="OB29" s="24"/>
      <c r="OC29" s="24"/>
      <c r="OD29" s="24"/>
      <c r="OE29" s="24"/>
      <c r="OF29" s="24"/>
      <c r="OG29" s="24"/>
      <c r="OH29" s="24"/>
      <c r="OI29" s="24"/>
      <c r="OJ29" s="24"/>
      <c r="OK29" s="24"/>
      <c r="OL29" s="24"/>
      <c r="OM29" s="24"/>
      <c r="ON29" s="24"/>
      <c r="OO29" s="24"/>
      <c r="OP29" s="24"/>
      <c r="OQ29" s="24"/>
      <c r="OR29" s="24"/>
      <c r="OS29" s="24"/>
      <c r="OT29" s="24"/>
      <c r="OU29" s="24"/>
      <c r="OV29" s="24"/>
      <c r="OW29" s="24"/>
      <c r="OX29" s="24"/>
      <c r="OY29" s="24"/>
      <c r="OZ29" s="24"/>
      <c r="PA29" s="24"/>
      <c r="PB29" s="24"/>
      <c r="PC29" s="24"/>
      <c r="PD29" s="24"/>
      <c r="PE29" s="24"/>
      <c r="PF29" s="24"/>
      <c r="PG29" s="24"/>
      <c r="PH29" s="24"/>
      <c r="PI29" s="24"/>
      <c r="PJ29" s="24"/>
      <c r="PK29" s="24"/>
      <c r="PL29" s="24"/>
      <c r="PM29" s="24"/>
      <c r="PN29" s="24"/>
      <c r="PO29" s="24"/>
      <c r="PP29" s="24"/>
      <c r="PQ29" s="24"/>
      <c r="PR29" s="24"/>
      <c r="PS29" s="24"/>
      <c r="PT29" s="24"/>
      <c r="PU29" s="24"/>
      <c r="PV29" s="24"/>
      <c r="PW29" s="24"/>
      <c r="PX29" s="24"/>
      <c r="PY29" s="24"/>
      <c r="PZ29" s="24"/>
      <c r="QA29" s="24"/>
      <c r="QB29" s="24"/>
      <c r="QC29" s="24"/>
      <c r="QD29" s="24"/>
      <c r="QE29" s="24"/>
      <c r="QF29" s="24"/>
      <c r="QG29" s="24"/>
      <c r="QH29" s="24"/>
      <c r="QI29" s="24"/>
      <c r="QJ29" s="24"/>
      <c r="QK29" s="24"/>
      <c r="QL29" s="24"/>
      <c r="QM29" s="24"/>
      <c r="QN29" s="24"/>
      <c r="QO29" s="24"/>
      <c r="QP29" s="24"/>
      <c r="QQ29" s="24"/>
      <c r="QR29" s="24"/>
      <c r="QS29" s="24"/>
      <c r="QT29" s="24"/>
      <c r="QU29" s="24"/>
      <c r="QV29" s="24"/>
      <c r="QW29" s="24"/>
      <c r="QX29" s="24"/>
      <c r="QY29" s="24"/>
      <c r="QZ29" s="24"/>
      <c r="RA29" s="24"/>
      <c r="RB29" s="24"/>
      <c r="RC29" s="24"/>
      <c r="RD29" s="24"/>
      <c r="RE29" s="24"/>
      <c r="RF29" s="24"/>
      <c r="RG29" s="24"/>
      <c r="RH29" s="24"/>
      <c r="RI29" s="24"/>
      <c r="RJ29" s="24"/>
      <c r="RK29" s="24"/>
      <c r="RL29" s="24"/>
      <c r="RM29" s="24"/>
      <c r="RN29" s="24"/>
      <c r="RO29" s="24"/>
      <c r="RP29" s="24"/>
      <c r="RQ29" s="24"/>
      <c r="RR29" s="24"/>
      <c r="RS29" s="24"/>
      <c r="RT29" s="24"/>
      <c r="RU29" s="24"/>
      <c r="RV29" s="24"/>
      <c r="RW29" s="24"/>
      <c r="RX29" s="24"/>
      <c r="RY29" s="24"/>
      <c r="RZ29" s="24"/>
      <c r="SA29" s="24"/>
      <c r="SB29" s="24"/>
      <c r="SC29" s="24"/>
      <c r="SD29" s="24"/>
      <c r="SE29" s="24"/>
      <c r="SF29" s="24"/>
      <c r="SG29" s="24"/>
      <c r="SH29" s="24"/>
      <c r="SI29" s="24"/>
      <c r="SJ29" s="24"/>
      <c r="SK29" s="24"/>
      <c r="SL29" s="24"/>
      <c r="SM29" s="24"/>
      <c r="SN29" s="24"/>
      <c r="SO29" s="24"/>
      <c r="SP29" s="24"/>
      <c r="SQ29" s="24"/>
      <c r="SR29" s="24"/>
      <c r="SS29" s="24"/>
      <c r="ST29" s="24"/>
      <c r="SU29" s="24"/>
      <c r="SV29" s="24"/>
      <c r="SW29" s="24"/>
      <c r="SX29" s="24"/>
      <c r="SY29" s="24"/>
      <c r="SZ29" s="24"/>
      <c r="TA29" s="24"/>
      <c r="TB29" s="24"/>
      <c r="TC29" s="24"/>
      <c r="TD29" s="24"/>
      <c r="TE29" s="24"/>
      <c r="TF29" s="24"/>
      <c r="TG29" s="24"/>
      <c r="TH29" s="24"/>
      <c r="TI29" s="24"/>
      <c r="TJ29" s="24"/>
      <c r="TK29" s="24"/>
      <c r="TL29" s="24"/>
      <c r="TM29" s="24"/>
      <c r="TN29" s="24"/>
      <c r="TO29" s="24"/>
      <c r="TP29" s="24"/>
      <c r="TQ29" s="24"/>
      <c r="TR29" s="24"/>
      <c r="TS29" s="24"/>
      <c r="TT29" s="24"/>
      <c r="TU29" s="24"/>
      <c r="TV29" s="24"/>
      <c r="TW29" s="24"/>
      <c r="TX29" s="24"/>
      <c r="TY29" s="24"/>
      <c r="TZ29" s="24"/>
      <c r="UA29" s="24"/>
      <c r="UB29" s="24"/>
      <c r="UC29" s="24"/>
      <c r="UD29" s="24"/>
      <c r="UE29" s="24"/>
      <c r="UF29" s="24"/>
      <c r="UG29" s="24"/>
      <c r="UH29" s="24"/>
      <c r="UI29" s="24"/>
      <c r="UJ29" s="24"/>
      <c r="UK29" s="24"/>
      <c r="UL29" s="24"/>
      <c r="UM29" s="24"/>
      <c r="UN29" s="24"/>
      <c r="UO29" s="24"/>
      <c r="UP29" s="24"/>
      <c r="UQ29" s="24"/>
      <c r="UR29" s="24"/>
      <c r="US29" s="24"/>
      <c r="UT29" s="24"/>
      <c r="UU29" s="24"/>
      <c r="UV29" s="24"/>
      <c r="UW29" s="24"/>
      <c r="UX29" s="24"/>
      <c r="UY29" s="24"/>
      <c r="UZ29" s="24"/>
      <c r="VA29" s="24"/>
      <c r="VB29" s="24"/>
      <c r="VC29" s="24"/>
      <c r="VD29" s="24"/>
      <c r="VE29" s="24"/>
      <c r="VF29" s="24"/>
      <c r="VG29" s="24"/>
      <c r="VH29" s="24"/>
      <c r="VI29" s="24"/>
      <c r="VJ29" s="24"/>
      <c r="VK29" s="24"/>
      <c r="VL29" s="24"/>
      <c r="VM29" s="24"/>
      <c r="VN29" s="24"/>
      <c r="VO29" s="24"/>
      <c r="VP29" s="24"/>
      <c r="VQ29" s="24"/>
      <c r="VR29" s="24"/>
      <c r="VS29" s="24"/>
      <c r="VT29" s="24"/>
      <c r="VU29" s="24"/>
      <c r="VV29" s="24"/>
      <c r="VW29" s="24"/>
      <c r="VX29" s="24"/>
      <c r="VY29" s="24"/>
      <c r="VZ29" s="24"/>
      <c r="WA29" s="24"/>
      <c r="WB29" s="24"/>
      <c r="WC29" s="24"/>
      <c r="WD29" s="24"/>
      <c r="WE29" s="24"/>
      <c r="WF29" s="24"/>
      <c r="WG29" s="24"/>
      <c r="WH29" s="24"/>
      <c r="WI29" s="24"/>
      <c r="WJ29" s="24"/>
      <c r="WK29" s="24"/>
      <c r="WL29" s="24"/>
      <c r="WM29" s="24"/>
      <c r="WN29" s="24"/>
      <c r="WO29" s="24"/>
      <c r="WP29" s="24"/>
      <c r="WQ29" s="24"/>
      <c r="WR29" s="24"/>
      <c r="WS29" s="24"/>
      <c r="WT29" s="24"/>
      <c r="WU29" s="24"/>
      <c r="WV29" s="24"/>
      <c r="WW29" s="24"/>
      <c r="WX29" s="24"/>
      <c r="WY29" s="24"/>
      <c r="WZ29" s="24"/>
      <c r="XA29" s="24"/>
      <c r="XB29" s="24"/>
      <c r="XC29" s="24"/>
      <c r="XD29" s="24"/>
      <c r="XE29" s="24"/>
      <c r="XF29" s="24"/>
      <c r="XG29" s="24"/>
      <c r="XH29" s="24"/>
      <c r="XI29" s="24"/>
      <c r="XJ29" s="24"/>
      <c r="XK29" s="24"/>
      <c r="XL29" s="24"/>
      <c r="XM29" s="24"/>
      <c r="XN29" s="24"/>
      <c r="XO29" s="24"/>
      <c r="XP29" s="24"/>
      <c r="XQ29" s="24"/>
      <c r="XR29" s="24"/>
      <c r="XS29" s="24"/>
      <c r="XT29" s="24"/>
      <c r="XU29" s="24"/>
      <c r="XV29" s="24"/>
      <c r="XW29" s="24"/>
      <c r="XX29" s="24"/>
      <c r="XY29" s="24"/>
      <c r="XZ29" s="24"/>
      <c r="YA29" s="24"/>
      <c r="YB29" s="24"/>
      <c r="YC29" s="24"/>
      <c r="YD29" s="24"/>
      <c r="YE29" s="24"/>
      <c r="YF29" s="24"/>
      <c r="YG29" s="24"/>
      <c r="YH29" s="24"/>
      <c r="YI29" s="24"/>
      <c r="YJ29" s="24"/>
      <c r="YK29" s="24"/>
      <c r="YL29" s="24"/>
      <c r="YM29" s="24"/>
      <c r="YN29" s="24"/>
      <c r="YO29" s="24"/>
      <c r="YP29" s="24"/>
      <c r="YQ29" s="24"/>
      <c r="YR29" s="24"/>
      <c r="YS29" s="24"/>
      <c r="YT29" s="24"/>
      <c r="YU29" s="24"/>
      <c r="YV29" s="24"/>
      <c r="YW29" s="24"/>
      <c r="YX29" s="24"/>
      <c r="YY29" s="24"/>
      <c r="YZ29" s="24"/>
      <c r="ZA29" s="24"/>
      <c r="ZB29" s="24"/>
      <c r="ZC29" s="24"/>
      <c r="ZD29" s="24"/>
      <c r="ZE29" s="24"/>
      <c r="ZF29" s="24"/>
      <c r="ZG29" s="24"/>
      <c r="ZH29" s="24"/>
      <c r="ZI29" s="24"/>
      <c r="ZJ29" s="24"/>
      <c r="ZK29" s="24"/>
      <c r="ZL29" s="24"/>
      <c r="ZM29" s="24"/>
      <c r="ZN29" s="24"/>
      <c r="ZO29" s="24"/>
      <c r="ZP29" s="24"/>
      <c r="ZQ29" s="24"/>
      <c r="ZR29" s="24"/>
      <c r="ZS29" s="24"/>
      <c r="ZT29" s="24"/>
      <c r="ZU29" s="24"/>
      <c r="ZV29" s="24"/>
      <c r="ZW29" s="24"/>
      <c r="ZX29" s="24"/>
      <c r="ZY29" s="24"/>
      <c r="ZZ29" s="24"/>
      <c r="AAA29" s="24"/>
      <c r="AAB29" s="24"/>
      <c r="AAC29" s="24"/>
      <c r="AAD29" s="24"/>
      <c r="AAE29" s="24"/>
      <c r="AAF29" s="24"/>
      <c r="AAG29" s="24"/>
      <c r="AAH29" s="24"/>
      <c r="AAI29" s="24"/>
      <c r="AAJ29" s="24"/>
      <c r="AAK29" s="24"/>
      <c r="AAL29" s="24"/>
      <c r="AAM29" s="24"/>
      <c r="AAN29" s="24"/>
      <c r="AAO29" s="24"/>
      <c r="AAP29" s="24"/>
      <c r="AAQ29" s="24"/>
      <c r="AAR29" s="24"/>
      <c r="AAS29" s="24"/>
      <c r="AAT29" s="24"/>
      <c r="AAU29" s="24"/>
      <c r="AAV29" s="24"/>
      <c r="AAW29" s="24"/>
      <c r="AAX29" s="24"/>
      <c r="AAY29" s="24"/>
      <c r="AAZ29" s="24"/>
      <c r="ABA29" s="24"/>
      <c r="ABB29" s="24"/>
      <c r="ABC29" s="24"/>
      <c r="ABD29" s="24"/>
      <c r="ABE29" s="24"/>
      <c r="ABF29" s="24"/>
      <c r="ABG29" s="24"/>
      <c r="ABH29" s="24"/>
      <c r="ABI29" s="24"/>
      <c r="ABJ29" s="24"/>
      <c r="ABK29" s="24"/>
      <c r="ABL29" s="24"/>
      <c r="ABM29" s="24"/>
      <c r="ABN29" s="24"/>
      <c r="ABO29" s="24"/>
      <c r="ABP29" s="24"/>
      <c r="ABQ29" s="24"/>
      <c r="ABR29" s="24"/>
      <c r="ABS29" s="24"/>
      <c r="ABT29" s="24"/>
      <c r="ABU29" s="24"/>
      <c r="ABV29" s="24"/>
      <c r="ABW29" s="24"/>
      <c r="ABX29" s="24"/>
      <c r="ABY29" s="24"/>
      <c r="ABZ29" s="24"/>
      <c r="ACA29" s="24"/>
      <c r="ACB29" s="24"/>
      <c r="ACC29" s="24"/>
      <c r="ACD29" s="24"/>
      <c r="ACE29" s="24"/>
      <c r="ACF29" s="24"/>
      <c r="ACG29" s="24"/>
      <c r="ACH29" s="24"/>
      <c r="ACI29" s="24"/>
      <c r="ACJ29" s="24"/>
      <c r="ACK29" s="24"/>
      <c r="ACL29" s="24"/>
      <c r="ACM29" s="24"/>
      <c r="ACN29" s="24"/>
      <c r="ACO29" s="24"/>
      <c r="ACP29" s="24"/>
      <c r="ACQ29" s="24"/>
      <c r="ACR29" s="24"/>
      <c r="ACS29" s="24"/>
      <c r="ACT29" s="24"/>
      <c r="ACU29" s="24"/>
      <c r="ACV29" s="24"/>
      <c r="ACW29" s="24"/>
      <c r="ACX29" s="24"/>
      <c r="ACY29" s="24"/>
      <c r="ACZ29" s="24"/>
      <c r="ADA29" s="24"/>
      <c r="ADB29" s="24"/>
      <c r="ADC29" s="24"/>
      <c r="ADD29" s="24"/>
      <c r="ADE29" s="24"/>
      <c r="ADF29" s="24"/>
      <c r="ADG29" s="24"/>
      <c r="ADH29" s="24"/>
      <c r="ADI29" s="24"/>
      <c r="ADJ29" s="24"/>
      <c r="ADK29" s="24"/>
      <c r="ADL29" s="24"/>
      <c r="ADM29" s="24"/>
      <c r="ADN29" s="24"/>
      <c r="ADO29" s="24"/>
      <c r="ADP29" s="24"/>
      <c r="ADQ29" s="24"/>
      <c r="ADR29" s="24"/>
      <c r="ADS29" s="24"/>
      <c r="ADT29" s="24"/>
      <c r="ADU29" s="24"/>
      <c r="ADV29" s="24"/>
      <c r="ADW29" s="24"/>
      <c r="ADX29" s="24"/>
      <c r="ADY29" s="24"/>
      <c r="ADZ29" s="24"/>
      <c r="AEA29" s="24"/>
      <c r="AEB29" s="24"/>
      <c r="AEC29" s="24"/>
      <c r="AED29" s="24"/>
      <c r="AEE29" s="24"/>
      <c r="AEF29" s="24"/>
      <c r="AEG29" s="24"/>
      <c r="AEH29" s="24"/>
      <c r="AEI29" s="24"/>
      <c r="AEJ29" s="24"/>
      <c r="AEK29" s="24"/>
      <c r="AEL29" s="24"/>
      <c r="AEM29" s="24"/>
      <c r="AEN29" s="24"/>
      <c r="AEO29" s="24"/>
      <c r="AEP29" s="24"/>
      <c r="AEQ29" s="24"/>
      <c r="AER29" s="24"/>
      <c r="AES29" s="24"/>
      <c r="AET29" s="24"/>
      <c r="AEU29" s="24"/>
      <c r="AEV29" s="24"/>
      <c r="AEW29" s="24"/>
      <c r="AEX29" s="24"/>
      <c r="AEY29" s="24"/>
      <c r="AEZ29" s="24"/>
      <c r="AFA29" s="24"/>
      <c r="AFB29" s="24"/>
      <c r="AFC29" s="24"/>
      <c r="AFD29" s="24"/>
      <c r="AFE29" s="24"/>
      <c r="AFF29" s="24"/>
      <c r="AFG29" s="24"/>
      <c r="AFH29" s="24"/>
      <c r="AFI29" s="24"/>
      <c r="AFJ29" s="24"/>
      <c r="AFK29" s="24"/>
      <c r="AFL29" s="24"/>
      <c r="AFM29" s="24"/>
      <c r="AFN29" s="24"/>
      <c r="AFO29" s="24"/>
      <c r="AFP29" s="24"/>
      <c r="AFQ29" s="24"/>
      <c r="AFR29" s="24"/>
      <c r="AFS29" s="24"/>
      <c r="AFT29" s="24"/>
      <c r="AFU29" s="24"/>
      <c r="AFV29" s="24"/>
      <c r="AFW29" s="24"/>
      <c r="AFX29" s="24"/>
      <c r="AFY29" s="24"/>
      <c r="AFZ29" s="24"/>
      <c r="AGA29" s="24"/>
      <c r="AGB29" s="24"/>
      <c r="AGC29" s="24"/>
      <c r="AGD29" s="24"/>
      <c r="AGE29" s="24"/>
      <c r="AGF29" s="24"/>
      <c r="AGG29" s="24"/>
      <c r="AGH29" s="24"/>
      <c r="AGI29" s="24"/>
      <c r="AGJ29" s="24"/>
      <c r="AGK29" s="24"/>
      <c r="AGL29" s="24"/>
      <c r="AGM29" s="24"/>
      <c r="AGN29" s="24"/>
      <c r="AGO29" s="24"/>
      <c r="AGP29" s="24"/>
      <c r="AGQ29" s="24"/>
      <c r="AGR29" s="24"/>
      <c r="AGS29" s="24"/>
      <c r="AGT29" s="24"/>
      <c r="AGU29" s="24"/>
      <c r="AGV29" s="24"/>
      <c r="AGW29" s="24"/>
      <c r="AGX29" s="24"/>
      <c r="AGY29" s="24"/>
      <c r="AGZ29" s="24"/>
      <c r="AHA29" s="24"/>
      <c r="AHB29" s="24"/>
      <c r="AHC29" s="24"/>
      <c r="AHD29" s="24"/>
      <c r="AHE29" s="24"/>
      <c r="AHF29" s="24"/>
      <c r="AHG29" s="24"/>
      <c r="AHH29" s="24"/>
      <c r="AHI29" s="24"/>
      <c r="AHJ29" s="24"/>
      <c r="AHK29" s="24"/>
      <c r="AHL29" s="24"/>
      <c r="AHM29" s="24"/>
      <c r="AHN29" s="24"/>
      <c r="AHO29" s="24"/>
      <c r="AHP29" s="24"/>
      <c r="AHQ29" s="24"/>
      <c r="AHR29" s="24"/>
      <c r="AHS29" s="24"/>
      <c r="AHT29" s="24"/>
      <c r="AHU29" s="24"/>
      <c r="AHV29" s="24"/>
      <c r="AHW29" s="24"/>
      <c r="AHX29" s="24"/>
      <c r="AHY29" s="24"/>
      <c r="AHZ29" s="24"/>
      <c r="AIA29" s="24"/>
      <c r="AIB29" s="24"/>
      <c r="AIC29" s="24"/>
      <c r="AID29" s="24"/>
      <c r="AIE29" s="24"/>
      <c r="AIF29" s="24"/>
      <c r="AIG29" s="24"/>
      <c r="AIH29" s="24"/>
      <c r="AII29" s="24"/>
      <c r="AIJ29" s="24"/>
      <c r="AIK29" s="24"/>
      <c r="AIL29" s="24"/>
      <c r="AIM29" s="24"/>
      <c r="AIN29" s="24"/>
      <c r="AIO29" s="24"/>
      <c r="AIP29" s="24"/>
      <c r="AIQ29" s="24"/>
      <c r="AIR29" s="24"/>
      <c r="AIS29" s="24"/>
      <c r="AIT29" s="24"/>
      <c r="AIU29" s="24"/>
      <c r="AIV29" s="24"/>
      <c r="AIW29" s="24"/>
      <c r="AIX29" s="24"/>
      <c r="AIY29" s="24"/>
      <c r="AIZ29" s="24"/>
      <c r="AJA29" s="24"/>
      <c r="AJB29" s="24"/>
      <c r="AJC29" s="24"/>
      <c r="AJD29" s="24"/>
      <c r="AJE29" s="24"/>
      <c r="AJF29" s="24"/>
      <c r="AJG29" s="24"/>
      <c r="AJH29" s="24"/>
      <c r="AJI29" s="24"/>
      <c r="AJJ29" s="24"/>
      <c r="AJK29" s="24"/>
      <c r="AJL29" s="24"/>
      <c r="AJM29" s="24"/>
      <c r="AJN29" s="24"/>
      <c r="AJO29" s="24"/>
      <c r="AJP29" s="24"/>
      <c r="AJQ29" s="24"/>
      <c r="AJR29" s="24"/>
      <c r="AJS29" s="24"/>
      <c r="AJT29" s="24"/>
      <c r="AJU29" s="24"/>
      <c r="AJV29" s="24"/>
      <c r="AJW29" s="24"/>
      <c r="AJX29" s="24"/>
      <c r="AJY29" s="24"/>
      <c r="AJZ29" s="24"/>
      <c r="AKA29" s="24"/>
      <c r="AKB29" s="24"/>
      <c r="AKC29" s="24"/>
      <c r="AKD29" s="24"/>
      <c r="AKE29" s="24"/>
      <c r="AKF29" s="24"/>
      <c r="AKG29" s="24"/>
      <c r="AKH29" s="24"/>
      <c r="AKI29" s="24"/>
      <c r="AKJ29" s="24"/>
      <c r="AKK29" s="24"/>
      <c r="AKL29" s="24"/>
      <c r="AKM29" s="24"/>
      <c r="AKN29" s="24"/>
      <c r="AKO29" s="24"/>
      <c r="AKP29" s="24"/>
      <c r="AKQ29" s="24"/>
      <c r="AKR29" s="24"/>
      <c r="AKS29" s="24"/>
      <c r="AKT29" s="24"/>
      <c r="AKU29" s="24"/>
      <c r="AKV29" s="24"/>
      <c r="AKW29" s="24"/>
      <c r="AKX29" s="24"/>
      <c r="AKY29" s="24"/>
      <c r="AKZ29" s="24"/>
      <c r="ALA29" s="24"/>
      <c r="ALB29" s="24"/>
      <c r="ALC29" s="24"/>
      <c r="ALD29" s="24"/>
      <c r="ALE29" s="24"/>
      <c r="ALF29" s="24"/>
      <c r="ALG29" s="24"/>
      <c r="ALH29" s="24"/>
      <c r="ALI29" s="24"/>
      <c r="ALJ29" s="24"/>
      <c r="ALK29" s="24"/>
      <c r="ALL29" s="24"/>
      <c r="ALM29" s="24"/>
      <c r="ALN29" s="24"/>
      <c r="ALO29" s="24"/>
      <c r="ALP29" s="24"/>
      <c r="ALQ29" s="24"/>
      <c r="ALR29" s="24"/>
      <c r="ALS29" s="24"/>
      <c r="ALT29" s="24"/>
      <c r="ALU29" s="24"/>
      <c r="ALV29" s="24"/>
      <c r="ALW29" s="24"/>
      <c r="ALX29" s="24"/>
      <c r="ALY29" s="24"/>
      <c r="ALZ29" s="24"/>
      <c r="AMA29" s="24"/>
      <c r="AMB29" s="24"/>
      <c r="AMC29" s="24"/>
      <c r="AMD29" s="24"/>
      <c r="AME29" s="24"/>
      <c r="AMF29" s="24"/>
      <c r="AMG29" s="24"/>
      <c r="AMH29" s="24"/>
      <c r="AMI29" s="24"/>
      <c r="AMJ29" s="24"/>
      <c r="AMK29" s="24"/>
    </row>
    <row r="30" spans="1:16384" customFormat="1">
      <c r="A30" s="31"/>
      <c r="B30" s="31"/>
      <c r="C30" s="31"/>
      <c r="D30" s="31"/>
      <c r="E30" s="31"/>
      <c r="F30" s="31"/>
      <c r="G30" s="24"/>
      <c r="H30" s="24"/>
      <c r="I30" s="24"/>
      <c r="J30" s="24"/>
      <c r="K30" s="24"/>
      <c r="L30" s="24"/>
      <c r="M30" s="24"/>
      <c r="N30" s="24"/>
      <c r="O30" s="24"/>
      <c r="P30" s="24"/>
      <c r="Q30" s="24"/>
      <c r="R30" s="24"/>
      <c r="S30" s="24"/>
      <c r="T30" s="24"/>
      <c r="U30" s="24"/>
      <c r="V30" s="24"/>
      <c r="W30" s="24"/>
      <c r="X30" s="24"/>
      <c r="Y30" s="24"/>
      <c r="Z30" s="24"/>
      <c r="AA30" s="24"/>
      <c r="AB30" s="24"/>
      <c r="AC30" s="24"/>
      <c r="AD30" s="24"/>
      <c r="AE30" s="24"/>
      <c r="AF30" s="24"/>
      <c r="AG30" s="24"/>
      <c r="AH30" s="24"/>
      <c r="AI30" s="24"/>
      <c r="AJ30" s="24"/>
      <c r="AK30" s="24"/>
      <c r="AL30" s="24"/>
      <c r="AM30" s="24"/>
      <c r="AN30" s="24"/>
      <c r="AO30" s="24"/>
      <c r="AP30" s="24"/>
      <c r="AQ30" s="24"/>
      <c r="AR30" s="24"/>
      <c r="AS30" s="24"/>
      <c r="AT30" s="24"/>
      <c r="AU30" s="24"/>
      <c r="AV30" s="24"/>
      <c r="AW30" s="24"/>
      <c r="AX30" s="24"/>
      <c r="AY30" s="24"/>
      <c r="AZ30" s="24"/>
      <c r="BA30" s="24"/>
      <c r="BB30" s="24"/>
      <c r="BC30" s="24"/>
      <c r="BD30" s="24"/>
      <c r="BE30" s="24"/>
      <c r="BF30" s="24"/>
      <c r="BG30" s="24"/>
      <c r="BH30" s="24"/>
      <c r="BI30" s="24"/>
      <c r="BJ30" s="24"/>
      <c r="BK30" s="24"/>
      <c r="BL30" s="24"/>
      <c r="BM30" s="24"/>
      <c r="BN30" s="24"/>
      <c r="BO30" s="24"/>
      <c r="BP30" s="24"/>
      <c r="BQ30" s="24"/>
      <c r="BR30" s="24"/>
      <c r="BS30" s="24"/>
      <c r="BT30" s="24"/>
      <c r="BU30" s="24"/>
      <c r="BV30" s="24"/>
      <c r="BW30" s="24"/>
      <c r="BX30" s="24"/>
      <c r="BY30" s="24"/>
      <c r="BZ30" s="24"/>
      <c r="CA30" s="24"/>
      <c r="CB30" s="24"/>
      <c r="CC30" s="24"/>
      <c r="CD30" s="24"/>
      <c r="CE30" s="24"/>
      <c r="CF30" s="24"/>
      <c r="CG30" s="24"/>
      <c r="CH30" s="24"/>
      <c r="CI30" s="24"/>
      <c r="CJ30" s="24"/>
      <c r="CK30" s="24"/>
      <c r="CL30" s="24"/>
      <c r="CM30" s="24"/>
      <c r="CN30" s="24"/>
      <c r="CO30" s="24"/>
      <c r="CP30" s="24"/>
      <c r="CQ30" s="24"/>
      <c r="CR30" s="24"/>
      <c r="CS30" s="24"/>
      <c r="CT30" s="24"/>
      <c r="CU30" s="24"/>
      <c r="CV30" s="24"/>
      <c r="CW30" s="24"/>
      <c r="CX30" s="24"/>
      <c r="CY30" s="24"/>
      <c r="CZ30" s="24"/>
      <c r="DA30" s="24"/>
      <c r="DB30" s="24"/>
      <c r="DC30" s="24"/>
      <c r="DD30" s="24"/>
      <c r="DE30" s="24"/>
      <c r="DF30" s="24"/>
      <c r="DG30" s="24"/>
      <c r="DH30" s="24"/>
      <c r="DI30" s="24"/>
      <c r="DJ30" s="24"/>
      <c r="DK30" s="24"/>
      <c r="DL30" s="24"/>
      <c r="DM30" s="24"/>
      <c r="DN30" s="24"/>
      <c r="DO30" s="24"/>
      <c r="DP30" s="24"/>
      <c r="DQ30" s="24"/>
      <c r="DR30" s="24"/>
      <c r="DS30" s="24"/>
      <c r="DT30" s="24"/>
      <c r="DU30" s="24"/>
      <c r="DV30" s="24"/>
      <c r="DW30" s="24"/>
      <c r="DX30" s="24"/>
      <c r="DY30" s="24"/>
      <c r="DZ30" s="24"/>
      <c r="EA30" s="24"/>
      <c r="EB30" s="24"/>
      <c r="EC30" s="24"/>
      <c r="ED30" s="24"/>
      <c r="EE30" s="24"/>
      <c r="EF30" s="24"/>
      <c r="EG30" s="24"/>
      <c r="EH30" s="24"/>
      <c r="EI30" s="24"/>
      <c r="EJ30" s="24"/>
      <c r="EK30" s="24"/>
      <c r="EL30" s="24"/>
      <c r="EM30" s="24"/>
      <c r="EN30" s="24"/>
      <c r="EO30" s="24"/>
      <c r="EP30" s="24"/>
      <c r="EQ30" s="24"/>
      <c r="ER30" s="24"/>
      <c r="ES30" s="24"/>
      <c r="ET30" s="24"/>
      <c r="EU30" s="24"/>
      <c r="EV30" s="24"/>
      <c r="EW30" s="24"/>
      <c r="EX30" s="24"/>
      <c r="EY30" s="24"/>
      <c r="EZ30" s="24"/>
      <c r="FA30" s="24"/>
      <c r="FB30" s="24"/>
      <c r="FC30" s="24"/>
      <c r="FD30" s="24"/>
      <c r="FE30" s="24"/>
      <c r="FF30" s="24"/>
      <c r="FG30" s="24"/>
      <c r="FH30" s="24"/>
      <c r="FI30" s="24"/>
      <c r="FJ30" s="24"/>
      <c r="FK30" s="24"/>
      <c r="FL30" s="24"/>
      <c r="FM30" s="24"/>
      <c r="FN30" s="24"/>
      <c r="FO30" s="24"/>
      <c r="FP30" s="24"/>
      <c r="FQ30" s="24"/>
      <c r="FR30" s="24"/>
      <c r="FS30" s="24"/>
      <c r="FT30" s="24"/>
      <c r="FU30" s="24"/>
      <c r="FV30" s="24"/>
      <c r="FW30" s="24"/>
      <c r="FX30" s="24"/>
      <c r="FY30" s="24"/>
      <c r="FZ30" s="24"/>
      <c r="GA30" s="24"/>
      <c r="GB30" s="24"/>
      <c r="GC30" s="24"/>
      <c r="GD30" s="24"/>
      <c r="GE30" s="24"/>
      <c r="GF30" s="24"/>
      <c r="GG30" s="24"/>
      <c r="GH30" s="24"/>
      <c r="GI30" s="24"/>
      <c r="GJ30" s="24"/>
      <c r="GK30" s="24"/>
      <c r="GL30" s="24"/>
      <c r="GM30" s="24"/>
      <c r="GN30" s="24"/>
      <c r="GO30" s="24"/>
      <c r="GP30" s="24"/>
      <c r="GQ30" s="24"/>
      <c r="GR30" s="24"/>
      <c r="GS30" s="24"/>
      <c r="GT30" s="24"/>
      <c r="GU30" s="24"/>
      <c r="GV30" s="24"/>
      <c r="GW30" s="24"/>
      <c r="GX30" s="24"/>
      <c r="GY30" s="24"/>
      <c r="GZ30" s="24"/>
      <c r="HA30" s="24"/>
      <c r="HB30" s="24"/>
      <c r="HC30" s="24"/>
      <c r="HD30" s="24"/>
      <c r="HE30" s="24"/>
      <c r="HF30" s="24"/>
      <c r="HG30" s="24"/>
      <c r="HH30" s="24"/>
      <c r="HI30" s="24"/>
      <c r="HJ30" s="24"/>
      <c r="HK30" s="24"/>
      <c r="HL30" s="24"/>
      <c r="HM30" s="24"/>
      <c r="HN30" s="24"/>
      <c r="HO30" s="24"/>
      <c r="HP30" s="24"/>
      <c r="HQ30" s="24"/>
      <c r="HR30" s="24"/>
      <c r="HS30" s="24"/>
      <c r="HT30" s="24"/>
      <c r="HU30" s="24"/>
      <c r="HV30" s="24"/>
      <c r="HW30" s="24"/>
      <c r="HX30" s="24"/>
      <c r="HY30" s="24"/>
      <c r="HZ30" s="24"/>
      <c r="IA30" s="24"/>
      <c r="IB30" s="24"/>
      <c r="IC30" s="24"/>
      <c r="ID30" s="24"/>
      <c r="IE30" s="24"/>
      <c r="IF30" s="24"/>
      <c r="IG30" s="24"/>
      <c r="IH30" s="24"/>
      <c r="II30" s="24"/>
      <c r="IJ30" s="24"/>
      <c r="IK30" s="24"/>
      <c r="IL30" s="24"/>
      <c r="IM30" s="24"/>
      <c r="IN30" s="24"/>
      <c r="IO30" s="24"/>
      <c r="IP30" s="24"/>
      <c r="IQ30" s="24"/>
      <c r="IR30" s="24"/>
      <c r="IS30" s="24"/>
      <c r="IT30" s="24"/>
      <c r="IU30" s="24"/>
      <c r="IV30" s="24"/>
      <c r="IW30" s="24"/>
      <c r="IX30" s="24"/>
      <c r="IY30" s="24"/>
      <c r="IZ30" s="24"/>
      <c r="JA30" s="24"/>
      <c r="JB30" s="24"/>
      <c r="JC30" s="24"/>
      <c r="JD30" s="24"/>
      <c r="JE30" s="24"/>
      <c r="JF30" s="24"/>
      <c r="JG30" s="24"/>
      <c r="JH30" s="24"/>
      <c r="JI30" s="24"/>
      <c r="JJ30" s="24"/>
      <c r="JK30" s="24"/>
      <c r="JL30" s="24"/>
      <c r="JM30" s="24"/>
      <c r="JN30" s="24"/>
      <c r="JO30" s="24"/>
      <c r="JP30" s="24"/>
      <c r="JQ30" s="24"/>
      <c r="JR30" s="24"/>
      <c r="JS30" s="24"/>
      <c r="JT30" s="24"/>
      <c r="JU30" s="24"/>
      <c r="JV30" s="24"/>
      <c r="JW30" s="24"/>
      <c r="JX30" s="24"/>
      <c r="JY30" s="24"/>
      <c r="JZ30" s="24"/>
      <c r="KA30" s="24"/>
      <c r="KB30" s="24"/>
      <c r="KC30" s="24"/>
      <c r="KD30" s="24"/>
      <c r="KE30" s="24"/>
      <c r="KF30" s="24"/>
      <c r="KG30" s="24"/>
      <c r="KH30" s="24"/>
      <c r="KI30" s="24"/>
      <c r="KJ30" s="24"/>
      <c r="KK30" s="24"/>
      <c r="KL30" s="24"/>
      <c r="KM30" s="24"/>
      <c r="KN30" s="24"/>
      <c r="KO30" s="24"/>
      <c r="KP30" s="24"/>
      <c r="KQ30" s="24"/>
      <c r="KR30" s="24"/>
      <c r="KS30" s="24"/>
      <c r="KT30" s="24"/>
      <c r="KU30" s="24"/>
      <c r="KV30" s="24"/>
      <c r="KW30" s="24"/>
      <c r="KX30" s="24"/>
      <c r="KY30" s="24"/>
      <c r="KZ30" s="24"/>
      <c r="LA30" s="24"/>
      <c r="LB30" s="24"/>
      <c r="LC30" s="24"/>
      <c r="LD30" s="24"/>
      <c r="LE30" s="24"/>
      <c r="LF30" s="24"/>
      <c r="LG30" s="24"/>
      <c r="LH30" s="24"/>
      <c r="LI30" s="24"/>
      <c r="LJ30" s="24"/>
      <c r="LK30" s="24"/>
      <c r="LL30" s="24"/>
      <c r="LM30" s="24"/>
      <c r="LN30" s="24"/>
      <c r="LO30" s="24"/>
      <c r="LP30" s="24"/>
      <c r="LQ30" s="24"/>
      <c r="LR30" s="24"/>
      <c r="LS30" s="24"/>
      <c r="LT30" s="24"/>
      <c r="LU30" s="24"/>
      <c r="LV30" s="24"/>
      <c r="LW30" s="24"/>
      <c r="LX30" s="24"/>
      <c r="LY30" s="24"/>
      <c r="LZ30" s="24"/>
      <c r="MA30" s="24"/>
      <c r="MB30" s="24"/>
      <c r="MC30" s="24"/>
      <c r="MD30" s="24"/>
      <c r="ME30" s="24"/>
      <c r="MF30" s="24"/>
      <c r="MG30" s="24"/>
      <c r="MH30" s="24"/>
      <c r="MI30" s="24"/>
      <c r="MJ30" s="24"/>
      <c r="MK30" s="24"/>
      <c r="ML30" s="24"/>
      <c r="MM30" s="24"/>
      <c r="MN30" s="24"/>
      <c r="MO30" s="24"/>
      <c r="MP30" s="24"/>
      <c r="MQ30" s="24"/>
      <c r="MR30" s="24"/>
      <c r="MS30" s="24"/>
      <c r="MT30" s="24"/>
      <c r="MU30" s="24"/>
      <c r="MV30" s="24"/>
      <c r="MW30" s="24"/>
      <c r="MX30" s="24"/>
      <c r="MY30" s="24"/>
      <c r="MZ30" s="24"/>
      <c r="NA30" s="24"/>
      <c r="NB30" s="24"/>
      <c r="NC30" s="24"/>
      <c r="ND30" s="24"/>
      <c r="NE30" s="24"/>
      <c r="NF30" s="24"/>
      <c r="NG30" s="24"/>
      <c r="NH30" s="24"/>
      <c r="NI30" s="24"/>
      <c r="NJ30" s="24"/>
      <c r="NK30" s="24"/>
      <c r="NL30" s="24"/>
      <c r="NM30" s="24"/>
      <c r="NN30" s="24"/>
      <c r="NO30" s="24"/>
      <c r="NP30" s="24"/>
      <c r="NQ30" s="24"/>
      <c r="NR30" s="24"/>
      <c r="NS30" s="24"/>
      <c r="NT30" s="24"/>
      <c r="NU30" s="24"/>
      <c r="NV30" s="24"/>
      <c r="NW30" s="24"/>
      <c r="NX30" s="24"/>
      <c r="NY30" s="24"/>
      <c r="NZ30" s="24"/>
      <c r="OA30" s="24"/>
      <c r="OB30" s="24"/>
      <c r="OC30" s="24"/>
      <c r="OD30" s="24"/>
      <c r="OE30" s="24"/>
      <c r="OF30" s="24"/>
      <c r="OG30" s="24"/>
      <c r="OH30" s="24"/>
      <c r="OI30" s="24"/>
      <c r="OJ30" s="24"/>
      <c r="OK30" s="24"/>
      <c r="OL30" s="24"/>
      <c r="OM30" s="24"/>
      <c r="ON30" s="24"/>
      <c r="OO30" s="24"/>
      <c r="OP30" s="24"/>
      <c r="OQ30" s="24"/>
      <c r="OR30" s="24"/>
      <c r="OS30" s="24"/>
      <c r="OT30" s="24"/>
      <c r="OU30" s="24"/>
      <c r="OV30" s="24"/>
      <c r="OW30" s="24"/>
      <c r="OX30" s="24"/>
      <c r="OY30" s="24"/>
      <c r="OZ30" s="24"/>
      <c r="PA30" s="24"/>
      <c r="PB30" s="24"/>
      <c r="PC30" s="24"/>
      <c r="PD30" s="24"/>
      <c r="PE30" s="24"/>
      <c r="PF30" s="24"/>
      <c r="PG30" s="24"/>
      <c r="PH30" s="24"/>
      <c r="PI30" s="24"/>
      <c r="PJ30" s="24"/>
      <c r="PK30" s="24"/>
      <c r="PL30" s="24"/>
      <c r="PM30" s="24"/>
      <c r="PN30" s="24"/>
      <c r="PO30" s="24"/>
      <c r="PP30" s="24"/>
      <c r="PQ30" s="24"/>
      <c r="PR30" s="24"/>
      <c r="PS30" s="24"/>
      <c r="PT30" s="24"/>
      <c r="PU30" s="24"/>
      <c r="PV30" s="24"/>
      <c r="PW30" s="24"/>
      <c r="PX30" s="24"/>
      <c r="PY30" s="24"/>
      <c r="PZ30" s="24"/>
      <c r="QA30" s="24"/>
      <c r="QB30" s="24"/>
      <c r="QC30" s="24"/>
      <c r="QD30" s="24"/>
      <c r="QE30" s="24"/>
      <c r="QF30" s="24"/>
      <c r="QG30" s="24"/>
      <c r="QH30" s="24"/>
      <c r="QI30" s="24"/>
      <c r="QJ30" s="24"/>
      <c r="QK30" s="24"/>
      <c r="QL30" s="24"/>
      <c r="QM30" s="24"/>
      <c r="QN30" s="24"/>
      <c r="QO30" s="24"/>
      <c r="QP30" s="24"/>
      <c r="QQ30" s="24"/>
      <c r="QR30" s="24"/>
      <c r="QS30" s="24"/>
      <c r="QT30" s="24"/>
      <c r="QU30" s="24"/>
      <c r="QV30" s="24"/>
      <c r="QW30" s="24"/>
      <c r="QX30" s="24"/>
      <c r="QY30" s="24"/>
      <c r="QZ30" s="24"/>
      <c r="RA30" s="24"/>
      <c r="RB30" s="24"/>
      <c r="RC30" s="24"/>
      <c r="RD30" s="24"/>
      <c r="RE30" s="24"/>
      <c r="RF30" s="24"/>
      <c r="RG30" s="24"/>
      <c r="RH30" s="24"/>
      <c r="RI30" s="24"/>
      <c r="RJ30" s="24"/>
      <c r="RK30" s="24"/>
      <c r="RL30" s="24"/>
      <c r="RM30" s="24"/>
      <c r="RN30" s="24"/>
      <c r="RO30" s="24"/>
      <c r="RP30" s="24"/>
      <c r="RQ30" s="24"/>
      <c r="RR30" s="24"/>
      <c r="RS30" s="24"/>
      <c r="RT30" s="24"/>
      <c r="RU30" s="24"/>
      <c r="RV30" s="24"/>
      <c r="RW30" s="24"/>
      <c r="RX30" s="24"/>
      <c r="RY30" s="24"/>
      <c r="RZ30" s="24"/>
      <c r="SA30" s="24"/>
      <c r="SB30" s="24"/>
      <c r="SC30" s="24"/>
      <c r="SD30" s="24"/>
      <c r="SE30" s="24"/>
      <c r="SF30" s="24"/>
      <c r="SG30" s="24"/>
      <c r="SH30" s="24"/>
      <c r="SI30" s="24"/>
      <c r="SJ30" s="24"/>
      <c r="SK30" s="24"/>
      <c r="SL30" s="24"/>
      <c r="SM30" s="24"/>
      <c r="SN30" s="24"/>
      <c r="SO30" s="24"/>
      <c r="SP30" s="24"/>
      <c r="SQ30" s="24"/>
      <c r="SR30" s="24"/>
      <c r="SS30" s="24"/>
      <c r="ST30" s="24"/>
      <c r="SU30" s="24"/>
      <c r="SV30" s="24"/>
      <c r="SW30" s="24"/>
      <c r="SX30" s="24"/>
      <c r="SY30" s="24"/>
      <c r="SZ30" s="24"/>
      <c r="TA30" s="24"/>
      <c r="TB30" s="24"/>
      <c r="TC30" s="24"/>
      <c r="TD30" s="24"/>
      <c r="TE30" s="24"/>
      <c r="TF30" s="24"/>
      <c r="TG30" s="24"/>
      <c r="TH30" s="24"/>
      <c r="TI30" s="24"/>
      <c r="TJ30" s="24"/>
      <c r="TK30" s="24"/>
      <c r="TL30" s="24"/>
      <c r="TM30" s="24"/>
      <c r="TN30" s="24"/>
      <c r="TO30" s="24"/>
      <c r="TP30" s="24"/>
      <c r="TQ30" s="24"/>
      <c r="TR30" s="24"/>
      <c r="TS30" s="24"/>
      <c r="TT30" s="24"/>
      <c r="TU30" s="24"/>
      <c r="TV30" s="24"/>
      <c r="TW30" s="24"/>
      <c r="TX30" s="24"/>
      <c r="TY30" s="24"/>
      <c r="TZ30" s="24"/>
      <c r="UA30" s="24"/>
      <c r="UB30" s="24"/>
      <c r="UC30" s="24"/>
      <c r="UD30" s="24"/>
      <c r="UE30" s="24"/>
      <c r="UF30" s="24"/>
      <c r="UG30" s="24"/>
      <c r="UH30" s="24"/>
      <c r="UI30" s="24"/>
      <c r="UJ30" s="24"/>
      <c r="UK30" s="24"/>
      <c r="UL30" s="24"/>
      <c r="UM30" s="24"/>
      <c r="UN30" s="24"/>
      <c r="UO30" s="24"/>
      <c r="UP30" s="24"/>
      <c r="UQ30" s="24"/>
      <c r="UR30" s="24"/>
      <c r="US30" s="24"/>
      <c r="UT30" s="24"/>
      <c r="UU30" s="24"/>
      <c r="UV30" s="24"/>
      <c r="UW30" s="24"/>
      <c r="UX30" s="24"/>
      <c r="UY30" s="24"/>
      <c r="UZ30" s="24"/>
      <c r="VA30" s="24"/>
      <c r="VB30" s="24"/>
      <c r="VC30" s="24"/>
      <c r="VD30" s="24"/>
      <c r="VE30" s="24"/>
      <c r="VF30" s="24"/>
      <c r="VG30" s="24"/>
      <c r="VH30" s="24"/>
      <c r="VI30" s="24"/>
      <c r="VJ30" s="24"/>
      <c r="VK30" s="24"/>
      <c r="VL30" s="24"/>
      <c r="VM30" s="24"/>
      <c r="VN30" s="24"/>
      <c r="VO30" s="24"/>
      <c r="VP30" s="24"/>
      <c r="VQ30" s="24"/>
      <c r="VR30" s="24"/>
      <c r="VS30" s="24"/>
      <c r="VT30" s="24"/>
      <c r="VU30" s="24"/>
      <c r="VV30" s="24"/>
      <c r="VW30" s="24"/>
      <c r="VX30" s="24"/>
      <c r="VY30" s="24"/>
      <c r="VZ30" s="24"/>
      <c r="WA30" s="24"/>
      <c r="WB30" s="24"/>
      <c r="WC30" s="24"/>
      <c r="WD30" s="24"/>
      <c r="WE30" s="24"/>
      <c r="WF30" s="24"/>
      <c r="WG30" s="24"/>
      <c r="WH30" s="24"/>
      <c r="WI30" s="24"/>
      <c r="WJ30" s="24"/>
      <c r="WK30" s="24"/>
      <c r="WL30" s="24"/>
      <c r="WM30" s="24"/>
      <c r="WN30" s="24"/>
      <c r="WO30" s="24"/>
      <c r="WP30" s="24"/>
      <c r="WQ30" s="24"/>
      <c r="WR30" s="24"/>
      <c r="WS30" s="24"/>
      <c r="WT30" s="24"/>
      <c r="WU30" s="24"/>
      <c r="WV30" s="24"/>
      <c r="WW30" s="24"/>
      <c r="WX30" s="24"/>
      <c r="WY30" s="24"/>
      <c r="WZ30" s="24"/>
      <c r="XA30" s="24"/>
      <c r="XB30" s="24"/>
      <c r="XC30" s="24"/>
      <c r="XD30" s="24"/>
      <c r="XE30" s="24"/>
      <c r="XF30" s="24"/>
      <c r="XG30" s="24"/>
      <c r="XH30" s="24"/>
      <c r="XI30" s="24"/>
      <c r="XJ30" s="24"/>
      <c r="XK30" s="24"/>
      <c r="XL30" s="24"/>
      <c r="XM30" s="24"/>
      <c r="XN30" s="24"/>
      <c r="XO30" s="24"/>
      <c r="XP30" s="24"/>
      <c r="XQ30" s="24"/>
      <c r="XR30" s="24"/>
      <c r="XS30" s="24"/>
      <c r="XT30" s="24"/>
      <c r="XU30" s="24"/>
      <c r="XV30" s="24"/>
      <c r="XW30" s="24"/>
      <c r="XX30" s="24"/>
      <c r="XY30" s="24"/>
      <c r="XZ30" s="24"/>
      <c r="YA30" s="24"/>
      <c r="YB30" s="24"/>
      <c r="YC30" s="24"/>
      <c r="YD30" s="24"/>
      <c r="YE30" s="24"/>
      <c r="YF30" s="24"/>
      <c r="YG30" s="24"/>
      <c r="YH30" s="24"/>
      <c r="YI30" s="24"/>
      <c r="YJ30" s="24"/>
      <c r="YK30" s="24"/>
      <c r="YL30" s="24"/>
      <c r="YM30" s="24"/>
      <c r="YN30" s="24"/>
      <c r="YO30" s="24"/>
      <c r="YP30" s="24"/>
      <c r="YQ30" s="24"/>
      <c r="YR30" s="24"/>
      <c r="YS30" s="24"/>
      <c r="YT30" s="24"/>
      <c r="YU30" s="24"/>
      <c r="YV30" s="24"/>
      <c r="YW30" s="24"/>
      <c r="YX30" s="24"/>
      <c r="YY30" s="24"/>
      <c r="YZ30" s="24"/>
      <c r="ZA30" s="24"/>
      <c r="ZB30" s="24"/>
      <c r="ZC30" s="24"/>
      <c r="ZD30" s="24"/>
      <c r="ZE30" s="24"/>
      <c r="ZF30" s="24"/>
      <c r="ZG30" s="24"/>
      <c r="ZH30" s="24"/>
      <c r="ZI30" s="24"/>
      <c r="ZJ30" s="24"/>
      <c r="ZK30" s="24"/>
      <c r="ZL30" s="24"/>
      <c r="ZM30" s="24"/>
      <c r="ZN30" s="24"/>
      <c r="ZO30" s="24"/>
      <c r="ZP30" s="24"/>
      <c r="ZQ30" s="24"/>
      <c r="ZR30" s="24"/>
      <c r="ZS30" s="24"/>
      <c r="ZT30" s="24"/>
      <c r="ZU30" s="24"/>
      <c r="ZV30" s="24"/>
      <c r="ZW30" s="24"/>
      <c r="ZX30" s="24"/>
      <c r="ZY30" s="24"/>
      <c r="ZZ30" s="24"/>
      <c r="AAA30" s="24"/>
      <c r="AAB30" s="24"/>
      <c r="AAC30" s="24"/>
      <c r="AAD30" s="24"/>
      <c r="AAE30" s="24"/>
      <c r="AAF30" s="24"/>
      <c r="AAG30" s="24"/>
      <c r="AAH30" s="24"/>
      <c r="AAI30" s="24"/>
      <c r="AAJ30" s="24"/>
      <c r="AAK30" s="24"/>
      <c r="AAL30" s="24"/>
      <c r="AAM30" s="24"/>
      <c r="AAN30" s="24"/>
      <c r="AAO30" s="24"/>
      <c r="AAP30" s="24"/>
      <c r="AAQ30" s="24"/>
      <c r="AAR30" s="24"/>
      <c r="AAS30" s="24"/>
      <c r="AAT30" s="24"/>
      <c r="AAU30" s="24"/>
      <c r="AAV30" s="24"/>
      <c r="AAW30" s="24"/>
      <c r="AAX30" s="24"/>
      <c r="AAY30" s="24"/>
      <c r="AAZ30" s="24"/>
      <c r="ABA30" s="24"/>
      <c r="ABB30" s="24"/>
      <c r="ABC30" s="24"/>
      <c r="ABD30" s="24"/>
      <c r="ABE30" s="24"/>
      <c r="ABF30" s="24"/>
      <c r="ABG30" s="24"/>
      <c r="ABH30" s="24"/>
      <c r="ABI30" s="24"/>
      <c r="ABJ30" s="24"/>
      <c r="ABK30" s="24"/>
      <c r="ABL30" s="24"/>
      <c r="ABM30" s="24"/>
      <c r="ABN30" s="24"/>
      <c r="ABO30" s="24"/>
      <c r="ABP30" s="24"/>
      <c r="ABQ30" s="24"/>
      <c r="ABR30" s="24"/>
      <c r="ABS30" s="24"/>
      <c r="ABT30" s="24"/>
      <c r="ABU30" s="24"/>
      <c r="ABV30" s="24"/>
      <c r="ABW30" s="24"/>
      <c r="ABX30" s="24"/>
      <c r="ABY30" s="24"/>
      <c r="ABZ30" s="24"/>
      <c r="ACA30" s="24"/>
      <c r="ACB30" s="24"/>
      <c r="ACC30" s="24"/>
      <c r="ACD30" s="24"/>
      <c r="ACE30" s="24"/>
      <c r="ACF30" s="24"/>
      <c r="ACG30" s="24"/>
      <c r="ACH30" s="24"/>
      <c r="ACI30" s="24"/>
      <c r="ACJ30" s="24"/>
      <c r="ACK30" s="24"/>
      <c r="ACL30" s="24"/>
      <c r="ACM30" s="24"/>
      <c r="ACN30" s="24"/>
      <c r="ACO30" s="24"/>
      <c r="ACP30" s="24"/>
      <c r="ACQ30" s="24"/>
      <c r="ACR30" s="24"/>
      <c r="ACS30" s="24"/>
      <c r="ACT30" s="24"/>
      <c r="ACU30" s="24"/>
      <c r="ACV30" s="24"/>
      <c r="ACW30" s="24"/>
      <c r="ACX30" s="24"/>
      <c r="ACY30" s="24"/>
      <c r="ACZ30" s="24"/>
      <c r="ADA30" s="24"/>
      <c r="ADB30" s="24"/>
      <c r="ADC30" s="24"/>
      <c r="ADD30" s="24"/>
      <c r="ADE30" s="24"/>
      <c r="ADF30" s="24"/>
      <c r="ADG30" s="24"/>
      <c r="ADH30" s="24"/>
      <c r="ADI30" s="24"/>
      <c r="ADJ30" s="24"/>
      <c r="ADK30" s="24"/>
      <c r="ADL30" s="24"/>
      <c r="ADM30" s="24"/>
      <c r="ADN30" s="24"/>
      <c r="ADO30" s="24"/>
      <c r="ADP30" s="24"/>
      <c r="ADQ30" s="24"/>
      <c r="ADR30" s="24"/>
      <c r="ADS30" s="24"/>
      <c r="ADT30" s="24"/>
      <c r="ADU30" s="24"/>
      <c r="ADV30" s="24"/>
      <c r="ADW30" s="24"/>
      <c r="ADX30" s="24"/>
      <c r="ADY30" s="24"/>
      <c r="ADZ30" s="24"/>
      <c r="AEA30" s="24"/>
      <c r="AEB30" s="24"/>
      <c r="AEC30" s="24"/>
      <c r="AED30" s="24"/>
      <c r="AEE30" s="24"/>
      <c r="AEF30" s="24"/>
      <c r="AEG30" s="24"/>
      <c r="AEH30" s="24"/>
      <c r="AEI30" s="24"/>
      <c r="AEJ30" s="24"/>
      <c r="AEK30" s="24"/>
      <c r="AEL30" s="24"/>
      <c r="AEM30" s="24"/>
      <c r="AEN30" s="24"/>
      <c r="AEO30" s="24"/>
      <c r="AEP30" s="24"/>
      <c r="AEQ30" s="24"/>
      <c r="AER30" s="24"/>
      <c r="AES30" s="24"/>
      <c r="AET30" s="24"/>
      <c r="AEU30" s="24"/>
      <c r="AEV30" s="24"/>
      <c r="AEW30" s="24"/>
      <c r="AEX30" s="24"/>
      <c r="AEY30" s="24"/>
      <c r="AEZ30" s="24"/>
      <c r="AFA30" s="24"/>
      <c r="AFB30" s="24"/>
      <c r="AFC30" s="24"/>
      <c r="AFD30" s="24"/>
      <c r="AFE30" s="24"/>
      <c r="AFF30" s="24"/>
      <c r="AFG30" s="24"/>
      <c r="AFH30" s="24"/>
      <c r="AFI30" s="24"/>
      <c r="AFJ30" s="24"/>
      <c r="AFK30" s="24"/>
      <c r="AFL30" s="24"/>
      <c r="AFM30" s="24"/>
      <c r="AFN30" s="24"/>
      <c r="AFO30" s="24"/>
      <c r="AFP30" s="24"/>
      <c r="AFQ30" s="24"/>
      <c r="AFR30" s="24"/>
      <c r="AFS30" s="24"/>
      <c r="AFT30" s="24"/>
      <c r="AFU30" s="24"/>
      <c r="AFV30" s="24"/>
      <c r="AFW30" s="24"/>
      <c r="AFX30" s="24"/>
      <c r="AFY30" s="24"/>
      <c r="AFZ30" s="24"/>
      <c r="AGA30" s="24"/>
      <c r="AGB30" s="24"/>
      <c r="AGC30" s="24"/>
      <c r="AGD30" s="24"/>
      <c r="AGE30" s="24"/>
      <c r="AGF30" s="24"/>
      <c r="AGG30" s="24"/>
      <c r="AGH30" s="24"/>
      <c r="AGI30" s="24"/>
      <c r="AGJ30" s="24"/>
      <c r="AGK30" s="24"/>
      <c r="AGL30" s="24"/>
      <c r="AGM30" s="24"/>
      <c r="AGN30" s="24"/>
      <c r="AGO30" s="24"/>
      <c r="AGP30" s="24"/>
      <c r="AGQ30" s="24"/>
      <c r="AGR30" s="24"/>
      <c r="AGS30" s="24"/>
      <c r="AGT30" s="24"/>
      <c r="AGU30" s="24"/>
      <c r="AGV30" s="24"/>
      <c r="AGW30" s="24"/>
      <c r="AGX30" s="24"/>
      <c r="AGY30" s="24"/>
      <c r="AGZ30" s="24"/>
      <c r="AHA30" s="24"/>
      <c r="AHB30" s="24"/>
      <c r="AHC30" s="24"/>
      <c r="AHD30" s="24"/>
      <c r="AHE30" s="24"/>
      <c r="AHF30" s="24"/>
      <c r="AHG30" s="24"/>
      <c r="AHH30" s="24"/>
      <c r="AHI30" s="24"/>
      <c r="AHJ30" s="24"/>
      <c r="AHK30" s="24"/>
      <c r="AHL30" s="24"/>
      <c r="AHM30" s="24"/>
      <c r="AHN30" s="24"/>
      <c r="AHO30" s="24"/>
      <c r="AHP30" s="24"/>
      <c r="AHQ30" s="24"/>
      <c r="AHR30" s="24"/>
      <c r="AHS30" s="24"/>
      <c r="AHT30" s="24"/>
      <c r="AHU30" s="24"/>
      <c r="AHV30" s="24"/>
      <c r="AHW30" s="24"/>
      <c r="AHX30" s="24"/>
      <c r="AHY30" s="24"/>
      <c r="AHZ30" s="24"/>
      <c r="AIA30" s="24"/>
      <c r="AIB30" s="24"/>
      <c r="AIC30" s="24"/>
      <c r="AID30" s="24"/>
      <c r="AIE30" s="24"/>
      <c r="AIF30" s="24"/>
      <c r="AIG30" s="24"/>
      <c r="AIH30" s="24"/>
      <c r="AII30" s="24"/>
      <c r="AIJ30" s="24"/>
      <c r="AIK30" s="24"/>
      <c r="AIL30" s="24"/>
      <c r="AIM30" s="24"/>
      <c r="AIN30" s="24"/>
      <c r="AIO30" s="24"/>
      <c r="AIP30" s="24"/>
      <c r="AIQ30" s="24"/>
      <c r="AIR30" s="24"/>
      <c r="AIS30" s="24"/>
      <c r="AIT30" s="24"/>
      <c r="AIU30" s="24"/>
      <c r="AIV30" s="24"/>
      <c r="AIW30" s="24"/>
      <c r="AIX30" s="24"/>
      <c r="AIY30" s="24"/>
      <c r="AIZ30" s="24"/>
      <c r="AJA30" s="24"/>
      <c r="AJB30" s="24"/>
      <c r="AJC30" s="24"/>
      <c r="AJD30" s="24"/>
      <c r="AJE30" s="24"/>
      <c r="AJF30" s="24"/>
      <c r="AJG30" s="24"/>
      <c r="AJH30" s="24"/>
      <c r="AJI30" s="24"/>
      <c r="AJJ30" s="24"/>
      <c r="AJK30" s="24"/>
      <c r="AJL30" s="24"/>
      <c r="AJM30" s="24"/>
      <c r="AJN30" s="24"/>
      <c r="AJO30" s="24"/>
      <c r="AJP30" s="24"/>
      <c r="AJQ30" s="24"/>
      <c r="AJR30" s="24"/>
      <c r="AJS30" s="24"/>
      <c r="AJT30" s="24"/>
      <c r="AJU30" s="24"/>
      <c r="AJV30" s="24"/>
      <c r="AJW30" s="24"/>
      <c r="AJX30" s="24"/>
      <c r="AJY30" s="24"/>
      <c r="AJZ30" s="24"/>
      <c r="AKA30" s="24"/>
      <c r="AKB30" s="24"/>
      <c r="AKC30" s="24"/>
      <c r="AKD30" s="24"/>
      <c r="AKE30" s="24"/>
      <c r="AKF30" s="24"/>
      <c r="AKG30" s="24"/>
      <c r="AKH30" s="24"/>
      <c r="AKI30" s="24"/>
      <c r="AKJ30" s="24"/>
      <c r="AKK30" s="24"/>
      <c r="AKL30" s="24"/>
      <c r="AKM30" s="24"/>
      <c r="AKN30" s="24"/>
      <c r="AKO30" s="24"/>
      <c r="AKP30" s="24"/>
      <c r="AKQ30" s="24"/>
      <c r="AKR30" s="24"/>
      <c r="AKS30" s="24"/>
      <c r="AKT30" s="24"/>
      <c r="AKU30" s="24"/>
      <c r="AKV30" s="24"/>
      <c r="AKW30" s="24"/>
      <c r="AKX30" s="24"/>
      <c r="AKY30" s="24"/>
      <c r="AKZ30" s="24"/>
      <c r="ALA30" s="24"/>
      <c r="ALB30" s="24"/>
      <c r="ALC30" s="24"/>
      <c r="ALD30" s="24"/>
      <c r="ALE30" s="24"/>
      <c r="ALF30" s="24"/>
      <c r="ALG30" s="24"/>
      <c r="ALH30" s="24"/>
      <c r="ALI30" s="24"/>
      <c r="ALJ30" s="24"/>
      <c r="ALK30" s="24"/>
      <c r="ALL30" s="24"/>
      <c r="ALM30" s="24"/>
      <c r="ALN30" s="24"/>
      <c r="ALO30" s="24"/>
      <c r="ALP30" s="24"/>
      <c r="ALQ30" s="24"/>
      <c r="ALR30" s="24"/>
      <c r="ALS30" s="24"/>
      <c r="ALT30" s="24"/>
      <c r="ALU30" s="24"/>
      <c r="ALV30" s="24"/>
      <c r="ALW30" s="24"/>
      <c r="ALX30" s="24"/>
      <c r="ALY30" s="24"/>
      <c r="ALZ30" s="24"/>
      <c r="AMA30" s="24"/>
      <c r="AMB30" s="24"/>
      <c r="AMC30" s="24"/>
      <c r="AMD30" s="24"/>
      <c r="AME30" s="24"/>
      <c r="AMF30" s="24"/>
      <c r="AMG30" s="24"/>
      <c r="AMH30" s="24"/>
      <c r="AMI30" s="24"/>
      <c r="AMJ30" s="24"/>
      <c r="AMK30" s="24"/>
    </row>
  </sheetData>
  <sheetProtection algorithmName="SHA-512" hashValue="jgecE2br73z4gQ8GA+TP1dvf0E6lfQ0rSDJUNaI1rDaYbPLpE+FkuAkJKMCxgn1Rv8K0nowuvqY5S1WIMhprkg==" saltValue="/6v/byG4A9449AbYDzJOkg==" spinCount="100000" sheet="1" formatCells="0" formatColumns="0" formatRows="0"/>
  <mergeCells count="11">
    <mergeCell ref="A4:A6"/>
    <mergeCell ref="B4:B6"/>
    <mergeCell ref="C4:C6"/>
    <mergeCell ref="D4:E4"/>
    <mergeCell ref="F4:M4"/>
    <mergeCell ref="D5:D6"/>
    <mergeCell ref="E5:E6"/>
    <mergeCell ref="F5:G5"/>
    <mergeCell ref="H5:I5"/>
    <mergeCell ref="J5:K5"/>
    <mergeCell ref="L5:M5"/>
  </mergeCells>
  <pageMargins left="0.75" right="0.75" top="1" bottom="1" header="0.51180555555555496" footer="0.51180555555555496"/>
  <pageSetup paperSize="9" firstPageNumber="0" orientation="landscape" horizontalDpi="300" verticalDpi="300"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Lapa44">
    <pageSetUpPr fitToPage="1"/>
  </sheetPr>
  <dimension ref="A3:AMK24"/>
  <sheetViews>
    <sheetView zoomScale="90" zoomScaleNormal="90" workbookViewId="0">
      <selection activeCell="H24" sqref="H24"/>
    </sheetView>
  </sheetViews>
  <sheetFormatPr defaultRowHeight="13.2"/>
  <cols>
    <col min="1" max="1" width="4.88671875" style="31" customWidth="1"/>
    <col min="2" max="2" width="89.109375" style="31" customWidth="1"/>
    <col min="3" max="6" width="13.6640625" style="31" customWidth="1"/>
    <col min="7" max="14" width="13.6640625" style="24" customWidth="1"/>
    <col min="15" max="1025" width="9.109375" style="24" customWidth="1"/>
  </cols>
  <sheetData>
    <row r="3" spans="1:13" ht="20.399999999999999">
      <c r="A3" s="301" t="s">
        <v>120</v>
      </c>
      <c r="C3" s="361"/>
      <c r="D3" s="361"/>
      <c r="E3" s="361"/>
      <c r="F3" s="362"/>
    </row>
    <row r="4" spans="1:13" ht="32.25" customHeight="1">
      <c r="A4" s="966"/>
      <c r="B4" s="1013" t="s">
        <v>182</v>
      </c>
      <c r="C4" s="968" t="s">
        <v>55</v>
      </c>
      <c r="D4" s="968" t="s">
        <v>228</v>
      </c>
      <c r="E4" s="968"/>
      <c r="F4" s="968" t="s">
        <v>183</v>
      </c>
      <c r="G4" s="968"/>
      <c r="H4" s="968"/>
      <c r="I4" s="968"/>
      <c r="J4" s="968"/>
      <c r="K4" s="968"/>
      <c r="L4" s="968"/>
      <c r="M4" s="968"/>
    </row>
    <row r="5" spans="1:13" ht="28.5" customHeight="1">
      <c r="A5" s="966"/>
      <c r="B5" s="1013"/>
      <c r="C5" s="968"/>
      <c r="D5" s="1014" t="s">
        <v>146</v>
      </c>
      <c r="E5" s="1015" t="s">
        <v>145</v>
      </c>
      <c r="F5" s="1014" t="s">
        <v>229</v>
      </c>
      <c r="G5" s="1014"/>
      <c r="H5" s="966" t="s">
        <v>230</v>
      </c>
      <c r="I5" s="966"/>
      <c r="J5" s="966" t="s">
        <v>231</v>
      </c>
      <c r="K5" s="966"/>
      <c r="L5" s="1015" t="s">
        <v>232</v>
      </c>
      <c r="M5" s="1015"/>
    </row>
    <row r="6" spans="1:13" ht="13.8">
      <c r="A6" s="966"/>
      <c r="B6" s="1013"/>
      <c r="C6" s="968"/>
      <c r="D6" s="1014"/>
      <c r="E6" s="1015"/>
      <c r="F6" s="272" t="s">
        <v>146</v>
      </c>
      <c r="G6" s="273" t="s">
        <v>145</v>
      </c>
      <c r="H6" s="221" t="s">
        <v>146</v>
      </c>
      <c r="I6" s="273" t="s">
        <v>145</v>
      </c>
      <c r="J6" s="221" t="s">
        <v>146</v>
      </c>
      <c r="K6" s="273" t="s">
        <v>145</v>
      </c>
      <c r="L6" s="221" t="s">
        <v>146</v>
      </c>
      <c r="M6" s="274" t="s">
        <v>145</v>
      </c>
    </row>
    <row r="7" spans="1:13" ht="61.5" customHeight="1">
      <c r="A7" s="223">
        <v>1</v>
      </c>
      <c r="B7" s="275" t="s">
        <v>522</v>
      </c>
      <c r="C7" s="276"/>
      <c r="D7" s="277">
        <f t="shared" ref="D7:D16" si="0">F7+H7+J7+L7</f>
        <v>0</v>
      </c>
      <c r="E7" s="256">
        <f t="shared" ref="E7:E16" si="1">C7*D7</f>
        <v>0</v>
      </c>
      <c r="F7" s="257"/>
      <c r="G7" s="164">
        <f t="shared" ref="G7:G16" si="2">F7*C7</f>
        <v>0</v>
      </c>
      <c r="H7" s="278"/>
      <c r="I7" s="164">
        <f t="shared" ref="I7:I16" si="3">H7*C7</f>
        <v>0</v>
      </c>
      <c r="J7" s="278"/>
      <c r="K7" s="164">
        <f t="shared" ref="K7:K16" si="4">J7*C7</f>
        <v>0</v>
      </c>
      <c r="L7" s="278"/>
      <c r="M7" s="259">
        <f t="shared" ref="M7:M16" si="5">L7*C7</f>
        <v>0</v>
      </c>
    </row>
    <row r="8" spans="1:13" ht="13.8">
      <c r="A8" s="223">
        <v>2</v>
      </c>
      <c r="B8" s="297"/>
      <c r="C8" s="276"/>
      <c r="D8" s="277">
        <f t="shared" si="0"/>
        <v>0</v>
      </c>
      <c r="E8" s="256">
        <f t="shared" si="1"/>
        <v>0</v>
      </c>
      <c r="F8" s="257"/>
      <c r="G8" s="164">
        <f t="shared" si="2"/>
        <v>0</v>
      </c>
      <c r="H8" s="278"/>
      <c r="I8" s="164">
        <f t="shared" si="3"/>
        <v>0</v>
      </c>
      <c r="J8" s="278"/>
      <c r="K8" s="164">
        <f t="shared" si="4"/>
        <v>0</v>
      </c>
      <c r="L8" s="278"/>
      <c r="M8" s="259">
        <f t="shared" si="5"/>
        <v>0</v>
      </c>
    </row>
    <row r="9" spans="1:13" ht="13.8">
      <c r="A9" s="224">
        <v>3</v>
      </c>
      <c r="B9" s="297"/>
      <c r="C9" s="276"/>
      <c r="D9" s="277">
        <f t="shared" si="0"/>
        <v>0</v>
      </c>
      <c r="E9" s="256">
        <f t="shared" si="1"/>
        <v>0</v>
      </c>
      <c r="F9" s="257"/>
      <c r="G9" s="164">
        <f t="shared" si="2"/>
        <v>0</v>
      </c>
      <c r="H9" s="278"/>
      <c r="I9" s="164">
        <f t="shared" si="3"/>
        <v>0</v>
      </c>
      <c r="J9" s="278"/>
      <c r="K9" s="164">
        <f t="shared" si="4"/>
        <v>0</v>
      </c>
      <c r="L9" s="278"/>
      <c r="M9" s="259">
        <f t="shared" si="5"/>
        <v>0</v>
      </c>
    </row>
    <row r="10" spans="1:13" ht="15" customHeight="1">
      <c r="A10" s="223">
        <v>4</v>
      </c>
      <c r="B10" s="258"/>
      <c r="C10" s="276"/>
      <c r="D10" s="277">
        <f t="shared" si="0"/>
        <v>0</v>
      </c>
      <c r="E10" s="256">
        <f t="shared" si="1"/>
        <v>0</v>
      </c>
      <c r="F10" s="257"/>
      <c r="G10" s="164">
        <f t="shared" si="2"/>
        <v>0</v>
      </c>
      <c r="H10" s="278"/>
      <c r="I10" s="164">
        <f t="shared" si="3"/>
        <v>0</v>
      </c>
      <c r="J10" s="278"/>
      <c r="K10" s="164">
        <f t="shared" si="4"/>
        <v>0</v>
      </c>
      <c r="L10" s="278"/>
      <c r="M10" s="259">
        <f t="shared" si="5"/>
        <v>0</v>
      </c>
    </row>
    <row r="11" spans="1:13" ht="15" customHeight="1">
      <c r="A11" s="223">
        <v>5</v>
      </c>
      <c r="B11" s="258"/>
      <c r="C11" s="276"/>
      <c r="D11" s="277">
        <f t="shared" si="0"/>
        <v>0</v>
      </c>
      <c r="E11" s="256">
        <f t="shared" si="1"/>
        <v>0</v>
      </c>
      <c r="F11" s="257"/>
      <c r="G11" s="164">
        <f t="shared" si="2"/>
        <v>0</v>
      </c>
      <c r="H11" s="278"/>
      <c r="I11" s="164">
        <f t="shared" si="3"/>
        <v>0</v>
      </c>
      <c r="J11" s="278"/>
      <c r="K11" s="164">
        <f t="shared" si="4"/>
        <v>0</v>
      </c>
      <c r="L11" s="278"/>
      <c r="M11" s="259">
        <f t="shared" si="5"/>
        <v>0</v>
      </c>
    </row>
    <row r="12" spans="1:13" ht="15" customHeight="1">
      <c r="A12" s="224">
        <v>6</v>
      </c>
      <c r="B12" s="282"/>
      <c r="C12" s="276"/>
      <c r="D12" s="277">
        <f t="shared" si="0"/>
        <v>0</v>
      </c>
      <c r="E12" s="256">
        <f t="shared" si="1"/>
        <v>0</v>
      </c>
      <c r="F12" s="257"/>
      <c r="G12" s="164">
        <f t="shared" si="2"/>
        <v>0</v>
      </c>
      <c r="H12" s="278"/>
      <c r="I12" s="164">
        <f t="shared" si="3"/>
        <v>0</v>
      </c>
      <c r="J12" s="278"/>
      <c r="K12" s="164">
        <f t="shared" si="4"/>
        <v>0</v>
      </c>
      <c r="L12" s="278"/>
      <c r="M12" s="259">
        <f t="shared" si="5"/>
        <v>0</v>
      </c>
    </row>
    <row r="13" spans="1:13" ht="15" customHeight="1">
      <c r="A13" s="223">
        <v>7</v>
      </c>
      <c r="B13" s="282"/>
      <c r="C13" s="276"/>
      <c r="D13" s="277">
        <f t="shared" si="0"/>
        <v>0</v>
      </c>
      <c r="E13" s="256">
        <f t="shared" si="1"/>
        <v>0</v>
      </c>
      <c r="F13" s="257"/>
      <c r="G13" s="164">
        <f t="shared" si="2"/>
        <v>0</v>
      </c>
      <c r="H13" s="278"/>
      <c r="I13" s="164">
        <f t="shared" si="3"/>
        <v>0</v>
      </c>
      <c r="J13" s="278"/>
      <c r="K13" s="164">
        <f t="shared" si="4"/>
        <v>0</v>
      </c>
      <c r="L13" s="278"/>
      <c r="M13" s="259">
        <f t="shared" si="5"/>
        <v>0</v>
      </c>
    </row>
    <row r="14" spans="1:13" ht="15" customHeight="1">
      <c r="A14" s="223">
        <v>8</v>
      </c>
      <c r="B14" s="282"/>
      <c r="C14" s="276"/>
      <c r="D14" s="277">
        <f t="shared" si="0"/>
        <v>0</v>
      </c>
      <c r="E14" s="256">
        <f t="shared" si="1"/>
        <v>0</v>
      </c>
      <c r="F14" s="257"/>
      <c r="G14" s="164">
        <f t="shared" si="2"/>
        <v>0</v>
      </c>
      <c r="H14" s="278"/>
      <c r="I14" s="164">
        <f t="shared" si="3"/>
        <v>0</v>
      </c>
      <c r="J14" s="278"/>
      <c r="K14" s="164">
        <f t="shared" si="4"/>
        <v>0</v>
      </c>
      <c r="L14" s="278"/>
      <c r="M14" s="259">
        <f t="shared" si="5"/>
        <v>0</v>
      </c>
    </row>
    <row r="15" spans="1:13" ht="15" customHeight="1">
      <c r="A15" s="224">
        <v>9</v>
      </c>
      <c r="B15" s="282"/>
      <c r="C15" s="276"/>
      <c r="D15" s="277">
        <f t="shared" si="0"/>
        <v>0</v>
      </c>
      <c r="E15" s="256">
        <f t="shared" si="1"/>
        <v>0</v>
      </c>
      <c r="F15" s="257"/>
      <c r="G15" s="164">
        <f t="shared" si="2"/>
        <v>0</v>
      </c>
      <c r="H15" s="278"/>
      <c r="I15" s="164">
        <f t="shared" si="3"/>
        <v>0</v>
      </c>
      <c r="J15" s="278"/>
      <c r="K15" s="164">
        <f t="shared" si="4"/>
        <v>0</v>
      </c>
      <c r="L15" s="278"/>
      <c r="M15" s="259">
        <f t="shared" si="5"/>
        <v>0</v>
      </c>
    </row>
    <row r="16" spans="1:13" ht="15" customHeight="1">
      <c r="A16" s="223">
        <v>10</v>
      </c>
      <c r="B16" s="283"/>
      <c r="C16" s="284"/>
      <c r="D16" s="285">
        <f t="shared" si="0"/>
        <v>0</v>
      </c>
      <c r="E16" s="286">
        <f t="shared" si="1"/>
        <v>0</v>
      </c>
      <c r="F16" s="287"/>
      <c r="G16" s="290">
        <f t="shared" si="2"/>
        <v>0</v>
      </c>
      <c r="H16" s="289"/>
      <c r="I16" s="290">
        <f t="shared" si="3"/>
        <v>0</v>
      </c>
      <c r="J16" s="289"/>
      <c r="K16" s="290">
        <f t="shared" si="4"/>
        <v>0</v>
      </c>
      <c r="L16" s="289"/>
      <c r="M16" s="291">
        <f t="shared" si="5"/>
        <v>0</v>
      </c>
    </row>
    <row r="17" spans="1:13" ht="15" customHeight="1">
      <c r="A17" s="234"/>
      <c r="B17" s="292" t="s">
        <v>187</v>
      </c>
      <c r="C17" s="293">
        <f>ROUND(SUM(C7:C16),0)</f>
        <v>0</v>
      </c>
      <c r="D17" s="294"/>
      <c r="E17" s="293">
        <f>ROUND(SUM(E7:E16),0)</f>
        <v>0</v>
      </c>
      <c r="F17" s="294"/>
      <c r="G17" s="293">
        <f>ROUND(SUM(G7:G16),0)</f>
        <v>0</v>
      </c>
      <c r="H17" s="237"/>
      <c r="I17" s="293">
        <f>ROUND(SUM(I7:I16),0)</f>
        <v>0</v>
      </c>
      <c r="J17" s="237"/>
      <c r="K17" s="293">
        <f>ROUND(SUM(K7:K16),0)</f>
        <v>0</v>
      </c>
      <c r="L17" s="237"/>
      <c r="M17" s="293">
        <f>ROUND(SUM(M7:M16),0)</f>
        <v>0</v>
      </c>
    </row>
    <row r="19" spans="1:13">
      <c r="B19" s="868" t="s">
        <v>877</v>
      </c>
      <c r="C19" s="75"/>
    </row>
    <row r="20" spans="1:13" s="31" customFormat="1" ht="90" customHeight="1">
      <c r="G20" s="24"/>
      <c r="H20" s="58"/>
      <c r="I20" s="58"/>
    </row>
    <row r="21" spans="1:13" s="31" customFormat="1">
      <c r="B21" s="59"/>
      <c r="G21" s="24"/>
      <c r="H21" s="58"/>
      <c r="I21" s="58"/>
    </row>
    <row r="22" spans="1:13">
      <c r="A22" s="31" t="str">
        <f>'ūdens bilance'!B28</f>
        <v>Datums: __.__.202_</v>
      </c>
      <c r="H22" s="41"/>
      <c r="I22" s="41"/>
    </row>
    <row r="24" spans="1:13" ht="126">
      <c r="A24" s="376"/>
      <c r="B24" s="364" t="s">
        <v>644</v>
      </c>
      <c r="C24" s="464"/>
    </row>
  </sheetData>
  <sheetProtection algorithmName="SHA-512" hashValue="J9f2CzR+BSOLN7ebZRZDhrTR9TJV5JcVQp1areEJL7zWlDqBGWujAHHK0w45A1ceuvy/qqiJH4U4EsgtDhuqxw==" saltValue="T/VN4QSL5nDQ66oYfLLMiw==" spinCount="100000" sheet="1" formatCells="0" formatColumns="0" formatRows="0"/>
  <mergeCells count="11">
    <mergeCell ref="A4:A6"/>
    <mergeCell ref="B4:B6"/>
    <mergeCell ref="C4:C6"/>
    <mergeCell ref="D4:E4"/>
    <mergeCell ref="F4:M4"/>
    <mergeCell ref="D5:D6"/>
    <mergeCell ref="E5:E6"/>
    <mergeCell ref="F5:G5"/>
    <mergeCell ref="H5:I5"/>
    <mergeCell ref="J5:K5"/>
    <mergeCell ref="L5:M5"/>
  </mergeCells>
  <pageMargins left="0.75" right="0.75" top="1" bottom="1" header="0.51180555555555496" footer="0.51180555555555496"/>
  <pageSetup paperSize="9" scale="54" firstPageNumber="0" orientation="landscape" horizontalDpi="300" verticalDpi="300"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Lapa45"/>
  <dimension ref="A3:AMK24"/>
  <sheetViews>
    <sheetView zoomScale="90" zoomScaleNormal="90" workbookViewId="0">
      <selection activeCell="J24" sqref="J24"/>
    </sheetView>
  </sheetViews>
  <sheetFormatPr defaultRowHeight="13.2" outlineLevelRow="1"/>
  <cols>
    <col min="1" max="1" width="4.88671875" style="31" customWidth="1"/>
    <col min="2" max="2" width="92.6640625" style="31" customWidth="1"/>
    <col min="3" max="6" width="13.6640625" style="31" customWidth="1"/>
    <col min="7" max="13" width="13.6640625" style="24" customWidth="1"/>
    <col min="14" max="1025" width="9.109375" style="24" customWidth="1"/>
  </cols>
  <sheetData>
    <row r="3" spans="1:13" ht="20.399999999999999">
      <c r="A3" s="301" t="s">
        <v>123</v>
      </c>
      <c r="C3" s="361"/>
      <c r="D3" s="361"/>
      <c r="E3" s="361"/>
      <c r="F3" s="362"/>
    </row>
    <row r="4" spans="1:13" ht="32.25" customHeight="1">
      <c r="A4" s="966"/>
      <c r="B4" s="1013" t="s">
        <v>306</v>
      </c>
      <c r="C4" s="968" t="s">
        <v>307</v>
      </c>
      <c r="D4" s="968" t="s">
        <v>308</v>
      </c>
      <c r="E4" s="968"/>
      <c r="F4" s="968" t="s">
        <v>309</v>
      </c>
      <c r="G4" s="968"/>
      <c r="H4" s="968"/>
      <c r="I4" s="968"/>
      <c r="J4" s="968"/>
      <c r="K4" s="968"/>
      <c r="L4" s="968"/>
      <c r="M4" s="968"/>
    </row>
    <row r="5" spans="1:13" ht="29.25" customHeight="1">
      <c r="A5" s="966"/>
      <c r="B5" s="1013"/>
      <c r="C5" s="968"/>
      <c r="D5" s="1014" t="s">
        <v>146</v>
      </c>
      <c r="E5" s="1015" t="s">
        <v>145</v>
      </c>
      <c r="F5" s="1014" t="s">
        <v>229</v>
      </c>
      <c r="G5" s="1014"/>
      <c r="H5" s="966" t="s">
        <v>230</v>
      </c>
      <c r="I5" s="966"/>
      <c r="J5" s="966" t="s">
        <v>231</v>
      </c>
      <c r="K5" s="966"/>
      <c r="L5" s="1015" t="s">
        <v>232</v>
      </c>
      <c r="M5" s="1015"/>
    </row>
    <row r="6" spans="1:13" ht="13.8">
      <c r="A6" s="966"/>
      <c r="B6" s="1013"/>
      <c r="C6" s="968"/>
      <c r="D6" s="1014"/>
      <c r="E6" s="1015"/>
      <c r="F6" s="272" t="s">
        <v>146</v>
      </c>
      <c r="G6" s="273" t="s">
        <v>145</v>
      </c>
      <c r="H6" s="221" t="s">
        <v>146</v>
      </c>
      <c r="I6" s="273" t="s">
        <v>145</v>
      </c>
      <c r="J6" s="221" t="s">
        <v>146</v>
      </c>
      <c r="K6" s="273" t="s">
        <v>145</v>
      </c>
      <c r="L6" s="221" t="s">
        <v>146</v>
      </c>
      <c r="M6" s="274" t="s">
        <v>145</v>
      </c>
    </row>
    <row r="7" spans="1:13" ht="42">
      <c r="A7" s="223">
        <v>1</v>
      </c>
      <c r="B7" s="275" t="s">
        <v>310</v>
      </c>
      <c r="C7" s="276"/>
      <c r="D7" s="277">
        <f t="shared" ref="D7:D16" si="0">F7+H7+J7+L7</f>
        <v>0</v>
      </c>
      <c r="E7" s="256">
        <f t="shared" ref="E7:E16" si="1">C7*D7</f>
        <v>0</v>
      </c>
      <c r="F7" s="257"/>
      <c r="G7" s="164">
        <f t="shared" ref="G7:G16" si="2">F7*C7</f>
        <v>0</v>
      </c>
      <c r="H7" s="278"/>
      <c r="I7" s="164">
        <f t="shared" ref="I7:I16" si="3">H7*C7</f>
        <v>0</v>
      </c>
      <c r="J7" s="278"/>
      <c r="K7" s="164">
        <f t="shared" ref="K7:K16" si="4">J7*C7</f>
        <v>0</v>
      </c>
      <c r="L7" s="278"/>
      <c r="M7" s="259">
        <f t="shared" ref="M7:M16" si="5">L7*C7</f>
        <v>0</v>
      </c>
    </row>
    <row r="8" spans="1:13" ht="13.8">
      <c r="A8" s="223">
        <v>2</v>
      </c>
      <c r="B8" s="275"/>
      <c r="C8" s="276"/>
      <c r="D8" s="277">
        <f t="shared" si="0"/>
        <v>0</v>
      </c>
      <c r="E8" s="256">
        <f t="shared" si="1"/>
        <v>0</v>
      </c>
      <c r="F8" s="257"/>
      <c r="G8" s="164">
        <f t="shared" si="2"/>
        <v>0</v>
      </c>
      <c r="H8" s="278"/>
      <c r="I8" s="164">
        <f t="shared" si="3"/>
        <v>0</v>
      </c>
      <c r="J8" s="278"/>
      <c r="K8" s="164">
        <f t="shared" si="4"/>
        <v>0</v>
      </c>
      <c r="L8" s="278"/>
      <c r="M8" s="259">
        <f t="shared" si="5"/>
        <v>0</v>
      </c>
    </row>
    <row r="9" spans="1:13" ht="13.8">
      <c r="A9" s="223">
        <v>3</v>
      </c>
      <c r="B9" s="275"/>
      <c r="C9" s="276"/>
      <c r="D9" s="277">
        <f t="shared" si="0"/>
        <v>0</v>
      </c>
      <c r="E9" s="256">
        <f t="shared" si="1"/>
        <v>0</v>
      </c>
      <c r="F9" s="257"/>
      <c r="G9" s="164">
        <f t="shared" si="2"/>
        <v>0</v>
      </c>
      <c r="H9" s="278"/>
      <c r="I9" s="164">
        <f t="shared" si="3"/>
        <v>0</v>
      </c>
      <c r="J9" s="278"/>
      <c r="K9" s="164">
        <f t="shared" si="4"/>
        <v>0</v>
      </c>
      <c r="L9" s="278"/>
      <c r="M9" s="259">
        <f t="shared" si="5"/>
        <v>0</v>
      </c>
    </row>
    <row r="10" spans="1:13" ht="13.8">
      <c r="A10" s="223">
        <v>4</v>
      </c>
      <c r="B10" s="275"/>
      <c r="C10" s="276"/>
      <c r="D10" s="277">
        <f t="shared" si="0"/>
        <v>0</v>
      </c>
      <c r="E10" s="256">
        <f t="shared" si="1"/>
        <v>0</v>
      </c>
      <c r="F10" s="257"/>
      <c r="G10" s="164">
        <f t="shared" si="2"/>
        <v>0</v>
      </c>
      <c r="H10" s="278"/>
      <c r="I10" s="164">
        <f t="shared" si="3"/>
        <v>0</v>
      </c>
      <c r="J10" s="278"/>
      <c r="K10" s="164">
        <f t="shared" si="4"/>
        <v>0</v>
      </c>
      <c r="L10" s="278"/>
      <c r="M10" s="259">
        <f t="shared" si="5"/>
        <v>0</v>
      </c>
    </row>
    <row r="11" spans="1:13" ht="13.8">
      <c r="A11" s="223">
        <v>5</v>
      </c>
      <c r="B11" s="275"/>
      <c r="C11" s="276"/>
      <c r="D11" s="277">
        <f t="shared" si="0"/>
        <v>0</v>
      </c>
      <c r="E11" s="256">
        <f t="shared" si="1"/>
        <v>0</v>
      </c>
      <c r="F11" s="257"/>
      <c r="G11" s="164">
        <f t="shared" si="2"/>
        <v>0</v>
      </c>
      <c r="H11" s="278"/>
      <c r="I11" s="164">
        <f t="shared" si="3"/>
        <v>0</v>
      </c>
      <c r="J11" s="278"/>
      <c r="K11" s="164">
        <f t="shared" si="4"/>
        <v>0</v>
      </c>
      <c r="L11" s="278"/>
      <c r="M11" s="259">
        <f t="shared" si="5"/>
        <v>0</v>
      </c>
    </row>
    <row r="12" spans="1:13" ht="13.8">
      <c r="A12" s="223">
        <v>6</v>
      </c>
      <c r="B12" s="275"/>
      <c r="C12" s="276"/>
      <c r="D12" s="277">
        <f t="shared" si="0"/>
        <v>0</v>
      </c>
      <c r="E12" s="256">
        <f t="shared" si="1"/>
        <v>0</v>
      </c>
      <c r="F12" s="257"/>
      <c r="G12" s="164">
        <f t="shared" si="2"/>
        <v>0</v>
      </c>
      <c r="H12" s="278"/>
      <c r="I12" s="164">
        <f t="shared" si="3"/>
        <v>0</v>
      </c>
      <c r="J12" s="278"/>
      <c r="K12" s="164">
        <f t="shared" si="4"/>
        <v>0</v>
      </c>
      <c r="L12" s="278"/>
      <c r="M12" s="259">
        <f t="shared" si="5"/>
        <v>0</v>
      </c>
    </row>
    <row r="13" spans="1:13" ht="13.8">
      <c r="A13" s="223">
        <v>7</v>
      </c>
      <c r="B13" s="275"/>
      <c r="C13" s="276"/>
      <c r="D13" s="277">
        <f t="shared" si="0"/>
        <v>0</v>
      </c>
      <c r="E13" s="256">
        <f t="shared" si="1"/>
        <v>0</v>
      </c>
      <c r="F13" s="257"/>
      <c r="G13" s="164">
        <f t="shared" si="2"/>
        <v>0</v>
      </c>
      <c r="H13" s="278"/>
      <c r="I13" s="164">
        <f t="shared" si="3"/>
        <v>0</v>
      </c>
      <c r="J13" s="278"/>
      <c r="K13" s="164">
        <f t="shared" si="4"/>
        <v>0</v>
      </c>
      <c r="L13" s="278"/>
      <c r="M13" s="259">
        <f t="shared" si="5"/>
        <v>0</v>
      </c>
    </row>
    <row r="14" spans="1:13" ht="13.8">
      <c r="A14" s="223">
        <v>8</v>
      </c>
      <c r="B14" s="275"/>
      <c r="C14" s="276"/>
      <c r="D14" s="277">
        <f t="shared" si="0"/>
        <v>0</v>
      </c>
      <c r="E14" s="256">
        <f t="shared" si="1"/>
        <v>0</v>
      </c>
      <c r="F14" s="257"/>
      <c r="G14" s="164">
        <f t="shared" si="2"/>
        <v>0</v>
      </c>
      <c r="H14" s="278"/>
      <c r="I14" s="164">
        <f t="shared" si="3"/>
        <v>0</v>
      </c>
      <c r="J14" s="278"/>
      <c r="K14" s="164">
        <f t="shared" si="4"/>
        <v>0</v>
      </c>
      <c r="L14" s="278"/>
      <c r="M14" s="259">
        <f t="shared" si="5"/>
        <v>0</v>
      </c>
    </row>
    <row r="15" spans="1:13" ht="13.8">
      <c r="A15" s="223">
        <v>9</v>
      </c>
      <c r="B15" s="275"/>
      <c r="C15" s="276"/>
      <c r="D15" s="277">
        <f t="shared" si="0"/>
        <v>0</v>
      </c>
      <c r="E15" s="256">
        <f t="shared" si="1"/>
        <v>0</v>
      </c>
      <c r="F15" s="257"/>
      <c r="G15" s="164">
        <f t="shared" si="2"/>
        <v>0</v>
      </c>
      <c r="H15" s="278"/>
      <c r="I15" s="164">
        <f t="shared" si="3"/>
        <v>0</v>
      </c>
      <c r="J15" s="278"/>
      <c r="K15" s="164">
        <f t="shared" si="4"/>
        <v>0</v>
      </c>
      <c r="L15" s="278"/>
      <c r="M15" s="259">
        <f t="shared" si="5"/>
        <v>0</v>
      </c>
    </row>
    <row r="16" spans="1:13" ht="15" customHeight="1" outlineLevel="1">
      <c r="A16" s="223">
        <v>20</v>
      </c>
      <c r="B16" s="283"/>
      <c r="C16" s="284"/>
      <c r="D16" s="285">
        <f t="shared" si="0"/>
        <v>0</v>
      </c>
      <c r="E16" s="286">
        <f t="shared" si="1"/>
        <v>0</v>
      </c>
      <c r="F16" s="287"/>
      <c r="G16" s="290">
        <f t="shared" si="2"/>
        <v>0</v>
      </c>
      <c r="H16" s="289"/>
      <c r="I16" s="290">
        <f t="shared" si="3"/>
        <v>0</v>
      </c>
      <c r="J16" s="289"/>
      <c r="K16" s="290">
        <f t="shared" si="4"/>
        <v>0</v>
      </c>
      <c r="L16" s="289"/>
      <c r="M16" s="291">
        <f t="shared" si="5"/>
        <v>0</v>
      </c>
    </row>
    <row r="17" spans="1:13" ht="15" customHeight="1">
      <c r="A17" s="234"/>
      <c r="B17" s="292" t="s">
        <v>187</v>
      </c>
      <c r="C17" s="293">
        <f>ROUND(SUM(C7:C16),0)</f>
        <v>0</v>
      </c>
      <c r="D17" s="294"/>
      <c r="E17" s="293">
        <f>ROUND(SUM(E7:E16),0)</f>
        <v>0</v>
      </c>
      <c r="F17" s="294"/>
      <c r="G17" s="293">
        <f>ROUND(SUM(G7:G16),0)</f>
        <v>0</v>
      </c>
      <c r="H17" s="237"/>
      <c r="I17" s="293">
        <f>ROUND(SUM(I7:I16),0)</f>
        <v>0</v>
      </c>
      <c r="J17" s="237"/>
      <c r="K17" s="293">
        <f>ROUND(SUM(K7:K16),0)</f>
        <v>0</v>
      </c>
      <c r="L17" s="237"/>
      <c r="M17" s="293">
        <f>ROUND(SUM(M7:M16),0)</f>
        <v>0</v>
      </c>
    </row>
    <row r="19" spans="1:13">
      <c r="B19" s="868" t="s">
        <v>877</v>
      </c>
      <c r="C19" s="75"/>
    </row>
    <row r="20" spans="1:13" s="31" customFormat="1" ht="90" customHeight="1">
      <c r="G20" s="24"/>
      <c r="H20" s="58"/>
      <c r="I20" s="58"/>
    </row>
    <row r="21" spans="1:13" s="31" customFormat="1">
      <c r="G21" s="24"/>
      <c r="H21" s="41"/>
      <c r="I21" s="41"/>
    </row>
    <row r="22" spans="1:13" s="31" customFormat="1">
      <c r="A22" s="31" t="str">
        <f>'ūdens bilance'!B28</f>
        <v>Datums: __.__.202_</v>
      </c>
      <c r="B22" s="59"/>
      <c r="G22" s="24"/>
      <c r="H22" s="41"/>
      <c r="I22" s="41"/>
    </row>
    <row r="24" spans="1:13" ht="183.75" customHeight="1">
      <c r="A24" s="60"/>
      <c r="B24" s="938" t="s">
        <v>311</v>
      </c>
      <c r="C24" s="938"/>
      <c r="D24" s="938"/>
      <c r="E24" s="938"/>
      <c r="F24" s="938"/>
    </row>
  </sheetData>
  <sheetProtection algorithmName="SHA-512" hashValue="TsQSGdsopZ1lDYUJnHdJd/MJZnOgVOaScy4kD6IVRYHL+/J/xb4aySvPeOxLA/IbYgxPoqsgtlo+SIYCDUStXA==" saltValue="4xM/mSNW8WsZ3JCzVsuQ4A==" spinCount="100000" sheet="1" objects="1" scenarios="1"/>
  <mergeCells count="12">
    <mergeCell ref="B24:F24"/>
    <mergeCell ref="A4:A6"/>
    <mergeCell ref="B4:B6"/>
    <mergeCell ref="C4:C6"/>
    <mergeCell ref="D4:E4"/>
    <mergeCell ref="F4:M4"/>
    <mergeCell ref="D5:D6"/>
    <mergeCell ref="E5:E6"/>
    <mergeCell ref="F5:G5"/>
    <mergeCell ref="H5:I5"/>
    <mergeCell ref="J5:K5"/>
    <mergeCell ref="L5:M5"/>
  </mergeCells>
  <pageMargins left="0.7" right="0.7" top="0.75" bottom="0.75" header="0.51180555555555496" footer="0.51180555555555496"/>
  <pageSetup paperSize="9" firstPageNumber="0" orientation="portrait" horizontalDpi="300" verticalDpi="300"/>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CFF584-6484-4875-BDC1-D7E583CF808C}">
  <sheetPr codeName="Lapa46"/>
  <dimension ref="A3:AMK26"/>
  <sheetViews>
    <sheetView zoomScale="90" zoomScaleNormal="90" workbookViewId="0">
      <selection activeCell="B23" sqref="B23:F23"/>
    </sheetView>
  </sheetViews>
  <sheetFormatPr defaultRowHeight="13.2"/>
  <cols>
    <col min="1" max="1" width="4.88671875" style="31" customWidth="1"/>
    <col min="2" max="2" width="92.6640625" style="31" customWidth="1"/>
    <col min="3" max="6" width="13.6640625" style="31" customWidth="1"/>
    <col min="7" max="13" width="13.6640625" style="24" customWidth="1"/>
    <col min="14" max="1025" width="9.109375" style="24" customWidth="1"/>
  </cols>
  <sheetData>
    <row r="3" spans="1:14" ht="23.4" thickBot="1">
      <c r="A3" s="301" t="s">
        <v>754</v>
      </c>
      <c r="C3" s="361"/>
      <c r="D3" s="361"/>
      <c r="E3" s="361"/>
      <c r="F3" s="362"/>
    </row>
    <row r="4" spans="1:14" s="24" customFormat="1" ht="45" customHeight="1" thickBot="1">
      <c r="A4" s="966"/>
      <c r="B4" s="1013" t="s">
        <v>657</v>
      </c>
      <c r="C4" s="968" t="s">
        <v>785</v>
      </c>
      <c r="D4" s="968" t="s">
        <v>786</v>
      </c>
      <c r="E4" s="968"/>
      <c r="F4" s="968" t="s">
        <v>787</v>
      </c>
      <c r="G4" s="968"/>
      <c r="H4" s="968"/>
      <c r="I4" s="968"/>
      <c r="J4" s="968"/>
      <c r="K4" s="968"/>
      <c r="L4" s="968"/>
      <c r="M4" s="968"/>
    </row>
    <row r="5" spans="1:14" s="24" customFormat="1" ht="29.25" customHeight="1" thickBot="1">
      <c r="A5" s="966"/>
      <c r="B5" s="1013"/>
      <c r="C5" s="968"/>
      <c r="D5" s="1014" t="s">
        <v>146</v>
      </c>
      <c r="E5" s="1015" t="s">
        <v>145</v>
      </c>
      <c r="F5" s="1014" t="s">
        <v>229</v>
      </c>
      <c r="G5" s="1014"/>
      <c r="H5" s="966" t="s">
        <v>230</v>
      </c>
      <c r="I5" s="966"/>
      <c r="J5" s="966" t="s">
        <v>231</v>
      </c>
      <c r="K5" s="966"/>
      <c r="L5" s="1015" t="s">
        <v>232</v>
      </c>
      <c r="M5" s="1015"/>
    </row>
    <row r="6" spans="1:14" s="24" customFormat="1" ht="13.8">
      <c r="A6" s="966"/>
      <c r="B6" s="1013"/>
      <c r="C6" s="968"/>
      <c r="D6" s="1014"/>
      <c r="E6" s="1015"/>
      <c r="F6" s="272" t="s">
        <v>146</v>
      </c>
      <c r="G6" s="273" t="s">
        <v>145</v>
      </c>
      <c r="H6" s="221" t="s">
        <v>146</v>
      </c>
      <c r="I6" s="273" t="s">
        <v>145</v>
      </c>
      <c r="J6" s="221" t="s">
        <v>146</v>
      </c>
      <c r="K6" s="273" t="s">
        <v>145</v>
      </c>
      <c r="L6" s="221" t="s">
        <v>146</v>
      </c>
      <c r="M6" s="274" t="s">
        <v>145</v>
      </c>
    </row>
    <row r="7" spans="1:14" ht="21" customHeight="1">
      <c r="A7" s="223">
        <v>1</v>
      </c>
      <c r="B7" s="810" t="s">
        <v>755</v>
      </c>
      <c r="C7" s="488">
        <f>-Neparedz.izm_ieņ_Kopsavilkums!J13</f>
        <v>0</v>
      </c>
      <c r="D7" s="277">
        <f t="shared" ref="D7:D15" si="0">F7+H7+J7+L7</f>
        <v>0</v>
      </c>
      <c r="E7" s="256">
        <f>C7*D7</f>
        <v>0</v>
      </c>
      <c r="F7" s="812">
        <f>Elektr_KOPSAVILKUMS!C13</f>
        <v>0</v>
      </c>
      <c r="G7" s="164">
        <f t="shared" ref="G7:G15" si="1">F7*C7</f>
        <v>0</v>
      </c>
      <c r="H7" s="813">
        <f>Elektr_KOPSAVILKUMS!D13</f>
        <v>0</v>
      </c>
      <c r="I7" s="164">
        <f t="shared" ref="I7:I15" si="2">H7*C7</f>
        <v>0</v>
      </c>
      <c r="J7" s="813">
        <v>0</v>
      </c>
      <c r="K7" s="164">
        <f t="shared" ref="K7:K15" si="3">J7*C7</f>
        <v>0</v>
      </c>
      <c r="L7" s="813">
        <v>0</v>
      </c>
      <c r="M7" s="259">
        <f t="shared" ref="M7:M15" si="4">L7*C7</f>
        <v>0</v>
      </c>
      <c r="N7" s="54" t="s">
        <v>681</v>
      </c>
    </row>
    <row r="8" spans="1:14" ht="23.1" customHeight="1">
      <c r="A8" s="223">
        <v>2</v>
      </c>
      <c r="B8" s="810" t="s">
        <v>756</v>
      </c>
      <c r="C8" s="488">
        <f>-Neparedz.izm_ieņ_Kopsavilkums!R13</f>
        <v>0</v>
      </c>
      <c r="D8" s="277">
        <f t="shared" si="0"/>
        <v>0</v>
      </c>
      <c r="E8" s="256">
        <f>C8*D8</f>
        <v>0</v>
      </c>
      <c r="F8" s="812">
        <v>0</v>
      </c>
      <c r="G8" s="164">
        <f t="shared" si="1"/>
        <v>0</v>
      </c>
      <c r="H8" s="813">
        <v>0</v>
      </c>
      <c r="I8" s="164">
        <f t="shared" si="2"/>
        <v>0</v>
      </c>
      <c r="J8" s="813">
        <f>Elektr_KOPSAVILKUMS!E13</f>
        <v>0</v>
      </c>
      <c r="K8" s="164">
        <f t="shared" si="3"/>
        <v>0</v>
      </c>
      <c r="L8" s="813">
        <f>Elektr_KOPSAVILKUMS!F13</f>
        <v>0</v>
      </c>
      <c r="M8" s="259">
        <f t="shared" si="4"/>
        <v>0</v>
      </c>
      <c r="N8" s="54" t="s">
        <v>681</v>
      </c>
    </row>
    <row r="9" spans="1:14" s="24" customFormat="1" ht="20.100000000000001" customHeight="1">
      <c r="A9" s="223">
        <v>3</v>
      </c>
      <c r="B9" s="811" t="s">
        <v>783</v>
      </c>
      <c r="C9" s="488">
        <f>-Neparedz.izm_ieņ_Kopsavilkums!F27</f>
        <v>0</v>
      </c>
      <c r="D9" s="277">
        <f t="shared" si="0"/>
        <v>1</v>
      </c>
      <c r="E9" s="256">
        <f t="shared" ref="E9:E15" si="5">C9*D9</f>
        <v>0</v>
      </c>
      <c r="F9" s="812">
        <v>1</v>
      </c>
      <c r="G9" s="164">
        <f t="shared" si="1"/>
        <v>0</v>
      </c>
      <c r="H9" s="813">
        <v>0</v>
      </c>
      <c r="I9" s="164">
        <f t="shared" si="2"/>
        <v>0</v>
      </c>
      <c r="J9" s="813">
        <v>0</v>
      </c>
      <c r="K9" s="164">
        <f t="shared" si="3"/>
        <v>0</v>
      </c>
      <c r="L9" s="813">
        <v>0</v>
      </c>
      <c r="M9" s="259">
        <f t="shared" si="4"/>
        <v>0</v>
      </c>
    </row>
    <row r="10" spans="1:14" s="24" customFormat="1" ht="27.6">
      <c r="A10" s="223">
        <v>4</v>
      </c>
      <c r="B10" s="811" t="s">
        <v>784</v>
      </c>
      <c r="C10" s="488">
        <f>-Neparedz.izm_ieņ_Kopsavilkums!J27</f>
        <v>0</v>
      </c>
      <c r="D10" s="277">
        <f t="shared" si="0"/>
        <v>1</v>
      </c>
      <c r="E10" s="256">
        <f t="shared" si="5"/>
        <v>0</v>
      </c>
      <c r="F10" s="812">
        <v>0</v>
      </c>
      <c r="G10" s="164">
        <f t="shared" si="1"/>
        <v>0</v>
      </c>
      <c r="H10" s="813">
        <v>0</v>
      </c>
      <c r="I10" s="164">
        <f t="shared" si="2"/>
        <v>0</v>
      </c>
      <c r="J10" s="813">
        <v>0</v>
      </c>
      <c r="K10" s="164">
        <f t="shared" si="3"/>
        <v>0</v>
      </c>
      <c r="L10" s="813">
        <v>1</v>
      </c>
      <c r="M10" s="259">
        <f t="shared" si="4"/>
        <v>0</v>
      </c>
    </row>
    <row r="11" spans="1:14" s="24" customFormat="1" ht="13.8">
      <c r="A11" s="223">
        <v>5</v>
      </c>
      <c r="B11" s="811" t="s">
        <v>846</v>
      </c>
      <c r="C11" s="276"/>
      <c r="D11" s="277">
        <f t="shared" si="0"/>
        <v>0</v>
      </c>
      <c r="E11" s="256">
        <f t="shared" si="5"/>
        <v>0</v>
      </c>
      <c r="F11" s="257"/>
      <c r="G11" s="164">
        <f t="shared" si="1"/>
        <v>0</v>
      </c>
      <c r="H11" s="278"/>
      <c r="I11" s="164">
        <f t="shared" si="2"/>
        <v>0</v>
      </c>
      <c r="J11" s="278"/>
      <c r="K11" s="164">
        <f t="shared" si="3"/>
        <v>0</v>
      </c>
      <c r="L11" s="278"/>
      <c r="M11" s="259">
        <f t="shared" si="4"/>
        <v>0</v>
      </c>
    </row>
    <row r="12" spans="1:14" s="24" customFormat="1" ht="13.8">
      <c r="A12" s="223">
        <v>6</v>
      </c>
      <c r="B12" s="811" t="s">
        <v>847</v>
      </c>
      <c r="C12" s="276"/>
      <c r="D12" s="277">
        <f t="shared" ref="D12:D14" si="6">F12+H12+J12+L12</f>
        <v>0</v>
      </c>
      <c r="E12" s="256">
        <f t="shared" ref="E12:E14" si="7">C12*D12</f>
        <v>0</v>
      </c>
      <c r="F12" s="257"/>
      <c r="G12" s="164">
        <f t="shared" ref="G12:G14" si="8">F12*C12</f>
        <v>0</v>
      </c>
      <c r="H12" s="278"/>
      <c r="I12" s="164">
        <f t="shared" ref="I12:I14" si="9">H12*C12</f>
        <v>0</v>
      </c>
      <c r="J12" s="278"/>
      <c r="K12" s="164">
        <f t="shared" ref="K12:K14" si="10">J12*C12</f>
        <v>0</v>
      </c>
      <c r="L12" s="278"/>
      <c r="M12" s="259">
        <f t="shared" ref="M12:M14" si="11">L12*C12</f>
        <v>0</v>
      </c>
    </row>
    <row r="13" spans="1:14" s="24" customFormat="1" ht="27.6">
      <c r="A13" s="223">
        <v>7</v>
      </c>
      <c r="B13" s="811" t="s">
        <v>879</v>
      </c>
      <c r="C13" s="276"/>
      <c r="D13" s="277">
        <f t="shared" si="6"/>
        <v>0</v>
      </c>
      <c r="E13" s="256">
        <f t="shared" si="7"/>
        <v>0</v>
      </c>
      <c r="F13" s="853"/>
      <c r="G13" s="164">
        <f t="shared" si="8"/>
        <v>0</v>
      </c>
      <c r="H13" s="854"/>
      <c r="I13" s="164">
        <f t="shared" si="9"/>
        <v>0</v>
      </c>
      <c r="J13" s="813">
        <v>0</v>
      </c>
      <c r="K13" s="164">
        <f t="shared" si="10"/>
        <v>0</v>
      </c>
      <c r="L13" s="813">
        <v>0</v>
      </c>
      <c r="M13" s="259">
        <f t="shared" si="11"/>
        <v>0</v>
      </c>
    </row>
    <row r="14" spans="1:14" s="24" customFormat="1" ht="27.6">
      <c r="A14" s="223">
        <v>8</v>
      </c>
      <c r="B14" s="811" t="s">
        <v>880</v>
      </c>
      <c r="C14" s="276"/>
      <c r="D14" s="277">
        <f t="shared" si="6"/>
        <v>0</v>
      </c>
      <c r="E14" s="256">
        <f t="shared" si="7"/>
        <v>0</v>
      </c>
      <c r="F14" s="813">
        <v>0</v>
      </c>
      <c r="G14" s="164">
        <f t="shared" si="8"/>
        <v>0</v>
      </c>
      <c r="H14" s="813">
        <v>0</v>
      </c>
      <c r="I14" s="164">
        <f t="shared" si="9"/>
        <v>0</v>
      </c>
      <c r="J14" s="854"/>
      <c r="K14" s="164">
        <f t="shared" si="10"/>
        <v>0</v>
      </c>
      <c r="L14" s="854"/>
      <c r="M14" s="259">
        <f t="shared" si="11"/>
        <v>0</v>
      </c>
    </row>
    <row r="15" spans="1:14" s="24" customFormat="1" ht="13.8">
      <c r="A15" s="223"/>
      <c r="B15" s="275"/>
      <c r="C15" s="276"/>
      <c r="D15" s="277">
        <f t="shared" si="0"/>
        <v>0</v>
      </c>
      <c r="E15" s="256">
        <f t="shared" si="5"/>
        <v>0</v>
      </c>
      <c r="F15" s="853"/>
      <c r="G15" s="850">
        <f t="shared" si="1"/>
        <v>0</v>
      </c>
      <c r="H15" s="854"/>
      <c r="I15" s="850">
        <f t="shared" si="2"/>
        <v>0</v>
      </c>
      <c r="J15" s="854"/>
      <c r="K15" s="850">
        <f t="shared" si="3"/>
        <v>0</v>
      </c>
      <c r="L15" s="854"/>
      <c r="M15" s="259">
        <f t="shared" si="4"/>
        <v>0</v>
      </c>
    </row>
    <row r="16" spans="1:14" s="24" customFormat="1" ht="15" customHeight="1" thickBot="1">
      <c r="A16" s="234"/>
      <c r="B16" s="292" t="s">
        <v>658</v>
      </c>
      <c r="C16" s="848">
        <f>SUM(C7:C15)</f>
        <v>0</v>
      </c>
      <c r="D16" s="294"/>
      <c r="E16" s="238">
        <f>SUM(E7:E15)</f>
        <v>0</v>
      </c>
      <c r="F16" s="852"/>
      <c r="G16" s="851">
        <f>SUM(G7:G15)</f>
        <v>0</v>
      </c>
      <c r="H16" s="851"/>
      <c r="I16" s="851">
        <f>SUM(I7:I15)</f>
        <v>0</v>
      </c>
      <c r="J16" s="851"/>
      <c r="K16" s="851">
        <f>SUM(K7:K15)</f>
        <v>0</v>
      </c>
      <c r="L16" s="851"/>
      <c r="M16" s="849">
        <f>SUM(M7:M15)</f>
        <v>0</v>
      </c>
    </row>
    <row r="17" spans="1:9" s="24" customFormat="1">
      <c r="A17" s="31"/>
      <c r="B17" s="75"/>
      <c r="C17" s="75"/>
      <c r="D17" s="31"/>
      <c r="E17" s="31"/>
      <c r="F17" s="31"/>
    </row>
    <row r="18" spans="1:9" s="24" customFormat="1">
      <c r="A18" s="31"/>
      <c r="B18" s="868" t="s">
        <v>877</v>
      </c>
      <c r="C18" s="75"/>
      <c r="D18" s="31"/>
      <c r="E18" s="31"/>
      <c r="F18" s="31"/>
    </row>
    <row r="19" spans="1:9" s="24" customFormat="1" ht="90" customHeight="1">
      <c r="A19" s="31"/>
      <c r="B19" s="75"/>
      <c r="C19" s="75"/>
      <c r="D19" s="31"/>
      <c r="E19" s="31"/>
      <c r="F19" s="31"/>
    </row>
    <row r="20" spans="1:9" s="24" customFormat="1">
      <c r="A20" s="31"/>
      <c r="B20" s="75"/>
      <c r="C20" s="75"/>
      <c r="D20" s="31"/>
      <c r="E20" s="31"/>
      <c r="F20" s="31"/>
    </row>
    <row r="21" spans="1:9" s="31" customFormat="1">
      <c r="A21" s="31" t="str">
        <f>'ūdens bilance'!B28</f>
        <v>Datums: __.__.202_</v>
      </c>
      <c r="G21" s="24"/>
      <c r="H21" s="58"/>
      <c r="I21" s="58"/>
    </row>
    <row r="22" spans="1:9" s="31" customFormat="1">
      <c r="G22" s="24"/>
      <c r="H22" s="41"/>
      <c r="I22" s="41"/>
    </row>
    <row r="23" spans="1:9" s="31" customFormat="1" ht="72.75" customHeight="1">
      <c r="A23" s="60"/>
      <c r="B23" s="1066" t="s">
        <v>788</v>
      </c>
      <c r="C23" s="1055"/>
      <c r="D23" s="1055"/>
      <c r="E23" s="1055"/>
      <c r="F23" s="1055"/>
      <c r="G23" s="24"/>
      <c r="H23" s="41"/>
      <c r="I23" s="41"/>
    </row>
    <row r="24" spans="1:9" s="31" customFormat="1">
      <c r="G24" s="24"/>
      <c r="H24" s="41"/>
      <c r="I24" s="41"/>
    </row>
    <row r="25" spans="1:9" s="24" customFormat="1" ht="315" customHeight="1">
      <c r="A25" s="60"/>
      <c r="B25" s="938" t="s">
        <v>906</v>
      </c>
      <c r="C25" s="938"/>
      <c r="D25" s="938"/>
      <c r="E25" s="938"/>
      <c r="F25" s="938"/>
      <c r="I25" s="412"/>
    </row>
    <row r="26" spans="1:9">
      <c r="I26" s="412"/>
    </row>
  </sheetData>
  <sheetProtection algorithmName="SHA-512" hashValue="7wzWOfpvS08eiNcgcP4hZBJ2VrwRop4sqMdrzKApproTk0rD46C9dWn8gAwQRtLZFO2gzWKCmAeXeuPn3AriSg==" saltValue="9ACB6B8pVlVA7yGDhEbRBA==" spinCount="100000" sheet="1" objects="1" scenarios="1"/>
  <mergeCells count="13">
    <mergeCell ref="B25:F25"/>
    <mergeCell ref="A4:A6"/>
    <mergeCell ref="B4:B6"/>
    <mergeCell ref="C4:C6"/>
    <mergeCell ref="D4:E4"/>
    <mergeCell ref="F4:M4"/>
    <mergeCell ref="D5:D6"/>
    <mergeCell ref="E5:E6"/>
    <mergeCell ref="F5:G5"/>
    <mergeCell ref="H5:I5"/>
    <mergeCell ref="J5:K5"/>
    <mergeCell ref="L5:M5"/>
    <mergeCell ref="B23:F23"/>
  </mergeCells>
  <pageMargins left="0.7" right="0.7" top="0.75" bottom="0.75" header="0.51180555555555496" footer="0.51180555555555496"/>
  <pageSetup paperSize="9" firstPageNumber="0"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Lapa5">
    <tabColor rgb="FFB9CDE5"/>
  </sheetPr>
  <dimension ref="A2:AMK68"/>
  <sheetViews>
    <sheetView zoomScale="90" zoomScaleNormal="90" workbookViewId="0">
      <pane xSplit="2" ySplit="4" topLeftCell="C5" activePane="bottomRight" state="frozen"/>
      <selection activeCell="J13" sqref="J13"/>
      <selection pane="topRight" activeCell="J13" sqref="J13"/>
      <selection pane="bottomLeft" activeCell="J13" sqref="J13"/>
      <selection pane="bottomRight" activeCell="O9" sqref="O9:O14"/>
    </sheetView>
  </sheetViews>
  <sheetFormatPr defaultRowHeight="13.2" outlineLevelRow="1"/>
  <cols>
    <col min="1" max="1" width="7.5546875" style="23" customWidth="1"/>
    <col min="2" max="2" width="23.6640625" style="23" customWidth="1"/>
    <col min="3" max="4" width="18.33203125" style="23" customWidth="1"/>
    <col min="5" max="7" width="18.44140625" style="23" customWidth="1"/>
    <col min="8" max="10" width="18.6640625" style="23" customWidth="1"/>
    <col min="11" max="11" width="19.6640625" style="23" customWidth="1"/>
    <col min="12" max="12" width="20.44140625" style="23" customWidth="1"/>
    <col min="13" max="13" width="21.109375" style="23" customWidth="1"/>
    <col min="14" max="14" width="20.5546875" style="23" customWidth="1"/>
    <col min="15" max="15" width="19.6640625" style="23" customWidth="1"/>
    <col min="16" max="16" width="19.44140625" style="23" customWidth="1"/>
    <col min="17" max="21" width="18.6640625" style="24" customWidth="1"/>
    <col min="22" max="24" width="20.5546875" style="24" customWidth="1"/>
    <col min="25" max="25" width="20.44140625" style="24" customWidth="1"/>
    <col min="26" max="26" width="16.44140625" style="24" customWidth="1"/>
    <col min="27" max="27" width="18.44140625" style="24" customWidth="1"/>
    <col min="28" max="28" width="12.6640625" style="24" customWidth="1"/>
    <col min="29" max="38" width="7.6640625" style="24" customWidth="1"/>
    <col min="39" max="1025" width="9.109375" style="24" customWidth="1"/>
  </cols>
  <sheetData>
    <row r="2" spans="1:38" ht="19.5" customHeight="1">
      <c r="A2" s="416" t="s">
        <v>750</v>
      </c>
      <c r="B2" s="25"/>
      <c r="C2" s="25"/>
      <c r="D2" s="25"/>
      <c r="E2" s="25"/>
      <c r="F2" s="25"/>
      <c r="G2" s="25"/>
      <c r="H2" s="25"/>
      <c r="I2" s="25"/>
      <c r="J2" s="25"/>
      <c r="K2" s="36"/>
      <c r="L2" s="36"/>
      <c r="S2" s="26"/>
    </row>
    <row r="3" spans="1:38" ht="30.75" customHeight="1">
      <c r="AB3" s="48" t="s">
        <v>200</v>
      </c>
      <c r="AC3" s="932" t="s">
        <v>346</v>
      </c>
      <c r="AD3" s="933"/>
      <c r="AE3" s="933"/>
      <c r="AF3" s="933"/>
      <c r="AG3" s="933"/>
      <c r="AH3" s="932" t="s">
        <v>201</v>
      </c>
      <c r="AI3" s="933"/>
      <c r="AJ3" s="933"/>
      <c r="AK3" s="933"/>
      <c r="AL3" s="934"/>
    </row>
    <row r="4" spans="1:38" ht="110.25" customHeight="1">
      <c r="A4" s="4"/>
      <c r="B4" s="5" t="s">
        <v>8</v>
      </c>
      <c r="C4" s="5" t="s">
        <v>18</v>
      </c>
      <c r="D4" s="380" t="s">
        <v>319</v>
      </c>
      <c r="E4" s="5" t="s">
        <v>19</v>
      </c>
      <c r="F4" s="380" t="s">
        <v>320</v>
      </c>
      <c r="G4" s="5" t="s">
        <v>20</v>
      </c>
      <c r="H4" s="5" t="s">
        <v>500</v>
      </c>
      <c r="I4" s="5" t="s">
        <v>501</v>
      </c>
      <c r="J4" s="5" t="s">
        <v>502</v>
      </c>
      <c r="K4" s="5" t="s">
        <v>503</v>
      </c>
      <c r="L4" s="5" t="s">
        <v>504</v>
      </c>
      <c r="M4" s="5" t="s">
        <v>505</v>
      </c>
      <c r="N4" s="5" t="s">
        <v>506</v>
      </c>
      <c r="O4" s="5" t="s">
        <v>13</v>
      </c>
      <c r="P4" s="5" t="s">
        <v>470</v>
      </c>
      <c r="Q4" s="6" t="s">
        <v>471</v>
      </c>
      <c r="R4" s="6" t="s">
        <v>14</v>
      </c>
      <c r="S4" s="6" t="s">
        <v>508</v>
      </c>
      <c r="T4" s="6" t="s">
        <v>473</v>
      </c>
      <c r="U4" s="6" t="s">
        <v>512</v>
      </c>
      <c r="V4" s="6" t="s">
        <v>511</v>
      </c>
      <c r="W4" s="6" t="s">
        <v>487</v>
      </c>
      <c r="X4" s="6" t="s">
        <v>485</v>
      </c>
      <c r="Y4" s="6" t="s">
        <v>488</v>
      </c>
      <c r="Z4" s="6" t="s">
        <v>15</v>
      </c>
      <c r="AA4" s="6" t="s">
        <v>16</v>
      </c>
      <c r="AB4" s="379" t="s">
        <v>415</v>
      </c>
      <c r="AC4" s="379" t="s">
        <v>340</v>
      </c>
      <c r="AD4" s="379" t="s">
        <v>341</v>
      </c>
      <c r="AE4" s="379" t="s">
        <v>342</v>
      </c>
      <c r="AF4" s="379" t="s">
        <v>347</v>
      </c>
      <c r="AG4" s="379" t="s">
        <v>343</v>
      </c>
      <c r="AH4" s="379" t="s">
        <v>348</v>
      </c>
      <c r="AI4" s="379" t="s">
        <v>349</v>
      </c>
      <c r="AJ4" s="379" t="s">
        <v>350</v>
      </c>
      <c r="AK4" s="379" t="s">
        <v>351</v>
      </c>
      <c r="AL4" s="379" t="s">
        <v>419</v>
      </c>
    </row>
    <row r="5" spans="1:38" s="31" customFormat="1">
      <c r="A5" s="7">
        <v>1</v>
      </c>
      <c r="B5" s="37"/>
      <c r="C5" s="490"/>
      <c r="D5" s="37"/>
      <c r="E5" s="490"/>
      <c r="F5" s="490"/>
      <c r="G5" s="38">
        <f>C5+E5</f>
        <v>0</v>
      </c>
      <c r="H5" s="10"/>
      <c r="I5" s="491"/>
      <c r="J5" s="29"/>
      <c r="K5" s="9">
        <f t="shared" ref="K5:K38" si="0">SUM(I5:J5)</f>
        <v>0</v>
      </c>
      <c r="L5" s="491"/>
      <c r="M5" s="10"/>
      <c r="N5" s="29"/>
      <c r="O5" s="29"/>
      <c r="P5" s="9">
        <f t="shared" ref="P5:P65" si="1">M5+N5</f>
        <v>0</v>
      </c>
      <c r="Q5" s="9">
        <f t="shared" ref="Q5:Q65" si="2">P5-L5</f>
        <v>0</v>
      </c>
      <c r="R5" s="11" t="e">
        <f t="shared" ref="R5:R65" si="3">Q5/P5</f>
        <v>#DIV/0!</v>
      </c>
      <c r="S5" s="9" t="e">
        <f t="shared" ref="S5:S65" si="4">Q5/C5</f>
        <v>#DIV/0!</v>
      </c>
      <c r="T5" s="9" t="e">
        <f t="shared" ref="T5:T65" si="5">L5/H5</f>
        <v>#DIV/0!</v>
      </c>
      <c r="U5" s="39" t="e">
        <f t="shared" ref="U5:U65" si="6">H5/C5</f>
        <v>#DIV/0!</v>
      </c>
      <c r="V5" s="12" t="e">
        <f t="shared" ref="V5:V65" si="7">N5/P5</f>
        <v>#DIV/0!</v>
      </c>
      <c r="W5" s="14" t="e">
        <f t="shared" ref="W5:W65" si="8">I5/P5</f>
        <v>#DIV/0!</v>
      </c>
      <c r="X5" s="14" t="e">
        <f t="shared" ref="X5:X65" si="9">J5/P5</f>
        <v>#DIV/0!</v>
      </c>
      <c r="Y5" s="30" t="e">
        <f t="shared" ref="Y5:Y65" si="10">K5/P5</f>
        <v>#DIV/0!</v>
      </c>
      <c r="Z5" s="14">
        <f t="shared" ref="Z5:Z65" si="11">I5/8760</f>
        <v>0</v>
      </c>
      <c r="AA5" s="14">
        <f t="shared" ref="AA5:AA65" si="12">J5/8760</f>
        <v>0</v>
      </c>
      <c r="AB5" s="12" t="e">
        <f>(D5+F5)/G5</f>
        <v>#DIV/0!</v>
      </c>
      <c r="AC5" s="381">
        <f>AD5+AE5+AF5+AG5</f>
        <v>0</v>
      </c>
      <c r="AD5" s="29"/>
      <c r="AE5" s="29"/>
      <c r="AF5" s="29"/>
      <c r="AG5" s="29"/>
      <c r="AH5" s="381">
        <f>AI5+AJ5+AK5</f>
        <v>0</v>
      </c>
      <c r="AI5" s="29"/>
      <c r="AJ5" s="29"/>
      <c r="AK5" s="29"/>
      <c r="AL5" s="29"/>
    </row>
    <row r="6" spans="1:38" s="31" customFormat="1">
      <c r="A6" s="7">
        <v>2</v>
      </c>
      <c r="B6" s="8"/>
      <c r="C6" s="490"/>
      <c r="D6" s="37"/>
      <c r="E6" s="490"/>
      <c r="F6" s="490"/>
      <c r="G6" s="38">
        <f t="shared" ref="G6:G38" si="13">C6+E6</f>
        <v>0</v>
      </c>
      <c r="H6" s="10"/>
      <c r="I6" s="29"/>
      <c r="J6" s="29"/>
      <c r="K6" s="9">
        <f t="shared" si="0"/>
        <v>0</v>
      </c>
      <c r="L6" s="29"/>
      <c r="M6" s="29"/>
      <c r="N6" s="29"/>
      <c r="O6" s="10"/>
      <c r="P6" s="9">
        <f t="shared" si="1"/>
        <v>0</v>
      </c>
      <c r="Q6" s="9">
        <f t="shared" si="2"/>
        <v>0</v>
      </c>
      <c r="R6" s="11" t="e">
        <f t="shared" si="3"/>
        <v>#DIV/0!</v>
      </c>
      <c r="S6" s="9" t="e">
        <f t="shared" si="4"/>
        <v>#DIV/0!</v>
      </c>
      <c r="T6" s="9" t="e">
        <f t="shared" si="5"/>
        <v>#DIV/0!</v>
      </c>
      <c r="U6" s="39" t="e">
        <f t="shared" si="6"/>
        <v>#DIV/0!</v>
      </c>
      <c r="V6" s="12" t="e">
        <f t="shared" si="7"/>
        <v>#DIV/0!</v>
      </c>
      <c r="W6" s="14" t="e">
        <f t="shared" si="8"/>
        <v>#DIV/0!</v>
      </c>
      <c r="X6" s="14" t="e">
        <f t="shared" si="9"/>
        <v>#DIV/0!</v>
      </c>
      <c r="Y6" s="30" t="e">
        <f t="shared" si="10"/>
        <v>#DIV/0!</v>
      </c>
      <c r="Z6" s="14">
        <f t="shared" si="11"/>
        <v>0</v>
      </c>
      <c r="AA6" s="14">
        <f t="shared" si="12"/>
        <v>0</v>
      </c>
      <c r="AB6" s="12" t="e">
        <f t="shared" ref="AB6:AB28" si="14">(D6+F6)/G6</f>
        <v>#DIV/0!</v>
      </c>
      <c r="AC6" s="381">
        <f t="shared" ref="AC6:AC38" si="15">AD6+AE6+AF6+AG6</f>
        <v>0</v>
      </c>
      <c r="AD6" s="29"/>
      <c r="AE6" s="29"/>
      <c r="AF6" s="29"/>
      <c r="AG6" s="29"/>
      <c r="AH6" s="381">
        <f t="shared" ref="AH6:AH38" si="16">AI6+AJ6+AK6</f>
        <v>0</v>
      </c>
      <c r="AI6" s="29"/>
      <c r="AJ6" s="29"/>
      <c r="AK6" s="29"/>
      <c r="AL6" s="29"/>
    </row>
    <row r="7" spans="1:38" s="31" customFormat="1">
      <c r="A7" s="7">
        <v>3</v>
      </c>
      <c r="B7" s="8"/>
      <c r="C7" s="490"/>
      <c r="D7" s="37"/>
      <c r="E7" s="490"/>
      <c r="F7" s="490"/>
      <c r="G7" s="38">
        <f t="shared" si="13"/>
        <v>0</v>
      </c>
      <c r="H7" s="10"/>
      <c r="I7" s="29"/>
      <c r="J7" s="29"/>
      <c r="K7" s="9">
        <f t="shared" si="0"/>
        <v>0</v>
      </c>
      <c r="L7" s="29"/>
      <c r="M7" s="29"/>
      <c r="N7" s="29"/>
      <c r="O7" s="10"/>
      <c r="P7" s="9">
        <f t="shared" si="1"/>
        <v>0</v>
      </c>
      <c r="Q7" s="9">
        <f t="shared" si="2"/>
        <v>0</v>
      </c>
      <c r="R7" s="11" t="e">
        <f t="shared" si="3"/>
        <v>#DIV/0!</v>
      </c>
      <c r="S7" s="9" t="e">
        <f t="shared" si="4"/>
        <v>#DIV/0!</v>
      </c>
      <c r="T7" s="9" t="e">
        <f t="shared" si="5"/>
        <v>#DIV/0!</v>
      </c>
      <c r="U7" s="39" t="e">
        <f t="shared" si="6"/>
        <v>#DIV/0!</v>
      </c>
      <c r="V7" s="12" t="e">
        <f t="shared" si="7"/>
        <v>#DIV/0!</v>
      </c>
      <c r="W7" s="14" t="e">
        <f t="shared" si="8"/>
        <v>#DIV/0!</v>
      </c>
      <c r="X7" s="14" t="e">
        <f t="shared" si="9"/>
        <v>#DIV/0!</v>
      </c>
      <c r="Y7" s="30" t="e">
        <f t="shared" si="10"/>
        <v>#DIV/0!</v>
      </c>
      <c r="Z7" s="14">
        <f t="shared" si="11"/>
        <v>0</v>
      </c>
      <c r="AA7" s="14">
        <f t="shared" si="12"/>
        <v>0</v>
      </c>
      <c r="AB7" s="12" t="e">
        <f t="shared" si="14"/>
        <v>#DIV/0!</v>
      </c>
      <c r="AC7" s="381">
        <f t="shared" si="15"/>
        <v>0</v>
      </c>
      <c r="AD7" s="29"/>
      <c r="AE7" s="29"/>
      <c r="AF7" s="29"/>
      <c r="AG7" s="29"/>
      <c r="AH7" s="381">
        <f t="shared" si="16"/>
        <v>0</v>
      </c>
      <c r="AI7" s="29"/>
      <c r="AJ7" s="29"/>
      <c r="AK7" s="29"/>
      <c r="AL7" s="29"/>
    </row>
    <row r="8" spans="1:38" s="31" customFormat="1">
      <c r="A8" s="7">
        <v>4</v>
      </c>
      <c r="B8" s="8"/>
      <c r="C8" s="490"/>
      <c r="D8" s="37"/>
      <c r="E8" s="490"/>
      <c r="F8" s="490"/>
      <c r="G8" s="38">
        <f t="shared" si="13"/>
        <v>0</v>
      </c>
      <c r="H8" s="10"/>
      <c r="I8" s="29"/>
      <c r="J8" s="29"/>
      <c r="K8" s="9">
        <f t="shared" si="0"/>
        <v>0</v>
      </c>
      <c r="L8" s="29"/>
      <c r="M8" s="29"/>
      <c r="N8" s="29"/>
      <c r="O8" s="10"/>
      <c r="P8" s="9">
        <f t="shared" si="1"/>
        <v>0</v>
      </c>
      <c r="Q8" s="9">
        <f t="shared" si="2"/>
        <v>0</v>
      </c>
      <c r="R8" s="11" t="e">
        <f t="shared" si="3"/>
        <v>#DIV/0!</v>
      </c>
      <c r="S8" s="9" t="e">
        <f t="shared" si="4"/>
        <v>#DIV/0!</v>
      </c>
      <c r="T8" s="9" t="e">
        <f t="shared" si="5"/>
        <v>#DIV/0!</v>
      </c>
      <c r="U8" s="39" t="e">
        <f t="shared" si="6"/>
        <v>#DIV/0!</v>
      </c>
      <c r="V8" s="12" t="e">
        <f t="shared" si="7"/>
        <v>#DIV/0!</v>
      </c>
      <c r="W8" s="14" t="e">
        <f t="shared" si="8"/>
        <v>#DIV/0!</v>
      </c>
      <c r="X8" s="14" t="e">
        <f t="shared" si="9"/>
        <v>#DIV/0!</v>
      </c>
      <c r="Y8" s="30" t="e">
        <f t="shared" si="10"/>
        <v>#DIV/0!</v>
      </c>
      <c r="Z8" s="14">
        <f t="shared" si="11"/>
        <v>0</v>
      </c>
      <c r="AA8" s="14">
        <f t="shared" si="12"/>
        <v>0</v>
      </c>
      <c r="AB8" s="12" t="e">
        <f t="shared" si="14"/>
        <v>#DIV/0!</v>
      </c>
      <c r="AC8" s="381">
        <f t="shared" si="15"/>
        <v>0</v>
      </c>
      <c r="AD8" s="29"/>
      <c r="AE8" s="29"/>
      <c r="AF8" s="29"/>
      <c r="AG8" s="29"/>
      <c r="AH8" s="381">
        <f t="shared" si="16"/>
        <v>0</v>
      </c>
      <c r="AI8" s="29"/>
      <c r="AJ8" s="29"/>
      <c r="AK8" s="29"/>
      <c r="AL8" s="29"/>
    </row>
    <row r="9" spans="1:38" s="31" customFormat="1">
      <c r="A9" s="7">
        <v>5</v>
      </c>
      <c r="B9" s="8"/>
      <c r="C9" s="490"/>
      <c r="D9" s="37"/>
      <c r="E9" s="490"/>
      <c r="F9" s="490"/>
      <c r="G9" s="38">
        <f t="shared" si="13"/>
        <v>0</v>
      </c>
      <c r="H9" s="10"/>
      <c r="I9" s="29"/>
      <c r="J9" s="29"/>
      <c r="K9" s="9">
        <f t="shared" si="0"/>
        <v>0</v>
      </c>
      <c r="L9" s="29"/>
      <c r="M9" s="29"/>
      <c r="N9" s="29"/>
      <c r="O9" s="10"/>
      <c r="P9" s="9">
        <f t="shared" si="1"/>
        <v>0</v>
      </c>
      <c r="Q9" s="9">
        <f t="shared" si="2"/>
        <v>0</v>
      </c>
      <c r="R9" s="11" t="e">
        <f t="shared" si="3"/>
        <v>#DIV/0!</v>
      </c>
      <c r="S9" s="9" t="e">
        <f t="shared" si="4"/>
        <v>#DIV/0!</v>
      </c>
      <c r="T9" s="9" t="e">
        <f t="shared" si="5"/>
        <v>#DIV/0!</v>
      </c>
      <c r="U9" s="39" t="e">
        <f t="shared" si="6"/>
        <v>#DIV/0!</v>
      </c>
      <c r="V9" s="12" t="e">
        <f t="shared" si="7"/>
        <v>#DIV/0!</v>
      </c>
      <c r="W9" s="14" t="e">
        <f t="shared" si="8"/>
        <v>#DIV/0!</v>
      </c>
      <c r="X9" s="14" t="e">
        <f t="shared" si="9"/>
        <v>#DIV/0!</v>
      </c>
      <c r="Y9" s="30" t="e">
        <f t="shared" si="10"/>
        <v>#DIV/0!</v>
      </c>
      <c r="Z9" s="14">
        <f t="shared" si="11"/>
        <v>0</v>
      </c>
      <c r="AA9" s="14">
        <f t="shared" si="12"/>
        <v>0</v>
      </c>
      <c r="AB9" s="12" t="e">
        <f t="shared" si="14"/>
        <v>#DIV/0!</v>
      </c>
      <c r="AC9" s="381">
        <f t="shared" si="15"/>
        <v>0</v>
      </c>
      <c r="AD9" s="29"/>
      <c r="AE9" s="29"/>
      <c r="AF9" s="29"/>
      <c r="AG9" s="29"/>
      <c r="AH9" s="381">
        <f t="shared" si="16"/>
        <v>0</v>
      </c>
      <c r="AI9" s="29"/>
      <c r="AJ9" s="29"/>
      <c r="AK9" s="29"/>
      <c r="AL9" s="29"/>
    </row>
    <row r="10" spans="1:38" s="31" customFormat="1">
      <c r="A10" s="7">
        <v>6</v>
      </c>
      <c r="B10" s="8"/>
      <c r="C10" s="37"/>
      <c r="D10" s="37"/>
      <c r="E10" s="37"/>
      <c r="F10" s="37"/>
      <c r="G10" s="38">
        <f t="shared" si="13"/>
        <v>0</v>
      </c>
      <c r="H10" s="29"/>
      <c r="I10" s="29"/>
      <c r="J10" s="29"/>
      <c r="K10" s="9">
        <f t="shared" si="0"/>
        <v>0</v>
      </c>
      <c r="L10" s="29"/>
      <c r="M10" s="29"/>
      <c r="N10" s="29"/>
      <c r="O10" s="10"/>
      <c r="P10" s="9">
        <f t="shared" si="1"/>
        <v>0</v>
      </c>
      <c r="Q10" s="9">
        <f t="shared" si="2"/>
        <v>0</v>
      </c>
      <c r="R10" s="11" t="e">
        <f t="shared" si="3"/>
        <v>#DIV/0!</v>
      </c>
      <c r="S10" s="9" t="e">
        <f t="shared" si="4"/>
        <v>#DIV/0!</v>
      </c>
      <c r="T10" s="9" t="e">
        <f t="shared" si="5"/>
        <v>#DIV/0!</v>
      </c>
      <c r="U10" s="39" t="e">
        <f t="shared" si="6"/>
        <v>#DIV/0!</v>
      </c>
      <c r="V10" s="12" t="e">
        <f t="shared" si="7"/>
        <v>#DIV/0!</v>
      </c>
      <c r="W10" s="14" t="e">
        <f t="shared" si="8"/>
        <v>#DIV/0!</v>
      </c>
      <c r="X10" s="14" t="e">
        <f t="shared" si="9"/>
        <v>#DIV/0!</v>
      </c>
      <c r="Y10" s="30" t="e">
        <f t="shared" si="10"/>
        <v>#DIV/0!</v>
      </c>
      <c r="Z10" s="14">
        <f t="shared" si="11"/>
        <v>0</v>
      </c>
      <c r="AA10" s="14">
        <f t="shared" si="12"/>
        <v>0</v>
      </c>
      <c r="AB10" s="12" t="e">
        <f t="shared" si="14"/>
        <v>#DIV/0!</v>
      </c>
      <c r="AC10" s="381">
        <f t="shared" si="15"/>
        <v>0</v>
      </c>
      <c r="AD10" s="29"/>
      <c r="AE10" s="29"/>
      <c r="AF10" s="29"/>
      <c r="AG10" s="29"/>
      <c r="AH10" s="381">
        <f t="shared" si="16"/>
        <v>0</v>
      </c>
      <c r="AI10" s="29"/>
      <c r="AJ10" s="29"/>
      <c r="AK10" s="29"/>
      <c r="AL10" s="29"/>
    </row>
    <row r="11" spans="1:38" s="31" customFormat="1">
      <c r="A11" s="7">
        <v>7</v>
      </c>
      <c r="B11" s="8"/>
      <c r="C11" s="37"/>
      <c r="D11" s="37"/>
      <c r="E11" s="37"/>
      <c r="F11" s="37"/>
      <c r="G11" s="38">
        <f t="shared" si="13"/>
        <v>0</v>
      </c>
      <c r="H11" s="29"/>
      <c r="I11" s="29"/>
      <c r="J11" s="29"/>
      <c r="K11" s="9">
        <f t="shared" si="0"/>
        <v>0</v>
      </c>
      <c r="L11" s="29"/>
      <c r="M11" s="29"/>
      <c r="N11" s="29"/>
      <c r="O11" s="10"/>
      <c r="P11" s="9">
        <f t="shared" si="1"/>
        <v>0</v>
      </c>
      <c r="Q11" s="9">
        <f t="shared" si="2"/>
        <v>0</v>
      </c>
      <c r="R11" s="11" t="e">
        <f t="shared" si="3"/>
        <v>#DIV/0!</v>
      </c>
      <c r="S11" s="9" t="e">
        <f t="shared" si="4"/>
        <v>#DIV/0!</v>
      </c>
      <c r="T11" s="9" t="e">
        <f t="shared" si="5"/>
        <v>#DIV/0!</v>
      </c>
      <c r="U11" s="39" t="e">
        <f t="shared" si="6"/>
        <v>#DIV/0!</v>
      </c>
      <c r="V11" s="12" t="e">
        <f t="shared" si="7"/>
        <v>#DIV/0!</v>
      </c>
      <c r="W11" s="14" t="e">
        <f t="shared" si="8"/>
        <v>#DIV/0!</v>
      </c>
      <c r="X11" s="14" t="e">
        <f t="shared" si="9"/>
        <v>#DIV/0!</v>
      </c>
      <c r="Y11" s="30" t="e">
        <f t="shared" si="10"/>
        <v>#DIV/0!</v>
      </c>
      <c r="Z11" s="14">
        <f t="shared" si="11"/>
        <v>0</v>
      </c>
      <c r="AA11" s="14">
        <f t="shared" si="12"/>
        <v>0</v>
      </c>
      <c r="AB11" s="12" t="e">
        <f t="shared" si="14"/>
        <v>#DIV/0!</v>
      </c>
      <c r="AC11" s="381">
        <f t="shared" si="15"/>
        <v>0</v>
      </c>
      <c r="AD11" s="29"/>
      <c r="AE11" s="29"/>
      <c r="AF11" s="29"/>
      <c r="AG11" s="29"/>
      <c r="AH11" s="381">
        <f t="shared" si="16"/>
        <v>0</v>
      </c>
      <c r="AI11" s="29"/>
      <c r="AJ11" s="29"/>
      <c r="AK11" s="29"/>
      <c r="AL11" s="29"/>
    </row>
    <row r="12" spans="1:38" s="31" customFormat="1">
      <c r="A12" s="7">
        <v>8</v>
      </c>
      <c r="B12" s="8"/>
      <c r="C12" s="37"/>
      <c r="D12" s="37"/>
      <c r="E12" s="37"/>
      <c r="F12" s="37"/>
      <c r="G12" s="38">
        <f t="shared" si="13"/>
        <v>0</v>
      </c>
      <c r="H12" s="29"/>
      <c r="I12" s="29"/>
      <c r="J12" s="29"/>
      <c r="K12" s="9">
        <f t="shared" si="0"/>
        <v>0</v>
      </c>
      <c r="L12" s="29"/>
      <c r="M12" s="29"/>
      <c r="N12" s="29"/>
      <c r="O12" s="10"/>
      <c r="P12" s="9">
        <f t="shared" si="1"/>
        <v>0</v>
      </c>
      <c r="Q12" s="9">
        <f t="shared" si="2"/>
        <v>0</v>
      </c>
      <c r="R12" s="11" t="e">
        <f t="shared" si="3"/>
        <v>#DIV/0!</v>
      </c>
      <c r="S12" s="9" t="e">
        <f t="shared" si="4"/>
        <v>#DIV/0!</v>
      </c>
      <c r="T12" s="9" t="e">
        <f t="shared" si="5"/>
        <v>#DIV/0!</v>
      </c>
      <c r="U12" s="39" t="e">
        <f t="shared" si="6"/>
        <v>#DIV/0!</v>
      </c>
      <c r="V12" s="12" t="e">
        <f t="shared" si="7"/>
        <v>#DIV/0!</v>
      </c>
      <c r="W12" s="14" t="e">
        <f t="shared" si="8"/>
        <v>#DIV/0!</v>
      </c>
      <c r="X12" s="14" t="e">
        <f t="shared" si="9"/>
        <v>#DIV/0!</v>
      </c>
      <c r="Y12" s="30" t="e">
        <f t="shared" si="10"/>
        <v>#DIV/0!</v>
      </c>
      <c r="Z12" s="14">
        <f t="shared" si="11"/>
        <v>0</v>
      </c>
      <c r="AA12" s="14">
        <f t="shared" si="12"/>
        <v>0</v>
      </c>
      <c r="AB12" s="12" t="e">
        <f t="shared" si="14"/>
        <v>#DIV/0!</v>
      </c>
      <c r="AC12" s="381">
        <f t="shared" si="15"/>
        <v>0</v>
      </c>
      <c r="AD12" s="29"/>
      <c r="AE12" s="29"/>
      <c r="AF12" s="29"/>
      <c r="AG12" s="29"/>
      <c r="AH12" s="381">
        <f t="shared" si="16"/>
        <v>0</v>
      </c>
      <c r="AI12" s="29"/>
      <c r="AJ12" s="29"/>
      <c r="AK12" s="29"/>
      <c r="AL12" s="29"/>
    </row>
    <row r="13" spans="1:38" s="31" customFormat="1">
      <c r="A13" s="7">
        <v>9</v>
      </c>
      <c r="B13" s="8"/>
      <c r="C13" s="37"/>
      <c r="D13" s="37"/>
      <c r="E13" s="37"/>
      <c r="F13" s="37"/>
      <c r="G13" s="38">
        <f t="shared" si="13"/>
        <v>0</v>
      </c>
      <c r="H13" s="29"/>
      <c r="I13" s="29"/>
      <c r="J13" s="29"/>
      <c r="K13" s="9">
        <f t="shared" si="0"/>
        <v>0</v>
      </c>
      <c r="L13" s="29"/>
      <c r="M13" s="29"/>
      <c r="N13" s="29"/>
      <c r="O13" s="10"/>
      <c r="P13" s="9">
        <f t="shared" si="1"/>
        <v>0</v>
      </c>
      <c r="Q13" s="9">
        <f t="shared" si="2"/>
        <v>0</v>
      </c>
      <c r="R13" s="11" t="e">
        <f t="shared" si="3"/>
        <v>#DIV/0!</v>
      </c>
      <c r="S13" s="9" t="e">
        <f t="shared" si="4"/>
        <v>#DIV/0!</v>
      </c>
      <c r="T13" s="9" t="e">
        <f t="shared" si="5"/>
        <v>#DIV/0!</v>
      </c>
      <c r="U13" s="39" t="e">
        <f t="shared" si="6"/>
        <v>#DIV/0!</v>
      </c>
      <c r="V13" s="12" t="e">
        <f t="shared" si="7"/>
        <v>#DIV/0!</v>
      </c>
      <c r="W13" s="14" t="e">
        <f t="shared" si="8"/>
        <v>#DIV/0!</v>
      </c>
      <c r="X13" s="14" t="e">
        <f t="shared" si="9"/>
        <v>#DIV/0!</v>
      </c>
      <c r="Y13" s="30" t="e">
        <f t="shared" si="10"/>
        <v>#DIV/0!</v>
      </c>
      <c r="Z13" s="14">
        <f t="shared" si="11"/>
        <v>0</v>
      </c>
      <c r="AA13" s="14">
        <f t="shared" si="12"/>
        <v>0</v>
      </c>
      <c r="AB13" s="12" t="e">
        <f t="shared" si="14"/>
        <v>#DIV/0!</v>
      </c>
      <c r="AC13" s="381">
        <f t="shared" si="15"/>
        <v>0</v>
      </c>
      <c r="AD13" s="29"/>
      <c r="AE13" s="29"/>
      <c r="AF13" s="29"/>
      <c r="AG13" s="29"/>
      <c r="AH13" s="381">
        <f t="shared" si="16"/>
        <v>0</v>
      </c>
      <c r="AI13" s="29"/>
      <c r="AJ13" s="29"/>
      <c r="AK13" s="29"/>
      <c r="AL13" s="29"/>
    </row>
    <row r="14" spans="1:38" s="31" customFormat="1">
      <c r="A14" s="7">
        <v>10</v>
      </c>
      <c r="B14" s="8"/>
      <c r="C14" s="37"/>
      <c r="D14" s="37"/>
      <c r="E14" s="37"/>
      <c r="F14" s="37"/>
      <c r="G14" s="38">
        <f t="shared" si="13"/>
        <v>0</v>
      </c>
      <c r="H14" s="29"/>
      <c r="I14" s="29"/>
      <c r="J14" s="29"/>
      <c r="K14" s="9">
        <f t="shared" si="0"/>
        <v>0</v>
      </c>
      <c r="L14" s="29"/>
      <c r="M14" s="29"/>
      <c r="N14" s="29"/>
      <c r="O14" s="10"/>
      <c r="P14" s="9">
        <f t="shared" si="1"/>
        <v>0</v>
      </c>
      <c r="Q14" s="9">
        <f t="shared" si="2"/>
        <v>0</v>
      </c>
      <c r="R14" s="11" t="e">
        <f t="shared" si="3"/>
        <v>#DIV/0!</v>
      </c>
      <c r="S14" s="9" t="e">
        <f t="shared" si="4"/>
        <v>#DIV/0!</v>
      </c>
      <c r="T14" s="9" t="e">
        <f t="shared" si="5"/>
        <v>#DIV/0!</v>
      </c>
      <c r="U14" s="39" t="e">
        <f t="shared" si="6"/>
        <v>#DIV/0!</v>
      </c>
      <c r="V14" s="12" t="e">
        <f t="shared" si="7"/>
        <v>#DIV/0!</v>
      </c>
      <c r="W14" s="14" t="e">
        <f t="shared" si="8"/>
        <v>#DIV/0!</v>
      </c>
      <c r="X14" s="14" t="e">
        <f t="shared" si="9"/>
        <v>#DIV/0!</v>
      </c>
      <c r="Y14" s="30" t="e">
        <f t="shared" si="10"/>
        <v>#DIV/0!</v>
      </c>
      <c r="Z14" s="14">
        <f t="shared" si="11"/>
        <v>0</v>
      </c>
      <c r="AA14" s="14">
        <f t="shared" si="12"/>
        <v>0</v>
      </c>
      <c r="AB14" s="12" t="e">
        <f t="shared" si="14"/>
        <v>#DIV/0!</v>
      </c>
      <c r="AC14" s="381">
        <f t="shared" si="15"/>
        <v>0</v>
      </c>
      <c r="AD14" s="29"/>
      <c r="AE14" s="29"/>
      <c r="AF14" s="29"/>
      <c r="AG14" s="29"/>
      <c r="AH14" s="381">
        <f t="shared" si="16"/>
        <v>0</v>
      </c>
      <c r="AI14" s="29"/>
      <c r="AJ14" s="29"/>
      <c r="AK14" s="29"/>
      <c r="AL14" s="29"/>
    </row>
    <row r="15" spans="1:38" s="31" customFormat="1">
      <c r="A15" s="7">
        <v>11</v>
      </c>
      <c r="B15" s="8"/>
      <c r="C15" s="37"/>
      <c r="D15" s="37"/>
      <c r="E15" s="37"/>
      <c r="F15" s="37"/>
      <c r="G15" s="38">
        <f t="shared" si="13"/>
        <v>0</v>
      </c>
      <c r="H15" s="29"/>
      <c r="I15" s="29"/>
      <c r="J15" s="29"/>
      <c r="K15" s="9">
        <f t="shared" si="0"/>
        <v>0</v>
      </c>
      <c r="L15" s="29"/>
      <c r="M15" s="29"/>
      <c r="N15" s="29"/>
      <c r="O15" s="10"/>
      <c r="P15" s="9">
        <f t="shared" si="1"/>
        <v>0</v>
      </c>
      <c r="Q15" s="9">
        <f t="shared" si="2"/>
        <v>0</v>
      </c>
      <c r="R15" s="11" t="e">
        <f t="shared" si="3"/>
        <v>#DIV/0!</v>
      </c>
      <c r="S15" s="9" t="e">
        <f t="shared" si="4"/>
        <v>#DIV/0!</v>
      </c>
      <c r="T15" s="9" t="e">
        <f t="shared" si="5"/>
        <v>#DIV/0!</v>
      </c>
      <c r="U15" s="39" t="e">
        <f t="shared" si="6"/>
        <v>#DIV/0!</v>
      </c>
      <c r="V15" s="12" t="e">
        <f t="shared" si="7"/>
        <v>#DIV/0!</v>
      </c>
      <c r="W15" s="14" t="e">
        <f t="shared" si="8"/>
        <v>#DIV/0!</v>
      </c>
      <c r="X15" s="14" t="e">
        <f t="shared" si="9"/>
        <v>#DIV/0!</v>
      </c>
      <c r="Y15" s="30" t="e">
        <f t="shared" si="10"/>
        <v>#DIV/0!</v>
      </c>
      <c r="Z15" s="14">
        <f t="shared" si="11"/>
        <v>0</v>
      </c>
      <c r="AA15" s="14">
        <f t="shared" si="12"/>
        <v>0</v>
      </c>
      <c r="AB15" s="12" t="e">
        <f t="shared" si="14"/>
        <v>#DIV/0!</v>
      </c>
      <c r="AC15" s="381">
        <f t="shared" si="15"/>
        <v>0</v>
      </c>
      <c r="AD15" s="29"/>
      <c r="AE15" s="29"/>
      <c r="AF15" s="29"/>
      <c r="AG15" s="29"/>
      <c r="AH15" s="381">
        <f t="shared" si="16"/>
        <v>0</v>
      </c>
      <c r="AI15" s="29"/>
      <c r="AJ15" s="29"/>
      <c r="AK15" s="29"/>
      <c r="AL15" s="29"/>
    </row>
    <row r="16" spans="1:38" s="31" customFormat="1">
      <c r="A16" s="7">
        <v>12</v>
      </c>
      <c r="B16" s="8"/>
      <c r="C16" s="37"/>
      <c r="D16" s="37"/>
      <c r="E16" s="37"/>
      <c r="F16" s="37"/>
      <c r="G16" s="38">
        <f t="shared" si="13"/>
        <v>0</v>
      </c>
      <c r="H16" s="29"/>
      <c r="I16" s="29"/>
      <c r="J16" s="29"/>
      <c r="K16" s="9">
        <f t="shared" si="0"/>
        <v>0</v>
      </c>
      <c r="L16" s="29"/>
      <c r="M16" s="29"/>
      <c r="N16" s="29"/>
      <c r="O16" s="10"/>
      <c r="P16" s="9">
        <f t="shared" si="1"/>
        <v>0</v>
      </c>
      <c r="Q16" s="9">
        <f t="shared" si="2"/>
        <v>0</v>
      </c>
      <c r="R16" s="11" t="e">
        <f t="shared" si="3"/>
        <v>#DIV/0!</v>
      </c>
      <c r="S16" s="9" t="e">
        <f t="shared" si="4"/>
        <v>#DIV/0!</v>
      </c>
      <c r="T16" s="9" t="e">
        <f t="shared" si="5"/>
        <v>#DIV/0!</v>
      </c>
      <c r="U16" s="39" t="e">
        <f t="shared" si="6"/>
        <v>#DIV/0!</v>
      </c>
      <c r="V16" s="12" t="e">
        <f t="shared" si="7"/>
        <v>#DIV/0!</v>
      </c>
      <c r="W16" s="14" t="e">
        <f t="shared" si="8"/>
        <v>#DIV/0!</v>
      </c>
      <c r="X16" s="14" t="e">
        <f t="shared" si="9"/>
        <v>#DIV/0!</v>
      </c>
      <c r="Y16" s="30" t="e">
        <f t="shared" si="10"/>
        <v>#DIV/0!</v>
      </c>
      <c r="Z16" s="14">
        <f t="shared" si="11"/>
        <v>0</v>
      </c>
      <c r="AA16" s="14">
        <f t="shared" si="12"/>
        <v>0</v>
      </c>
      <c r="AB16" s="12" t="e">
        <f t="shared" si="14"/>
        <v>#DIV/0!</v>
      </c>
      <c r="AC16" s="381">
        <f t="shared" si="15"/>
        <v>0</v>
      </c>
      <c r="AD16" s="29"/>
      <c r="AE16" s="29"/>
      <c r="AF16" s="29"/>
      <c r="AG16" s="29"/>
      <c r="AH16" s="381">
        <f t="shared" si="16"/>
        <v>0</v>
      </c>
      <c r="AI16" s="29"/>
      <c r="AJ16" s="29"/>
      <c r="AK16" s="29"/>
      <c r="AL16" s="29"/>
    </row>
    <row r="17" spans="1:38" s="31" customFormat="1">
      <c r="A17" s="7">
        <v>13</v>
      </c>
      <c r="B17" s="8"/>
      <c r="C17" s="37"/>
      <c r="D17" s="37"/>
      <c r="E17" s="37"/>
      <c r="F17" s="37"/>
      <c r="G17" s="38">
        <f t="shared" si="13"/>
        <v>0</v>
      </c>
      <c r="H17" s="29"/>
      <c r="I17" s="29"/>
      <c r="J17" s="29"/>
      <c r="K17" s="9">
        <f t="shared" si="0"/>
        <v>0</v>
      </c>
      <c r="L17" s="29"/>
      <c r="M17" s="29"/>
      <c r="N17" s="29"/>
      <c r="O17" s="10"/>
      <c r="P17" s="9">
        <f t="shared" si="1"/>
        <v>0</v>
      </c>
      <c r="Q17" s="9">
        <f t="shared" si="2"/>
        <v>0</v>
      </c>
      <c r="R17" s="11" t="e">
        <f t="shared" si="3"/>
        <v>#DIV/0!</v>
      </c>
      <c r="S17" s="9" t="e">
        <f t="shared" si="4"/>
        <v>#DIV/0!</v>
      </c>
      <c r="T17" s="9" t="e">
        <f t="shared" si="5"/>
        <v>#DIV/0!</v>
      </c>
      <c r="U17" s="39" t="e">
        <f t="shared" si="6"/>
        <v>#DIV/0!</v>
      </c>
      <c r="V17" s="12" t="e">
        <f t="shared" si="7"/>
        <v>#DIV/0!</v>
      </c>
      <c r="W17" s="14" t="e">
        <f t="shared" si="8"/>
        <v>#DIV/0!</v>
      </c>
      <c r="X17" s="14" t="e">
        <f t="shared" si="9"/>
        <v>#DIV/0!</v>
      </c>
      <c r="Y17" s="30" t="e">
        <f t="shared" si="10"/>
        <v>#DIV/0!</v>
      </c>
      <c r="Z17" s="14">
        <f t="shared" si="11"/>
        <v>0</v>
      </c>
      <c r="AA17" s="14">
        <f t="shared" si="12"/>
        <v>0</v>
      </c>
      <c r="AB17" s="12" t="e">
        <f t="shared" si="14"/>
        <v>#DIV/0!</v>
      </c>
      <c r="AC17" s="381">
        <f t="shared" si="15"/>
        <v>0</v>
      </c>
      <c r="AD17" s="29"/>
      <c r="AE17" s="29"/>
      <c r="AF17" s="29"/>
      <c r="AG17" s="29"/>
      <c r="AH17" s="381">
        <f t="shared" si="16"/>
        <v>0</v>
      </c>
      <c r="AI17" s="29"/>
      <c r="AJ17" s="29"/>
      <c r="AK17" s="29"/>
      <c r="AL17" s="29"/>
    </row>
    <row r="18" spans="1:38" s="31" customFormat="1">
      <c r="A18" s="7">
        <v>14</v>
      </c>
      <c r="B18" s="8"/>
      <c r="C18" s="37"/>
      <c r="D18" s="37"/>
      <c r="E18" s="37"/>
      <c r="F18" s="37"/>
      <c r="G18" s="38">
        <f t="shared" si="13"/>
        <v>0</v>
      </c>
      <c r="H18" s="29"/>
      <c r="I18" s="29"/>
      <c r="J18" s="29"/>
      <c r="K18" s="9">
        <f t="shared" si="0"/>
        <v>0</v>
      </c>
      <c r="L18" s="29"/>
      <c r="M18" s="29"/>
      <c r="N18" s="29"/>
      <c r="O18" s="10"/>
      <c r="P18" s="9">
        <f t="shared" si="1"/>
        <v>0</v>
      </c>
      <c r="Q18" s="9">
        <f t="shared" si="2"/>
        <v>0</v>
      </c>
      <c r="R18" s="11" t="e">
        <f t="shared" si="3"/>
        <v>#DIV/0!</v>
      </c>
      <c r="S18" s="9" t="e">
        <f t="shared" si="4"/>
        <v>#DIV/0!</v>
      </c>
      <c r="T18" s="9" t="e">
        <f t="shared" si="5"/>
        <v>#DIV/0!</v>
      </c>
      <c r="U18" s="39" t="e">
        <f t="shared" si="6"/>
        <v>#DIV/0!</v>
      </c>
      <c r="V18" s="12" t="e">
        <f t="shared" si="7"/>
        <v>#DIV/0!</v>
      </c>
      <c r="W18" s="14" t="e">
        <f t="shared" si="8"/>
        <v>#DIV/0!</v>
      </c>
      <c r="X18" s="14" t="e">
        <f t="shared" si="9"/>
        <v>#DIV/0!</v>
      </c>
      <c r="Y18" s="30" t="e">
        <f t="shared" si="10"/>
        <v>#DIV/0!</v>
      </c>
      <c r="Z18" s="14">
        <f t="shared" si="11"/>
        <v>0</v>
      </c>
      <c r="AA18" s="14">
        <f t="shared" si="12"/>
        <v>0</v>
      </c>
      <c r="AB18" s="12" t="e">
        <f t="shared" si="14"/>
        <v>#DIV/0!</v>
      </c>
      <c r="AC18" s="381">
        <f t="shared" si="15"/>
        <v>0</v>
      </c>
      <c r="AD18" s="29"/>
      <c r="AE18" s="29"/>
      <c r="AF18" s="29"/>
      <c r="AG18" s="29"/>
      <c r="AH18" s="381">
        <f t="shared" si="16"/>
        <v>0</v>
      </c>
      <c r="AI18" s="29"/>
      <c r="AJ18" s="29"/>
      <c r="AK18" s="29"/>
      <c r="AL18" s="29"/>
    </row>
    <row r="19" spans="1:38" s="31" customFormat="1">
      <c r="A19" s="7">
        <v>15</v>
      </c>
      <c r="B19" s="8"/>
      <c r="C19" s="37"/>
      <c r="D19" s="37"/>
      <c r="E19" s="37"/>
      <c r="F19" s="37"/>
      <c r="G19" s="38">
        <f t="shared" si="13"/>
        <v>0</v>
      </c>
      <c r="H19" s="29"/>
      <c r="I19" s="29"/>
      <c r="J19" s="29"/>
      <c r="K19" s="9">
        <f t="shared" si="0"/>
        <v>0</v>
      </c>
      <c r="L19" s="29"/>
      <c r="M19" s="29"/>
      <c r="N19" s="29"/>
      <c r="O19" s="10"/>
      <c r="P19" s="9">
        <f t="shared" si="1"/>
        <v>0</v>
      </c>
      <c r="Q19" s="9">
        <f t="shared" si="2"/>
        <v>0</v>
      </c>
      <c r="R19" s="11" t="e">
        <f t="shared" si="3"/>
        <v>#DIV/0!</v>
      </c>
      <c r="S19" s="9" t="e">
        <f t="shared" si="4"/>
        <v>#DIV/0!</v>
      </c>
      <c r="T19" s="9" t="e">
        <f t="shared" si="5"/>
        <v>#DIV/0!</v>
      </c>
      <c r="U19" s="39" t="e">
        <f t="shared" si="6"/>
        <v>#DIV/0!</v>
      </c>
      <c r="V19" s="12" t="e">
        <f t="shared" si="7"/>
        <v>#DIV/0!</v>
      </c>
      <c r="W19" s="14" t="e">
        <f t="shared" si="8"/>
        <v>#DIV/0!</v>
      </c>
      <c r="X19" s="14" t="e">
        <f t="shared" si="9"/>
        <v>#DIV/0!</v>
      </c>
      <c r="Y19" s="30" t="e">
        <f t="shared" si="10"/>
        <v>#DIV/0!</v>
      </c>
      <c r="Z19" s="14">
        <f t="shared" si="11"/>
        <v>0</v>
      </c>
      <c r="AA19" s="14">
        <f t="shared" si="12"/>
        <v>0</v>
      </c>
      <c r="AB19" s="12" t="e">
        <f t="shared" si="14"/>
        <v>#DIV/0!</v>
      </c>
      <c r="AC19" s="381">
        <f t="shared" si="15"/>
        <v>0</v>
      </c>
      <c r="AD19" s="29"/>
      <c r="AE19" s="29"/>
      <c r="AF19" s="29"/>
      <c r="AG19" s="29"/>
      <c r="AH19" s="381">
        <f t="shared" si="16"/>
        <v>0</v>
      </c>
      <c r="AI19" s="29"/>
      <c r="AJ19" s="29"/>
      <c r="AK19" s="29"/>
      <c r="AL19" s="29"/>
    </row>
    <row r="20" spans="1:38" s="31" customFormat="1">
      <c r="A20" s="7">
        <v>16</v>
      </c>
      <c r="B20" s="8"/>
      <c r="C20" s="37"/>
      <c r="D20" s="37"/>
      <c r="E20" s="37"/>
      <c r="F20" s="37"/>
      <c r="G20" s="38">
        <f t="shared" si="13"/>
        <v>0</v>
      </c>
      <c r="H20" s="29"/>
      <c r="I20" s="29"/>
      <c r="J20" s="29"/>
      <c r="K20" s="9">
        <f t="shared" si="0"/>
        <v>0</v>
      </c>
      <c r="L20" s="29"/>
      <c r="M20" s="29"/>
      <c r="N20" s="29"/>
      <c r="O20" s="10"/>
      <c r="P20" s="9">
        <f t="shared" si="1"/>
        <v>0</v>
      </c>
      <c r="Q20" s="9">
        <f t="shared" si="2"/>
        <v>0</v>
      </c>
      <c r="R20" s="11" t="e">
        <f t="shared" si="3"/>
        <v>#DIV/0!</v>
      </c>
      <c r="S20" s="9" t="e">
        <f t="shared" si="4"/>
        <v>#DIV/0!</v>
      </c>
      <c r="T20" s="9" t="e">
        <f t="shared" si="5"/>
        <v>#DIV/0!</v>
      </c>
      <c r="U20" s="39" t="e">
        <f t="shared" si="6"/>
        <v>#DIV/0!</v>
      </c>
      <c r="V20" s="12" t="e">
        <f t="shared" si="7"/>
        <v>#DIV/0!</v>
      </c>
      <c r="W20" s="14" t="e">
        <f t="shared" si="8"/>
        <v>#DIV/0!</v>
      </c>
      <c r="X20" s="14" t="e">
        <f t="shared" si="9"/>
        <v>#DIV/0!</v>
      </c>
      <c r="Y20" s="30" t="e">
        <f t="shared" si="10"/>
        <v>#DIV/0!</v>
      </c>
      <c r="Z20" s="14">
        <f t="shared" si="11"/>
        <v>0</v>
      </c>
      <c r="AA20" s="14">
        <f t="shared" si="12"/>
        <v>0</v>
      </c>
      <c r="AB20" s="12" t="e">
        <f t="shared" si="14"/>
        <v>#DIV/0!</v>
      </c>
      <c r="AC20" s="381">
        <f t="shared" si="15"/>
        <v>0</v>
      </c>
      <c r="AD20" s="29"/>
      <c r="AE20" s="29"/>
      <c r="AF20" s="29"/>
      <c r="AG20" s="29"/>
      <c r="AH20" s="381">
        <f t="shared" si="16"/>
        <v>0</v>
      </c>
      <c r="AI20" s="29"/>
      <c r="AJ20" s="29"/>
      <c r="AK20" s="29"/>
      <c r="AL20" s="29"/>
    </row>
    <row r="21" spans="1:38" s="31" customFormat="1">
      <c r="A21" s="7">
        <v>17</v>
      </c>
      <c r="B21" s="8"/>
      <c r="C21" s="37"/>
      <c r="D21" s="37"/>
      <c r="E21" s="37"/>
      <c r="F21" s="37"/>
      <c r="G21" s="38">
        <f t="shared" si="13"/>
        <v>0</v>
      </c>
      <c r="H21" s="29"/>
      <c r="I21" s="29"/>
      <c r="J21" s="29"/>
      <c r="K21" s="9">
        <f t="shared" si="0"/>
        <v>0</v>
      </c>
      <c r="L21" s="29"/>
      <c r="M21" s="29"/>
      <c r="N21" s="29"/>
      <c r="O21" s="10"/>
      <c r="P21" s="9">
        <f t="shared" si="1"/>
        <v>0</v>
      </c>
      <c r="Q21" s="9">
        <f t="shared" si="2"/>
        <v>0</v>
      </c>
      <c r="R21" s="11" t="e">
        <f t="shared" si="3"/>
        <v>#DIV/0!</v>
      </c>
      <c r="S21" s="9" t="e">
        <f t="shared" si="4"/>
        <v>#DIV/0!</v>
      </c>
      <c r="T21" s="9" t="e">
        <f t="shared" si="5"/>
        <v>#DIV/0!</v>
      </c>
      <c r="U21" s="39" t="e">
        <f t="shared" si="6"/>
        <v>#DIV/0!</v>
      </c>
      <c r="V21" s="12" t="e">
        <f t="shared" si="7"/>
        <v>#DIV/0!</v>
      </c>
      <c r="W21" s="14" t="e">
        <f t="shared" si="8"/>
        <v>#DIV/0!</v>
      </c>
      <c r="X21" s="14" t="e">
        <f t="shared" si="9"/>
        <v>#DIV/0!</v>
      </c>
      <c r="Y21" s="30" t="e">
        <f t="shared" si="10"/>
        <v>#DIV/0!</v>
      </c>
      <c r="Z21" s="14">
        <f t="shared" si="11"/>
        <v>0</v>
      </c>
      <c r="AA21" s="14">
        <f t="shared" si="12"/>
        <v>0</v>
      </c>
      <c r="AB21" s="12" t="e">
        <f t="shared" si="14"/>
        <v>#DIV/0!</v>
      </c>
      <c r="AC21" s="381">
        <f t="shared" si="15"/>
        <v>0</v>
      </c>
      <c r="AD21" s="29"/>
      <c r="AE21" s="29"/>
      <c r="AF21" s="29"/>
      <c r="AG21" s="29"/>
      <c r="AH21" s="381">
        <f t="shared" si="16"/>
        <v>0</v>
      </c>
      <c r="AI21" s="29"/>
      <c r="AJ21" s="29"/>
      <c r="AK21" s="29"/>
      <c r="AL21" s="29"/>
    </row>
    <row r="22" spans="1:38" s="31" customFormat="1">
      <c r="A22" s="7">
        <v>18</v>
      </c>
      <c r="B22" s="8"/>
      <c r="C22" s="37"/>
      <c r="D22" s="37"/>
      <c r="E22" s="37"/>
      <c r="F22" s="37"/>
      <c r="G22" s="38">
        <f t="shared" si="13"/>
        <v>0</v>
      </c>
      <c r="H22" s="29"/>
      <c r="I22" s="29"/>
      <c r="J22" s="29"/>
      <c r="K22" s="9">
        <f t="shared" si="0"/>
        <v>0</v>
      </c>
      <c r="L22" s="29"/>
      <c r="M22" s="29"/>
      <c r="N22" s="29"/>
      <c r="O22" s="10"/>
      <c r="P22" s="9">
        <f t="shared" si="1"/>
        <v>0</v>
      </c>
      <c r="Q22" s="9">
        <f t="shared" si="2"/>
        <v>0</v>
      </c>
      <c r="R22" s="11" t="e">
        <f t="shared" si="3"/>
        <v>#DIV/0!</v>
      </c>
      <c r="S22" s="9" t="e">
        <f t="shared" si="4"/>
        <v>#DIV/0!</v>
      </c>
      <c r="T22" s="9" t="e">
        <f t="shared" si="5"/>
        <v>#DIV/0!</v>
      </c>
      <c r="U22" s="39" t="e">
        <f t="shared" si="6"/>
        <v>#DIV/0!</v>
      </c>
      <c r="V22" s="12" t="e">
        <f t="shared" si="7"/>
        <v>#DIV/0!</v>
      </c>
      <c r="W22" s="14" t="e">
        <f t="shared" si="8"/>
        <v>#DIV/0!</v>
      </c>
      <c r="X22" s="14" t="e">
        <f t="shared" si="9"/>
        <v>#DIV/0!</v>
      </c>
      <c r="Y22" s="30" t="e">
        <f t="shared" si="10"/>
        <v>#DIV/0!</v>
      </c>
      <c r="Z22" s="14">
        <f t="shared" si="11"/>
        <v>0</v>
      </c>
      <c r="AA22" s="14">
        <f t="shared" si="12"/>
        <v>0</v>
      </c>
      <c r="AB22" s="12" t="e">
        <f t="shared" si="14"/>
        <v>#DIV/0!</v>
      </c>
      <c r="AC22" s="381">
        <f t="shared" si="15"/>
        <v>0</v>
      </c>
      <c r="AD22" s="29"/>
      <c r="AE22" s="29"/>
      <c r="AF22" s="29"/>
      <c r="AG22" s="29"/>
      <c r="AH22" s="381">
        <f t="shared" si="16"/>
        <v>0</v>
      </c>
      <c r="AI22" s="29"/>
      <c r="AJ22" s="29"/>
      <c r="AK22" s="29"/>
      <c r="AL22" s="29"/>
    </row>
    <row r="23" spans="1:38" s="31" customFormat="1">
      <c r="A23" s="7">
        <v>19</v>
      </c>
      <c r="B23" s="8"/>
      <c r="C23" s="37"/>
      <c r="D23" s="37"/>
      <c r="E23" s="37"/>
      <c r="F23" s="37"/>
      <c r="G23" s="38">
        <f t="shared" si="13"/>
        <v>0</v>
      </c>
      <c r="H23" s="29"/>
      <c r="I23" s="29"/>
      <c r="J23" s="29"/>
      <c r="K23" s="9">
        <f t="shared" si="0"/>
        <v>0</v>
      </c>
      <c r="L23" s="29"/>
      <c r="M23" s="29"/>
      <c r="N23" s="29"/>
      <c r="O23" s="10"/>
      <c r="P23" s="9">
        <f t="shared" si="1"/>
        <v>0</v>
      </c>
      <c r="Q23" s="9">
        <f t="shared" si="2"/>
        <v>0</v>
      </c>
      <c r="R23" s="11" t="e">
        <f t="shared" si="3"/>
        <v>#DIV/0!</v>
      </c>
      <c r="S23" s="9" t="e">
        <f t="shared" si="4"/>
        <v>#DIV/0!</v>
      </c>
      <c r="T23" s="9" t="e">
        <f t="shared" si="5"/>
        <v>#DIV/0!</v>
      </c>
      <c r="U23" s="39" t="e">
        <f t="shared" si="6"/>
        <v>#DIV/0!</v>
      </c>
      <c r="V23" s="12" t="e">
        <f t="shared" si="7"/>
        <v>#DIV/0!</v>
      </c>
      <c r="W23" s="14" t="e">
        <f t="shared" si="8"/>
        <v>#DIV/0!</v>
      </c>
      <c r="X23" s="14" t="e">
        <f t="shared" si="9"/>
        <v>#DIV/0!</v>
      </c>
      <c r="Y23" s="30" t="e">
        <f t="shared" si="10"/>
        <v>#DIV/0!</v>
      </c>
      <c r="Z23" s="14">
        <f t="shared" si="11"/>
        <v>0</v>
      </c>
      <c r="AA23" s="14">
        <f t="shared" si="12"/>
        <v>0</v>
      </c>
      <c r="AB23" s="12" t="e">
        <f t="shared" si="14"/>
        <v>#DIV/0!</v>
      </c>
      <c r="AC23" s="381">
        <f t="shared" si="15"/>
        <v>0</v>
      </c>
      <c r="AD23" s="29"/>
      <c r="AE23" s="29"/>
      <c r="AF23" s="29"/>
      <c r="AG23" s="29"/>
      <c r="AH23" s="381">
        <f t="shared" si="16"/>
        <v>0</v>
      </c>
      <c r="AI23" s="29"/>
      <c r="AJ23" s="29"/>
      <c r="AK23" s="29"/>
      <c r="AL23" s="29"/>
    </row>
    <row r="24" spans="1:38" s="31" customFormat="1">
      <c r="A24" s="7">
        <v>20</v>
      </c>
      <c r="B24" s="8"/>
      <c r="C24" s="37"/>
      <c r="D24" s="37"/>
      <c r="E24" s="37"/>
      <c r="F24" s="37"/>
      <c r="G24" s="38">
        <f t="shared" si="13"/>
        <v>0</v>
      </c>
      <c r="H24" s="29"/>
      <c r="I24" s="29"/>
      <c r="J24" s="29"/>
      <c r="K24" s="9">
        <f t="shared" si="0"/>
        <v>0</v>
      </c>
      <c r="L24" s="29"/>
      <c r="M24" s="29"/>
      <c r="N24" s="29"/>
      <c r="O24" s="10"/>
      <c r="P24" s="9">
        <f t="shared" si="1"/>
        <v>0</v>
      </c>
      <c r="Q24" s="9">
        <f t="shared" si="2"/>
        <v>0</v>
      </c>
      <c r="R24" s="11" t="e">
        <f t="shared" si="3"/>
        <v>#DIV/0!</v>
      </c>
      <c r="S24" s="9" t="e">
        <f t="shared" si="4"/>
        <v>#DIV/0!</v>
      </c>
      <c r="T24" s="9" t="e">
        <f t="shared" si="5"/>
        <v>#DIV/0!</v>
      </c>
      <c r="U24" s="39" t="e">
        <f t="shared" si="6"/>
        <v>#DIV/0!</v>
      </c>
      <c r="V24" s="12" t="e">
        <f t="shared" si="7"/>
        <v>#DIV/0!</v>
      </c>
      <c r="W24" s="14" t="e">
        <f t="shared" si="8"/>
        <v>#DIV/0!</v>
      </c>
      <c r="X24" s="14" t="e">
        <f t="shared" si="9"/>
        <v>#DIV/0!</v>
      </c>
      <c r="Y24" s="30" t="e">
        <f t="shared" si="10"/>
        <v>#DIV/0!</v>
      </c>
      <c r="Z24" s="14">
        <f t="shared" si="11"/>
        <v>0</v>
      </c>
      <c r="AA24" s="14">
        <f t="shared" si="12"/>
        <v>0</v>
      </c>
      <c r="AB24" s="12" t="e">
        <f t="shared" si="14"/>
        <v>#DIV/0!</v>
      </c>
      <c r="AC24" s="381">
        <f t="shared" si="15"/>
        <v>0</v>
      </c>
      <c r="AD24" s="29"/>
      <c r="AE24" s="29"/>
      <c r="AF24" s="29"/>
      <c r="AG24" s="29"/>
      <c r="AH24" s="381">
        <f t="shared" si="16"/>
        <v>0</v>
      </c>
      <c r="AI24" s="29"/>
      <c r="AJ24" s="29"/>
      <c r="AK24" s="29"/>
      <c r="AL24" s="29"/>
    </row>
    <row r="25" spans="1:38" s="31" customFormat="1">
      <c r="A25" s="7">
        <v>21</v>
      </c>
      <c r="B25" s="8"/>
      <c r="C25" s="37"/>
      <c r="D25" s="37"/>
      <c r="E25" s="37"/>
      <c r="F25" s="37"/>
      <c r="G25" s="38">
        <f t="shared" si="13"/>
        <v>0</v>
      </c>
      <c r="H25" s="29"/>
      <c r="I25" s="29"/>
      <c r="J25" s="29"/>
      <c r="K25" s="9">
        <f t="shared" si="0"/>
        <v>0</v>
      </c>
      <c r="L25" s="29"/>
      <c r="M25" s="29"/>
      <c r="N25" s="29"/>
      <c r="O25" s="10"/>
      <c r="P25" s="9">
        <f t="shared" si="1"/>
        <v>0</v>
      </c>
      <c r="Q25" s="9">
        <f t="shared" si="2"/>
        <v>0</v>
      </c>
      <c r="R25" s="11" t="e">
        <f t="shared" si="3"/>
        <v>#DIV/0!</v>
      </c>
      <c r="S25" s="9" t="e">
        <f t="shared" si="4"/>
        <v>#DIV/0!</v>
      </c>
      <c r="T25" s="9" t="e">
        <f t="shared" si="5"/>
        <v>#DIV/0!</v>
      </c>
      <c r="U25" s="39" t="e">
        <f t="shared" si="6"/>
        <v>#DIV/0!</v>
      </c>
      <c r="V25" s="12" t="e">
        <f t="shared" si="7"/>
        <v>#DIV/0!</v>
      </c>
      <c r="W25" s="14" t="e">
        <f t="shared" si="8"/>
        <v>#DIV/0!</v>
      </c>
      <c r="X25" s="14" t="e">
        <f t="shared" si="9"/>
        <v>#DIV/0!</v>
      </c>
      <c r="Y25" s="30" t="e">
        <f t="shared" si="10"/>
        <v>#DIV/0!</v>
      </c>
      <c r="Z25" s="14">
        <f t="shared" si="11"/>
        <v>0</v>
      </c>
      <c r="AA25" s="14">
        <f t="shared" si="12"/>
        <v>0</v>
      </c>
      <c r="AB25" s="12" t="e">
        <f t="shared" si="14"/>
        <v>#DIV/0!</v>
      </c>
      <c r="AC25" s="381">
        <f t="shared" si="15"/>
        <v>0</v>
      </c>
      <c r="AD25" s="29"/>
      <c r="AE25" s="29"/>
      <c r="AF25" s="29"/>
      <c r="AG25" s="29"/>
      <c r="AH25" s="381">
        <f t="shared" si="16"/>
        <v>0</v>
      </c>
      <c r="AI25" s="29"/>
      <c r="AJ25" s="29"/>
      <c r="AK25" s="29"/>
      <c r="AL25" s="29"/>
    </row>
    <row r="26" spans="1:38" s="31" customFormat="1">
      <c r="A26" s="7">
        <v>22</v>
      </c>
      <c r="B26" s="8"/>
      <c r="C26" s="37"/>
      <c r="D26" s="37"/>
      <c r="E26" s="37"/>
      <c r="F26" s="37"/>
      <c r="G26" s="38">
        <f t="shared" si="13"/>
        <v>0</v>
      </c>
      <c r="H26" s="29"/>
      <c r="I26" s="29"/>
      <c r="J26" s="29"/>
      <c r="K26" s="9">
        <f t="shared" si="0"/>
        <v>0</v>
      </c>
      <c r="L26" s="29"/>
      <c r="M26" s="29"/>
      <c r="N26" s="29"/>
      <c r="O26" s="10"/>
      <c r="P26" s="9">
        <f t="shared" si="1"/>
        <v>0</v>
      </c>
      <c r="Q26" s="9">
        <f t="shared" si="2"/>
        <v>0</v>
      </c>
      <c r="R26" s="11" t="e">
        <f t="shared" si="3"/>
        <v>#DIV/0!</v>
      </c>
      <c r="S26" s="9" t="e">
        <f t="shared" si="4"/>
        <v>#DIV/0!</v>
      </c>
      <c r="T26" s="9" t="e">
        <f t="shared" si="5"/>
        <v>#DIV/0!</v>
      </c>
      <c r="U26" s="39" t="e">
        <f t="shared" si="6"/>
        <v>#DIV/0!</v>
      </c>
      <c r="V26" s="12" t="e">
        <f t="shared" si="7"/>
        <v>#DIV/0!</v>
      </c>
      <c r="W26" s="14" t="e">
        <f t="shared" si="8"/>
        <v>#DIV/0!</v>
      </c>
      <c r="X26" s="14" t="e">
        <f t="shared" si="9"/>
        <v>#DIV/0!</v>
      </c>
      <c r="Y26" s="30" t="e">
        <f t="shared" si="10"/>
        <v>#DIV/0!</v>
      </c>
      <c r="Z26" s="14">
        <f t="shared" si="11"/>
        <v>0</v>
      </c>
      <c r="AA26" s="14">
        <f t="shared" si="12"/>
        <v>0</v>
      </c>
      <c r="AB26" s="12" t="e">
        <f t="shared" si="14"/>
        <v>#DIV/0!</v>
      </c>
      <c r="AC26" s="381">
        <f t="shared" si="15"/>
        <v>0</v>
      </c>
      <c r="AD26" s="29"/>
      <c r="AE26" s="29"/>
      <c r="AF26" s="29"/>
      <c r="AG26" s="29"/>
      <c r="AH26" s="381">
        <f t="shared" si="16"/>
        <v>0</v>
      </c>
      <c r="AI26" s="29"/>
      <c r="AJ26" s="29"/>
      <c r="AK26" s="29"/>
      <c r="AL26" s="29"/>
    </row>
    <row r="27" spans="1:38" s="31" customFormat="1">
      <c r="A27" s="7">
        <v>23</v>
      </c>
      <c r="B27" s="8"/>
      <c r="C27" s="37"/>
      <c r="D27" s="37"/>
      <c r="E27" s="37"/>
      <c r="F27" s="37"/>
      <c r="G27" s="38">
        <f t="shared" si="13"/>
        <v>0</v>
      </c>
      <c r="H27" s="29"/>
      <c r="I27" s="29"/>
      <c r="J27" s="29"/>
      <c r="K27" s="9">
        <f t="shared" si="0"/>
        <v>0</v>
      </c>
      <c r="L27" s="29"/>
      <c r="M27" s="29"/>
      <c r="N27" s="29"/>
      <c r="O27" s="10"/>
      <c r="P27" s="9">
        <f t="shared" si="1"/>
        <v>0</v>
      </c>
      <c r="Q27" s="9">
        <f t="shared" si="2"/>
        <v>0</v>
      </c>
      <c r="R27" s="11" t="e">
        <f t="shared" si="3"/>
        <v>#DIV/0!</v>
      </c>
      <c r="S27" s="9" t="e">
        <f t="shared" si="4"/>
        <v>#DIV/0!</v>
      </c>
      <c r="T27" s="9" t="e">
        <f t="shared" si="5"/>
        <v>#DIV/0!</v>
      </c>
      <c r="U27" s="39" t="e">
        <f t="shared" si="6"/>
        <v>#DIV/0!</v>
      </c>
      <c r="V27" s="12" t="e">
        <f t="shared" si="7"/>
        <v>#DIV/0!</v>
      </c>
      <c r="W27" s="14" t="e">
        <f t="shared" si="8"/>
        <v>#DIV/0!</v>
      </c>
      <c r="X27" s="14" t="e">
        <f t="shared" si="9"/>
        <v>#DIV/0!</v>
      </c>
      <c r="Y27" s="30" t="e">
        <f t="shared" si="10"/>
        <v>#DIV/0!</v>
      </c>
      <c r="Z27" s="14">
        <f t="shared" si="11"/>
        <v>0</v>
      </c>
      <c r="AA27" s="14">
        <f t="shared" si="12"/>
        <v>0</v>
      </c>
      <c r="AB27" s="12" t="e">
        <f t="shared" si="14"/>
        <v>#DIV/0!</v>
      </c>
      <c r="AC27" s="381">
        <f t="shared" si="15"/>
        <v>0</v>
      </c>
      <c r="AD27" s="29"/>
      <c r="AE27" s="29"/>
      <c r="AF27" s="29"/>
      <c r="AG27" s="29"/>
      <c r="AH27" s="381">
        <f t="shared" si="16"/>
        <v>0</v>
      </c>
      <c r="AI27" s="29"/>
      <c r="AJ27" s="29"/>
      <c r="AK27" s="29"/>
      <c r="AL27" s="29"/>
    </row>
    <row r="28" spans="1:38" s="31" customFormat="1">
      <c r="A28" s="7">
        <v>24</v>
      </c>
      <c r="B28" s="8"/>
      <c r="C28" s="37"/>
      <c r="D28" s="37"/>
      <c r="E28" s="37"/>
      <c r="F28" s="37"/>
      <c r="G28" s="38">
        <f t="shared" si="13"/>
        <v>0</v>
      </c>
      <c r="H28" s="29"/>
      <c r="I28" s="29"/>
      <c r="J28" s="29"/>
      <c r="K28" s="9">
        <f t="shared" si="0"/>
        <v>0</v>
      </c>
      <c r="L28" s="29"/>
      <c r="M28" s="29"/>
      <c r="N28" s="29"/>
      <c r="O28" s="10"/>
      <c r="P28" s="9">
        <f t="shared" si="1"/>
        <v>0</v>
      </c>
      <c r="Q28" s="9">
        <f t="shared" si="2"/>
        <v>0</v>
      </c>
      <c r="R28" s="11" t="e">
        <f t="shared" si="3"/>
        <v>#DIV/0!</v>
      </c>
      <c r="S28" s="9" t="e">
        <f t="shared" si="4"/>
        <v>#DIV/0!</v>
      </c>
      <c r="T28" s="9" t="e">
        <f t="shared" si="5"/>
        <v>#DIV/0!</v>
      </c>
      <c r="U28" s="39" t="e">
        <f t="shared" si="6"/>
        <v>#DIV/0!</v>
      </c>
      <c r="V28" s="12" t="e">
        <f t="shared" si="7"/>
        <v>#DIV/0!</v>
      </c>
      <c r="W28" s="14" t="e">
        <f t="shared" si="8"/>
        <v>#DIV/0!</v>
      </c>
      <c r="X28" s="14" t="e">
        <f t="shared" si="9"/>
        <v>#DIV/0!</v>
      </c>
      <c r="Y28" s="30" t="e">
        <f t="shared" si="10"/>
        <v>#DIV/0!</v>
      </c>
      <c r="Z28" s="14">
        <f t="shared" si="11"/>
        <v>0</v>
      </c>
      <c r="AA28" s="14">
        <f t="shared" si="12"/>
        <v>0</v>
      </c>
      <c r="AB28" s="12" t="e">
        <f t="shared" si="14"/>
        <v>#DIV/0!</v>
      </c>
      <c r="AC28" s="381">
        <f t="shared" si="15"/>
        <v>0</v>
      </c>
      <c r="AD28" s="29"/>
      <c r="AE28" s="29"/>
      <c r="AF28" s="29"/>
      <c r="AG28" s="29"/>
      <c r="AH28" s="381">
        <f t="shared" si="16"/>
        <v>0</v>
      </c>
      <c r="AI28" s="29"/>
      <c r="AJ28" s="29"/>
      <c r="AK28" s="29"/>
      <c r="AL28" s="29"/>
    </row>
    <row r="29" spans="1:38" s="31" customFormat="1">
      <c r="A29" s="7">
        <v>25</v>
      </c>
      <c r="B29" s="8"/>
      <c r="C29" s="37"/>
      <c r="D29" s="37"/>
      <c r="E29" s="37"/>
      <c r="F29" s="37"/>
      <c r="G29" s="38">
        <f t="shared" si="13"/>
        <v>0</v>
      </c>
      <c r="H29" s="29"/>
      <c r="I29" s="29"/>
      <c r="J29" s="29"/>
      <c r="K29" s="9">
        <f t="shared" si="0"/>
        <v>0</v>
      </c>
      <c r="L29" s="29"/>
      <c r="M29" s="29"/>
      <c r="N29" s="29"/>
      <c r="O29" s="10"/>
      <c r="P29" s="9">
        <f t="shared" ref="P29:P38" si="17">M29+N29</f>
        <v>0</v>
      </c>
      <c r="Q29" s="9">
        <f t="shared" ref="Q29:Q38" si="18">P29-L29</f>
        <v>0</v>
      </c>
      <c r="R29" s="11" t="e">
        <f t="shared" ref="R29:R38" si="19">Q29/P29</f>
        <v>#DIV/0!</v>
      </c>
      <c r="S29" s="9" t="e">
        <f t="shared" ref="S29:S38" si="20">Q29/C29</f>
        <v>#DIV/0!</v>
      </c>
      <c r="T29" s="9" t="e">
        <f t="shared" ref="T29:T38" si="21">L29/H29</f>
        <v>#DIV/0!</v>
      </c>
      <c r="U29" s="39" t="e">
        <f t="shared" ref="U29:U38" si="22">H29/C29</f>
        <v>#DIV/0!</v>
      </c>
      <c r="V29" s="12" t="e">
        <f t="shared" ref="V29:V38" si="23">N29/P29</f>
        <v>#DIV/0!</v>
      </c>
      <c r="W29" s="14" t="e">
        <f t="shared" ref="W29:W38" si="24">I29/P29</f>
        <v>#DIV/0!</v>
      </c>
      <c r="X29" s="14" t="e">
        <f t="shared" ref="X29:X38" si="25">J29/P29</f>
        <v>#DIV/0!</v>
      </c>
      <c r="Y29" s="30" t="e">
        <f t="shared" ref="Y29:Y38" si="26">K29/P29</f>
        <v>#DIV/0!</v>
      </c>
      <c r="Z29" s="14">
        <f t="shared" ref="Z29:Z38" si="27">I29/8760</f>
        <v>0</v>
      </c>
      <c r="AA29" s="14">
        <f t="shared" ref="AA29:AA38" si="28">J29/8760</f>
        <v>0</v>
      </c>
      <c r="AB29" s="12" t="e">
        <f t="shared" ref="AB29:AB38" si="29">(D29+F29)/G29</f>
        <v>#DIV/0!</v>
      </c>
      <c r="AC29" s="381">
        <f t="shared" si="15"/>
        <v>0</v>
      </c>
      <c r="AD29" s="29"/>
      <c r="AE29" s="29"/>
      <c r="AF29" s="29"/>
      <c r="AG29" s="29"/>
      <c r="AH29" s="381">
        <f t="shared" si="16"/>
        <v>0</v>
      </c>
      <c r="AI29" s="29"/>
      <c r="AJ29" s="29"/>
      <c r="AK29" s="29"/>
      <c r="AL29" s="29"/>
    </row>
    <row r="30" spans="1:38" s="31" customFormat="1">
      <c r="A30" s="7">
        <v>26</v>
      </c>
      <c r="B30" s="8"/>
      <c r="C30" s="37"/>
      <c r="D30" s="37"/>
      <c r="E30" s="37"/>
      <c r="F30" s="37"/>
      <c r="G30" s="38">
        <f t="shared" si="13"/>
        <v>0</v>
      </c>
      <c r="H30" s="29"/>
      <c r="I30" s="29"/>
      <c r="J30" s="29"/>
      <c r="K30" s="9">
        <f t="shared" si="0"/>
        <v>0</v>
      </c>
      <c r="L30" s="29"/>
      <c r="M30" s="29"/>
      <c r="N30" s="29"/>
      <c r="O30" s="10"/>
      <c r="P30" s="9">
        <f t="shared" si="17"/>
        <v>0</v>
      </c>
      <c r="Q30" s="9">
        <f t="shared" si="18"/>
        <v>0</v>
      </c>
      <c r="R30" s="11" t="e">
        <f t="shared" si="19"/>
        <v>#DIV/0!</v>
      </c>
      <c r="S30" s="9" t="e">
        <f t="shared" si="20"/>
        <v>#DIV/0!</v>
      </c>
      <c r="T30" s="9" t="e">
        <f t="shared" si="21"/>
        <v>#DIV/0!</v>
      </c>
      <c r="U30" s="39" t="e">
        <f t="shared" si="22"/>
        <v>#DIV/0!</v>
      </c>
      <c r="V30" s="12" t="e">
        <f t="shared" si="23"/>
        <v>#DIV/0!</v>
      </c>
      <c r="W30" s="14" t="e">
        <f t="shared" si="24"/>
        <v>#DIV/0!</v>
      </c>
      <c r="X30" s="14" t="e">
        <f t="shared" si="25"/>
        <v>#DIV/0!</v>
      </c>
      <c r="Y30" s="30" t="e">
        <f t="shared" si="26"/>
        <v>#DIV/0!</v>
      </c>
      <c r="Z30" s="14">
        <f t="shared" si="27"/>
        <v>0</v>
      </c>
      <c r="AA30" s="14">
        <f t="shared" si="28"/>
        <v>0</v>
      </c>
      <c r="AB30" s="12" t="e">
        <f t="shared" si="29"/>
        <v>#DIV/0!</v>
      </c>
      <c r="AC30" s="381">
        <f t="shared" si="15"/>
        <v>0</v>
      </c>
      <c r="AD30" s="29"/>
      <c r="AE30" s="29"/>
      <c r="AF30" s="29"/>
      <c r="AG30" s="29"/>
      <c r="AH30" s="381">
        <f t="shared" si="16"/>
        <v>0</v>
      </c>
      <c r="AI30" s="29"/>
      <c r="AJ30" s="29"/>
      <c r="AK30" s="29"/>
      <c r="AL30" s="29"/>
    </row>
    <row r="31" spans="1:38" s="31" customFormat="1">
      <c r="A31" s="7">
        <v>27</v>
      </c>
      <c r="B31" s="8"/>
      <c r="C31" s="37"/>
      <c r="D31" s="37"/>
      <c r="E31" s="37"/>
      <c r="F31" s="37"/>
      <c r="G31" s="38">
        <f t="shared" si="13"/>
        <v>0</v>
      </c>
      <c r="H31" s="29"/>
      <c r="I31" s="29"/>
      <c r="J31" s="29"/>
      <c r="K31" s="9">
        <f t="shared" si="0"/>
        <v>0</v>
      </c>
      <c r="L31" s="29"/>
      <c r="M31" s="29"/>
      <c r="N31" s="29"/>
      <c r="O31" s="10"/>
      <c r="P31" s="9">
        <f t="shared" si="17"/>
        <v>0</v>
      </c>
      <c r="Q31" s="9">
        <f t="shared" si="18"/>
        <v>0</v>
      </c>
      <c r="R31" s="11" t="e">
        <f t="shared" si="19"/>
        <v>#DIV/0!</v>
      </c>
      <c r="S31" s="9" t="e">
        <f t="shared" si="20"/>
        <v>#DIV/0!</v>
      </c>
      <c r="T31" s="9" t="e">
        <f t="shared" si="21"/>
        <v>#DIV/0!</v>
      </c>
      <c r="U31" s="39" t="e">
        <f t="shared" si="22"/>
        <v>#DIV/0!</v>
      </c>
      <c r="V31" s="12" t="e">
        <f t="shared" si="23"/>
        <v>#DIV/0!</v>
      </c>
      <c r="W31" s="14" t="e">
        <f t="shared" si="24"/>
        <v>#DIV/0!</v>
      </c>
      <c r="X31" s="14" t="e">
        <f t="shared" si="25"/>
        <v>#DIV/0!</v>
      </c>
      <c r="Y31" s="30" t="e">
        <f t="shared" si="26"/>
        <v>#DIV/0!</v>
      </c>
      <c r="Z31" s="14">
        <f t="shared" si="27"/>
        <v>0</v>
      </c>
      <c r="AA31" s="14">
        <f t="shared" si="28"/>
        <v>0</v>
      </c>
      <c r="AB31" s="12" t="e">
        <f t="shared" si="29"/>
        <v>#DIV/0!</v>
      </c>
      <c r="AC31" s="381">
        <f t="shared" si="15"/>
        <v>0</v>
      </c>
      <c r="AD31" s="29"/>
      <c r="AE31" s="29"/>
      <c r="AF31" s="29"/>
      <c r="AG31" s="29"/>
      <c r="AH31" s="381">
        <f t="shared" si="16"/>
        <v>0</v>
      </c>
      <c r="AI31" s="29"/>
      <c r="AJ31" s="29"/>
      <c r="AK31" s="29"/>
      <c r="AL31" s="29"/>
    </row>
    <row r="32" spans="1:38" s="31" customFormat="1">
      <c r="A32" s="7">
        <v>28</v>
      </c>
      <c r="B32" s="8"/>
      <c r="C32" s="37"/>
      <c r="D32" s="37"/>
      <c r="E32" s="37"/>
      <c r="F32" s="37"/>
      <c r="G32" s="38">
        <f t="shared" si="13"/>
        <v>0</v>
      </c>
      <c r="H32" s="29"/>
      <c r="I32" s="29"/>
      <c r="J32" s="29"/>
      <c r="K32" s="9">
        <f t="shared" si="0"/>
        <v>0</v>
      </c>
      <c r="L32" s="29"/>
      <c r="M32" s="29"/>
      <c r="N32" s="29"/>
      <c r="O32" s="10"/>
      <c r="P32" s="9">
        <f t="shared" si="17"/>
        <v>0</v>
      </c>
      <c r="Q32" s="9">
        <f t="shared" si="18"/>
        <v>0</v>
      </c>
      <c r="R32" s="11" t="e">
        <f t="shared" si="19"/>
        <v>#DIV/0!</v>
      </c>
      <c r="S32" s="9" t="e">
        <f t="shared" si="20"/>
        <v>#DIV/0!</v>
      </c>
      <c r="T32" s="9" t="e">
        <f t="shared" si="21"/>
        <v>#DIV/0!</v>
      </c>
      <c r="U32" s="39" t="e">
        <f t="shared" si="22"/>
        <v>#DIV/0!</v>
      </c>
      <c r="V32" s="12" t="e">
        <f t="shared" si="23"/>
        <v>#DIV/0!</v>
      </c>
      <c r="W32" s="14" t="e">
        <f t="shared" si="24"/>
        <v>#DIV/0!</v>
      </c>
      <c r="X32" s="14" t="e">
        <f t="shared" si="25"/>
        <v>#DIV/0!</v>
      </c>
      <c r="Y32" s="30" t="e">
        <f t="shared" si="26"/>
        <v>#DIV/0!</v>
      </c>
      <c r="Z32" s="14">
        <f t="shared" si="27"/>
        <v>0</v>
      </c>
      <c r="AA32" s="14">
        <f t="shared" si="28"/>
        <v>0</v>
      </c>
      <c r="AB32" s="12" t="e">
        <f t="shared" si="29"/>
        <v>#DIV/0!</v>
      </c>
      <c r="AC32" s="381">
        <f t="shared" si="15"/>
        <v>0</v>
      </c>
      <c r="AD32" s="29"/>
      <c r="AE32" s="29"/>
      <c r="AF32" s="29"/>
      <c r="AG32" s="29"/>
      <c r="AH32" s="381">
        <f t="shared" si="16"/>
        <v>0</v>
      </c>
      <c r="AI32" s="29"/>
      <c r="AJ32" s="29"/>
      <c r="AK32" s="29"/>
      <c r="AL32" s="29"/>
    </row>
    <row r="33" spans="1:38" s="31" customFormat="1">
      <c r="A33" s="7">
        <v>29</v>
      </c>
      <c r="B33" s="8"/>
      <c r="C33" s="37"/>
      <c r="D33" s="37"/>
      <c r="E33" s="37"/>
      <c r="F33" s="37"/>
      <c r="G33" s="38">
        <f t="shared" si="13"/>
        <v>0</v>
      </c>
      <c r="H33" s="29"/>
      <c r="I33" s="29"/>
      <c r="J33" s="29"/>
      <c r="K33" s="9">
        <f t="shared" si="0"/>
        <v>0</v>
      </c>
      <c r="L33" s="29"/>
      <c r="M33" s="29"/>
      <c r="N33" s="29"/>
      <c r="O33" s="10"/>
      <c r="P33" s="9">
        <f t="shared" si="17"/>
        <v>0</v>
      </c>
      <c r="Q33" s="9">
        <f t="shared" si="18"/>
        <v>0</v>
      </c>
      <c r="R33" s="11" t="e">
        <f t="shared" si="19"/>
        <v>#DIV/0!</v>
      </c>
      <c r="S33" s="9" t="e">
        <f t="shared" si="20"/>
        <v>#DIV/0!</v>
      </c>
      <c r="T33" s="9" t="e">
        <f t="shared" si="21"/>
        <v>#DIV/0!</v>
      </c>
      <c r="U33" s="39" t="e">
        <f t="shared" si="22"/>
        <v>#DIV/0!</v>
      </c>
      <c r="V33" s="12" t="e">
        <f t="shared" si="23"/>
        <v>#DIV/0!</v>
      </c>
      <c r="W33" s="14" t="e">
        <f t="shared" si="24"/>
        <v>#DIV/0!</v>
      </c>
      <c r="X33" s="14" t="e">
        <f t="shared" si="25"/>
        <v>#DIV/0!</v>
      </c>
      <c r="Y33" s="30" t="e">
        <f t="shared" si="26"/>
        <v>#DIV/0!</v>
      </c>
      <c r="Z33" s="14">
        <f t="shared" si="27"/>
        <v>0</v>
      </c>
      <c r="AA33" s="14">
        <f t="shared" si="28"/>
        <v>0</v>
      </c>
      <c r="AB33" s="12" t="e">
        <f t="shared" si="29"/>
        <v>#DIV/0!</v>
      </c>
      <c r="AC33" s="381">
        <f t="shared" si="15"/>
        <v>0</v>
      </c>
      <c r="AD33" s="29"/>
      <c r="AE33" s="29"/>
      <c r="AF33" s="29"/>
      <c r="AG33" s="29"/>
      <c r="AH33" s="381">
        <f t="shared" si="16"/>
        <v>0</v>
      </c>
      <c r="AI33" s="29"/>
      <c r="AJ33" s="29"/>
      <c r="AK33" s="29"/>
      <c r="AL33" s="29"/>
    </row>
    <row r="34" spans="1:38" s="31" customFormat="1">
      <c r="A34" s="7">
        <v>30</v>
      </c>
      <c r="B34" s="8"/>
      <c r="C34" s="37"/>
      <c r="D34" s="37"/>
      <c r="E34" s="37"/>
      <c r="F34" s="37"/>
      <c r="G34" s="38">
        <f t="shared" si="13"/>
        <v>0</v>
      </c>
      <c r="H34" s="29"/>
      <c r="I34" s="29"/>
      <c r="J34" s="29"/>
      <c r="K34" s="9">
        <f t="shared" si="0"/>
        <v>0</v>
      </c>
      <c r="L34" s="29"/>
      <c r="M34" s="29"/>
      <c r="N34" s="29"/>
      <c r="O34" s="10"/>
      <c r="P34" s="9">
        <f t="shared" si="17"/>
        <v>0</v>
      </c>
      <c r="Q34" s="9">
        <f t="shared" si="18"/>
        <v>0</v>
      </c>
      <c r="R34" s="11" t="e">
        <f t="shared" si="19"/>
        <v>#DIV/0!</v>
      </c>
      <c r="S34" s="9" t="e">
        <f t="shared" si="20"/>
        <v>#DIV/0!</v>
      </c>
      <c r="T34" s="9" t="e">
        <f t="shared" si="21"/>
        <v>#DIV/0!</v>
      </c>
      <c r="U34" s="39" t="e">
        <f t="shared" si="22"/>
        <v>#DIV/0!</v>
      </c>
      <c r="V34" s="12" t="e">
        <f t="shared" si="23"/>
        <v>#DIV/0!</v>
      </c>
      <c r="W34" s="14" t="e">
        <f t="shared" si="24"/>
        <v>#DIV/0!</v>
      </c>
      <c r="X34" s="14" t="e">
        <f t="shared" si="25"/>
        <v>#DIV/0!</v>
      </c>
      <c r="Y34" s="30" t="e">
        <f t="shared" si="26"/>
        <v>#DIV/0!</v>
      </c>
      <c r="Z34" s="14">
        <f t="shared" si="27"/>
        <v>0</v>
      </c>
      <c r="AA34" s="14">
        <f t="shared" si="28"/>
        <v>0</v>
      </c>
      <c r="AB34" s="12" t="e">
        <f t="shared" si="29"/>
        <v>#DIV/0!</v>
      </c>
      <c r="AC34" s="381">
        <f t="shared" si="15"/>
        <v>0</v>
      </c>
      <c r="AD34" s="29"/>
      <c r="AE34" s="29"/>
      <c r="AF34" s="29"/>
      <c r="AG34" s="29"/>
      <c r="AH34" s="381">
        <f t="shared" si="16"/>
        <v>0</v>
      </c>
      <c r="AI34" s="29"/>
      <c r="AJ34" s="29"/>
      <c r="AK34" s="29"/>
      <c r="AL34" s="29"/>
    </row>
    <row r="35" spans="1:38" s="31" customFormat="1" hidden="1" outlineLevel="1">
      <c r="A35" s="7">
        <v>31</v>
      </c>
      <c r="B35" s="8"/>
      <c r="C35" s="37"/>
      <c r="D35" s="37"/>
      <c r="E35" s="37"/>
      <c r="F35" s="37"/>
      <c r="G35" s="38">
        <f t="shared" si="13"/>
        <v>0</v>
      </c>
      <c r="H35" s="29"/>
      <c r="I35" s="29"/>
      <c r="J35" s="29"/>
      <c r="K35" s="9">
        <f t="shared" si="0"/>
        <v>0</v>
      </c>
      <c r="L35" s="29"/>
      <c r="M35" s="29"/>
      <c r="N35" s="29"/>
      <c r="O35" s="10"/>
      <c r="P35" s="9">
        <f t="shared" si="17"/>
        <v>0</v>
      </c>
      <c r="Q35" s="9">
        <f t="shared" si="18"/>
        <v>0</v>
      </c>
      <c r="R35" s="11" t="e">
        <f t="shared" si="19"/>
        <v>#DIV/0!</v>
      </c>
      <c r="S35" s="9" t="e">
        <f t="shared" si="20"/>
        <v>#DIV/0!</v>
      </c>
      <c r="T35" s="9" t="e">
        <f t="shared" si="21"/>
        <v>#DIV/0!</v>
      </c>
      <c r="U35" s="39" t="e">
        <f t="shared" si="22"/>
        <v>#DIV/0!</v>
      </c>
      <c r="V35" s="12" t="e">
        <f t="shared" si="23"/>
        <v>#DIV/0!</v>
      </c>
      <c r="W35" s="14" t="e">
        <f t="shared" si="24"/>
        <v>#DIV/0!</v>
      </c>
      <c r="X35" s="14" t="e">
        <f t="shared" si="25"/>
        <v>#DIV/0!</v>
      </c>
      <c r="Y35" s="30" t="e">
        <f t="shared" si="26"/>
        <v>#DIV/0!</v>
      </c>
      <c r="Z35" s="14">
        <f t="shared" si="27"/>
        <v>0</v>
      </c>
      <c r="AA35" s="14">
        <f t="shared" si="28"/>
        <v>0</v>
      </c>
      <c r="AB35" s="12" t="e">
        <f t="shared" si="29"/>
        <v>#DIV/0!</v>
      </c>
      <c r="AC35" s="381">
        <f t="shared" si="15"/>
        <v>0</v>
      </c>
      <c r="AD35" s="29"/>
      <c r="AE35" s="29"/>
      <c r="AF35" s="29"/>
      <c r="AG35" s="29"/>
      <c r="AH35" s="381">
        <f t="shared" si="16"/>
        <v>0</v>
      </c>
      <c r="AI35" s="29"/>
      <c r="AJ35" s="29"/>
      <c r="AK35" s="29"/>
      <c r="AL35" s="29"/>
    </row>
    <row r="36" spans="1:38" s="31" customFormat="1" hidden="1" outlineLevel="1">
      <c r="A36" s="7">
        <v>32</v>
      </c>
      <c r="B36" s="8"/>
      <c r="C36" s="37"/>
      <c r="D36" s="37"/>
      <c r="E36" s="37"/>
      <c r="F36" s="37"/>
      <c r="G36" s="38">
        <f t="shared" si="13"/>
        <v>0</v>
      </c>
      <c r="H36" s="29"/>
      <c r="I36" s="29"/>
      <c r="J36" s="29"/>
      <c r="K36" s="9">
        <f t="shared" si="0"/>
        <v>0</v>
      </c>
      <c r="L36" s="29"/>
      <c r="M36" s="29"/>
      <c r="N36" s="29"/>
      <c r="O36" s="10"/>
      <c r="P36" s="9">
        <f t="shared" si="17"/>
        <v>0</v>
      </c>
      <c r="Q36" s="9">
        <f t="shared" si="18"/>
        <v>0</v>
      </c>
      <c r="R36" s="11" t="e">
        <f t="shared" si="19"/>
        <v>#DIV/0!</v>
      </c>
      <c r="S36" s="9" t="e">
        <f t="shared" si="20"/>
        <v>#DIV/0!</v>
      </c>
      <c r="T36" s="9" t="e">
        <f t="shared" si="21"/>
        <v>#DIV/0!</v>
      </c>
      <c r="U36" s="39" t="e">
        <f t="shared" si="22"/>
        <v>#DIV/0!</v>
      </c>
      <c r="V36" s="12" t="e">
        <f t="shared" si="23"/>
        <v>#DIV/0!</v>
      </c>
      <c r="W36" s="14" t="e">
        <f t="shared" si="24"/>
        <v>#DIV/0!</v>
      </c>
      <c r="X36" s="14" t="e">
        <f t="shared" si="25"/>
        <v>#DIV/0!</v>
      </c>
      <c r="Y36" s="30" t="e">
        <f t="shared" si="26"/>
        <v>#DIV/0!</v>
      </c>
      <c r="Z36" s="14">
        <f t="shared" si="27"/>
        <v>0</v>
      </c>
      <c r="AA36" s="14">
        <f t="shared" si="28"/>
        <v>0</v>
      </c>
      <c r="AB36" s="12" t="e">
        <f t="shared" si="29"/>
        <v>#DIV/0!</v>
      </c>
      <c r="AC36" s="381">
        <f t="shared" si="15"/>
        <v>0</v>
      </c>
      <c r="AD36" s="29"/>
      <c r="AE36" s="29"/>
      <c r="AF36" s="29"/>
      <c r="AG36" s="29"/>
      <c r="AH36" s="381">
        <f t="shared" si="16"/>
        <v>0</v>
      </c>
      <c r="AI36" s="29"/>
      <c r="AJ36" s="29"/>
      <c r="AK36" s="29"/>
      <c r="AL36" s="29"/>
    </row>
    <row r="37" spans="1:38" s="31" customFormat="1" hidden="1" outlineLevel="1">
      <c r="A37" s="7">
        <v>33</v>
      </c>
      <c r="B37" s="8"/>
      <c r="C37" s="37"/>
      <c r="D37" s="37"/>
      <c r="E37" s="37"/>
      <c r="F37" s="37"/>
      <c r="G37" s="38">
        <f t="shared" si="13"/>
        <v>0</v>
      </c>
      <c r="H37" s="29"/>
      <c r="I37" s="29"/>
      <c r="J37" s="29"/>
      <c r="K37" s="9">
        <f t="shared" si="0"/>
        <v>0</v>
      </c>
      <c r="L37" s="29"/>
      <c r="M37" s="29"/>
      <c r="N37" s="29"/>
      <c r="O37" s="10"/>
      <c r="P37" s="9">
        <f t="shared" si="17"/>
        <v>0</v>
      </c>
      <c r="Q37" s="9">
        <f t="shared" si="18"/>
        <v>0</v>
      </c>
      <c r="R37" s="11" t="e">
        <f t="shared" si="19"/>
        <v>#DIV/0!</v>
      </c>
      <c r="S37" s="9" t="e">
        <f t="shared" si="20"/>
        <v>#DIV/0!</v>
      </c>
      <c r="T37" s="9" t="e">
        <f t="shared" si="21"/>
        <v>#DIV/0!</v>
      </c>
      <c r="U37" s="39" t="e">
        <f t="shared" si="22"/>
        <v>#DIV/0!</v>
      </c>
      <c r="V37" s="12" t="e">
        <f t="shared" si="23"/>
        <v>#DIV/0!</v>
      </c>
      <c r="W37" s="14" t="e">
        <f t="shared" si="24"/>
        <v>#DIV/0!</v>
      </c>
      <c r="X37" s="14" t="e">
        <f t="shared" si="25"/>
        <v>#DIV/0!</v>
      </c>
      <c r="Y37" s="30" t="e">
        <f t="shared" si="26"/>
        <v>#DIV/0!</v>
      </c>
      <c r="Z37" s="14">
        <f t="shared" si="27"/>
        <v>0</v>
      </c>
      <c r="AA37" s="14">
        <f t="shared" si="28"/>
        <v>0</v>
      </c>
      <c r="AB37" s="12" t="e">
        <f t="shared" si="29"/>
        <v>#DIV/0!</v>
      </c>
      <c r="AC37" s="381">
        <f t="shared" si="15"/>
        <v>0</v>
      </c>
      <c r="AD37" s="29"/>
      <c r="AE37" s="29"/>
      <c r="AF37" s="29"/>
      <c r="AG37" s="29"/>
      <c r="AH37" s="381">
        <f t="shared" si="16"/>
        <v>0</v>
      </c>
      <c r="AI37" s="29"/>
      <c r="AJ37" s="29"/>
      <c r="AK37" s="29"/>
      <c r="AL37" s="29"/>
    </row>
    <row r="38" spans="1:38" s="31" customFormat="1" hidden="1" outlineLevel="1">
      <c r="A38" s="7">
        <v>34</v>
      </c>
      <c r="B38" s="8"/>
      <c r="C38" s="37"/>
      <c r="D38" s="37"/>
      <c r="E38" s="37"/>
      <c r="F38" s="37"/>
      <c r="G38" s="38">
        <f t="shared" si="13"/>
        <v>0</v>
      </c>
      <c r="H38" s="29"/>
      <c r="I38" s="29"/>
      <c r="J38" s="29"/>
      <c r="K38" s="9">
        <f t="shared" si="0"/>
        <v>0</v>
      </c>
      <c r="L38" s="29"/>
      <c r="M38" s="29"/>
      <c r="N38" s="29"/>
      <c r="O38" s="10"/>
      <c r="P38" s="9">
        <f t="shared" si="17"/>
        <v>0</v>
      </c>
      <c r="Q38" s="9">
        <f t="shared" si="18"/>
        <v>0</v>
      </c>
      <c r="R38" s="11" t="e">
        <f t="shared" si="19"/>
        <v>#DIV/0!</v>
      </c>
      <c r="S38" s="9" t="e">
        <f t="shared" si="20"/>
        <v>#DIV/0!</v>
      </c>
      <c r="T38" s="9" t="e">
        <f t="shared" si="21"/>
        <v>#DIV/0!</v>
      </c>
      <c r="U38" s="39" t="e">
        <f t="shared" si="22"/>
        <v>#DIV/0!</v>
      </c>
      <c r="V38" s="12" t="e">
        <f t="shared" si="23"/>
        <v>#DIV/0!</v>
      </c>
      <c r="W38" s="14" t="e">
        <f t="shared" si="24"/>
        <v>#DIV/0!</v>
      </c>
      <c r="X38" s="14" t="e">
        <f t="shared" si="25"/>
        <v>#DIV/0!</v>
      </c>
      <c r="Y38" s="30" t="e">
        <f t="shared" si="26"/>
        <v>#DIV/0!</v>
      </c>
      <c r="Z38" s="14">
        <f t="shared" si="27"/>
        <v>0</v>
      </c>
      <c r="AA38" s="14">
        <f t="shared" si="28"/>
        <v>0</v>
      </c>
      <c r="AB38" s="12" t="e">
        <f t="shared" si="29"/>
        <v>#DIV/0!</v>
      </c>
      <c r="AC38" s="381">
        <f t="shared" si="15"/>
        <v>0</v>
      </c>
      <c r="AD38" s="29"/>
      <c r="AE38" s="29"/>
      <c r="AF38" s="29"/>
      <c r="AG38" s="29"/>
      <c r="AH38" s="381">
        <f t="shared" si="16"/>
        <v>0</v>
      </c>
      <c r="AI38" s="29"/>
      <c r="AJ38" s="29"/>
      <c r="AK38" s="29"/>
      <c r="AL38" s="29"/>
    </row>
    <row r="39" spans="1:38" s="31" customFormat="1" hidden="1" outlineLevel="1">
      <c r="A39" s="7">
        <v>35</v>
      </c>
      <c r="B39" s="8"/>
      <c r="C39" s="37"/>
      <c r="D39" s="37"/>
      <c r="E39" s="37"/>
      <c r="F39" s="37"/>
      <c r="G39" s="38">
        <f t="shared" ref="G39:G64" si="30">C39+E39</f>
        <v>0</v>
      </c>
      <c r="H39" s="29"/>
      <c r="I39" s="29"/>
      <c r="J39" s="29"/>
      <c r="K39" s="9">
        <f t="shared" ref="K39:K64" si="31">SUM(I39:J39)</f>
        <v>0</v>
      </c>
      <c r="L39" s="29"/>
      <c r="M39" s="29"/>
      <c r="N39" s="29"/>
      <c r="O39" s="10"/>
      <c r="P39" s="9">
        <f t="shared" ref="P39:P64" si="32">M39+N39</f>
        <v>0</v>
      </c>
      <c r="Q39" s="9">
        <f t="shared" ref="Q39:Q64" si="33">P39-L39</f>
        <v>0</v>
      </c>
      <c r="R39" s="11" t="e">
        <f t="shared" ref="R39:R64" si="34">Q39/P39</f>
        <v>#DIV/0!</v>
      </c>
      <c r="S39" s="9" t="e">
        <f t="shared" ref="S39:S64" si="35">Q39/C39</f>
        <v>#DIV/0!</v>
      </c>
      <c r="T39" s="9" t="e">
        <f t="shared" ref="T39:T64" si="36">L39/H39</f>
        <v>#DIV/0!</v>
      </c>
      <c r="U39" s="39" t="e">
        <f t="shared" ref="U39:U64" si="37">H39/C39</f>
        <v>#DIV/0!</v>
      </c>
      <c r="V39" s="12" t="e">
        <f t="shared" ref="V39:V64" si="38">N39/P39</f>
        <v>#DIV/0!</v>
      </c>
      <c r="W39" s="14" t="e">
        <f t="shared" ref="W39:W64" si="39">I39/P39</f>
        <v>#DIV/0!</v>
      </c>
      <c r="X39" s="14" t="e">
        <f t="shared" ref="X39:X64" si="40">J39/P39</f>
        <v>#DIV/0!</v>
      </c>
      <c r="Y39" s="30" t="e">
        <f t="shared" ref="Y39:Y64" si="41">K39/P39</f>
        <v>#DIV/0!</v>
      </c>
      <c r="Z39" s="14">
        <f t="shared" ref="Z39:Z64" si="42">I39/8760</f>
        <v>0</v>
      </c>
      <c r="AA39" s="14">
        <f t="shared" ref="AA39:AA64" si="43">J39/8760</f>
        <v>0</v>
      </c>
      <c r="AB39" s="12" t="e">
        <f t="shared" ref="AB39:AB64" si="44">(D39+F39)/G39</f>
        <v>#DIV/0!</v>
      </c>
      <c r="AC39" s="381">
        <f t="shared" ref="AC39:AC64" si="45">AD39+AE39+AF39+AG39</f>
        <v>0</v>
      </c>
      <c r="AD39" s="29"/>
      <c r="AE39" s="29"/>
      <c r="AF39" s="29"/>
      <c r="AG39" s="29"/>
      <c r="AH39" s="381">
        <f t="shared" ref="AH39:AH64" si="46">AI39+AJ39+AK39</f>
        <v>0</v>
      </c>
      <c r="AI39" s="29"/>
      <c r="AJ39" s="29"/>
      <c r="AK39" s="29"/>
      <c r="AL39" s="29"/>
    </row>
    <row r="40" spans="1:38" s="31" customFormat="1" hidden="1" outlineLevel="1">
      <c r="A40" s="7">
        <v>36</v>
      </c>
      <c r="B40" s="8"/>
      <c r="C40" s="37"/>
      <c r="D40" s="37"/>
      <c r="E40" s="37"/>
      <c r="F40" s="37"/>
      <c r="G40" s="38">
        <f t="shared" si="30"/>
        <v>0</v>
      </c>
      <c r="H40" s="29"/>
      <c r="I40" s="29"/>
      <c r="J40" s="29"/>
      <c r="K40" s="9">
        <f t="shared" si="31"/>
        <v>0</v>
      </c>
      <c r="L40" s="29"/>
      <c r="M40" s="29"/>
      <c r="N40" s="29"/>
      <c r="O40" s="10"/>
      <c r="P40" s="9">
        <f t="shared" si="32"/>
        <v>0</v>
      </c>
      <c r="Q40" s="9">
        <f t="shared" si="33"/>
        <v>0</v>
      </c>
      <c r="R40" s="11" t="e">
        <f t="shared" si="34"/>
        <v>#DIV/0!</v>
      </c>
      <c r="S40" s="9" t="e">
        <f t="shared" si="35"/>
        <v>#DIV/0!</v>
      </c>
      <c r="T40" s="9" t="e">
        <f t="shared" si="36"/>
        <v>#DIV/0!</v>
      </c>
      <c r="U40" s="39" t="e">
        <f t="shared" si="37"/>
        <v>#DIV/0!</v>
      </c>
      <c r="V40" s="12" t="e">
        <f t="shared" si="38"/>
        <v>#DIV/0!</v>
      </c>
      <c r="W40" s="14" t="e">
        <f t="shared" si="39"/>
        <v>#DIV/0!</v>
      </c>
      <c r="X40" s="14" t="e">
        <f t="shared" si="40"/>
        <v>#DIV/0!</v>
      </c>
      <c r="Y40" s="30" t="e">
        <f t="shared" si="41"/>
        <v>#DIV/0!</v>
      </c>
      <c r="Z40" s="14">
        <f t="shared" si="42"/>
        <v>0</v>
      </c>
      <c r="AA40" s="14">
        <f t="shared" si="43"/>
        <v>0</v>
      </c>
      <c r="AB40" s="12" t="e">
        <f t="shared" si="44"/>
        <v>#DIV/0!</v>
      </c>
      <c r="AC40" s="381">
        <f t="shared" si="45"/>
        <v>0</v>
      </c>
      <c r="AD40" s="29"/>
      <c r="AE40" s="29"/>
      <c r="AF40" s="29"/>
      <c r="AG40" s="29"/>
      <c r="AH40" s="381">
        <f t="shared" si="46"/>
        <v>0</v>
      </c>
      <c r="AI40" s="29"/>
      <c r="AJ40" s="29"/>
      <c r="AK40" s="29"/>
      <c r="AL40" s="29"/>
    </row>
    <row r="41" spans="1:38" s="31" customFormat="1" hidden="1" outlineLevel="1">
      <c r="A41" s="7">
        <v>37</v>
      </c>
      <c r="B41" s="8"/>
      <c r="C41" s="37"/>
      <c r="D41" s="37"/>
      <c r="E41" s="37"/>
      <c r="F41" s="37"/>
      <c r="G41" s="38">
        <f t="shared" si="30"/>
        <v>0</v>
      </c>
      <c r="H41" s="29"/>
      <c r="I41" s="29"/>
      <c r="J41" s="29"/>
      <c r="K41" s="9">
        <f t="shared" si="31"/>
        <v>0</v>
      </c>
      <c r="L41" s="29"/>
      <c r="M41" s="29"/>
      <c r="N41" s="29"/>
      <c r="O41" s="10"/>
      <c r="P41" s="9">
        <f t="shared" si="32"/>
        <v>0</v>
      </c>
      <c r="Q41" s="9">
        <f t="shared" si="33"/>
        <v>0</v>
      </c>
      <c r="R41" s="11" t="e">
        <f t="shared" si="34"/>
        <v>#DIV/0!</v>
      </c>
      <c r="S41" s="9" t="e">
        <f t="shared" si="35"/>
        <v>#DIV/0!</v>
      </c>
      <c r="T41" s="9" t="e">
        <f t="shared" si="36"/>
        <v>#DIV/0!</v>
      </c>
      <c r="U41" s="39" t="e">
        <f t="shared" si="37"/>
        <v>#DIV/0!</v>
      </c>
      <c r="V41" s="12" t="e">
        <f t="shared" si="38"/>
        <v>#DIV/0!</v>
      </c>
      <c r="W41" s="14" t="e">
        <f t="shared" si="39"/>
        <v>#DIV/0!</v>
      </c>
      <c r="X41" s="14" t="e">
        <f t="shared" si="40"/>
        <v>#DIV/0!</v>
      </c>
      <c r="Y41" s="30" t="e">
        <f t="shared" si="41"/>
        <v>#DIV/0!</v>
      </c>
      <c r="Z41" s="14">
        <f t="shared" si="42"/>
        <v>0</v>
      </c>
      <c r="AA41" s="14">
        <f t="shared" si="43"/>
        <v>0</v>
      </c>
      <c r="AB41" s="12" t="e">
        <f t="shared" si="44"/>
        <v>#DIV/0!</v>
      </c>
      <c r="AC41" s="381">
        <f t="shared" si="45"/>
        <v>0</v>
      </c>
      <c r="AD41" s="29"/>
      <c r="AE41" s="29"/>
      <c r="AF41" s="29"/>
      <c r="AG41" s="29"/>
      <c r="AH41" s="381">
        <f t="shared" si="46"/>
        <v>0</v>
      </c>
      <c r="AI41" s="29"/>
      <c r="AJ41" s="29"/>
      <c r="AK41" s="29"/>
      <c r="AL41" s="29"/>
    </row>
    <row r="42" spans="1:38" s="31" customFormat="1" hidden="1" outlineLevel="1">
      <c r="A42" s="7">
        <v>38</v>
      </c>
      <c r="B42" s="8"/>
      <c r="C42" s="37"/>
      <c r="D42" s="37"/>
      <c r="E42" s="37"/>
      <c r="F42" s="37"/>
      <c r="G42" s="38">
        <f t="shared" si="30"/>
        <v>0</v>
      </c>
      <c r="H42" s="29"/>
      <c r="I42" s="29"/>
      <c r="J42" s="29"/>
      <c r="K42" s="9">
        <f t="shared" si="31"/>
        <v>0</v>
      </c>
      <c r="L42" s="29"/>
      <c r="M42" s="29"/>
      <c r="N42" s="29"/>
      <c r="O42" s="10"/>
      <c r="P42" s="9">
        <f t="shared" si="32"/>
        <v>0</v>
      </c>
      <c r="Q42" s="9">
        <f t="shared" si="33"/>
        <v>0</v>
      </c>
      <c r="R42" s="11" t="e">
        <f t="shared" si="34"/>
        <v>#DIV/0!</v>
      </c>
      <c r="S42" s="9" t="e">
        <f t="shared" si="35"/>
        <v>#DIV/0!</v>
      </c>
      <c r="T42" s="9" t="e">
        <f t="shared" si="36"/>
        <v>#DIV/0!</v>
      </c>
      <c r="U42" s="39" t="e">
        <f t="shared" si="37"/>
        <v>#DIV/0!</v>
      </c>
      <c r="V42" s="12" t="e">
        <f t="shared" si="38"/>
        <v>#DIV/0!</v>
      </c>
      <c r="W42" s="14" t="e">
        <f t="shared" si="39"/>
        <v>#DIV/0!</v>
      </c>
      <c r="X42" s="14" t="e">
        <f t="shared" si="40"/>
        <v>#DIV/0!</v>
      </c>
      <c r="Y42" s="30" t="e">
        <f t="shared" si="41"/>
        <v>#DIV/0!</v>
      </c>
      <c r="Z42" s="14">
        <f t="shared" si="42"/>
        <v>0</v>
      </c>
      <c r="AA42" s="14">
        <f t="shared" si="43"/>
        <v>0</v>
      </c>
      <c r="AB42" s="12" t="e">
        <f t="shared" si="44"/>
        <v>#DIV/0!</v>
      </c>
      <c r="AC42" s="381">
        <f t="shared" si="45"/>
        <v>0</v>
      </c>
      <c r="AD42" s="29"/>
      <c r="AE42" s="29"/>
      <c r="AF42" s="29"/>
      <c r="AG42" s="29"/>
      <c r="AH42" s="381">
        <f t="shared" si="46"/>
        <v>0</v>
      </c>
      <c r="AI42" s="29"/>
      <c r="AJ42" s="29"/>
      <c r="AK42" s="29"/>
      <c r="AL42" s="29"/>
    </row>
    <row r="43" spans="1:38" s="31" customFormat="1" hidden="1" outlineLevel="1">
      <c r="A43" s="7">
        <v>39</v>
      </c>
      <c r="B43" s="8"/>
      <c r="C43" s="37"/>
      <c r="D43" s="37"/>
      <c r="E43" s="37"/>
      <c r="F43" s="37"/>
      <c r="G43" s="38">
        <f t="shared" si="30"/>
        <v>0</v>
      </c>
      <c r="H43" s="29"/>
      <c r="I43" s="29"/>
      <c r="J43" s="29"/>
      <c r="K43" s="9">
        <f t="shared" si="31"/>
        <v>0</v>
      </c>
      <c r="L43" s="29"/>
      <c r="M43" s="29"/>
      <c r="N43" s="29"/>
      <c r="O43" s="10"/>
      <c r="P43" s="9">
        <f t="shared" si="32"/>
        <v>0</v>
      </c>
      <c r="Q43" s="9">
        <f t="shared" si="33"/>
        <v>0</v>
      </c>
      <c r="R43" s="11" t="e">
        <f t="shared" si="34"/>
        <v>#DIV/0!</v>
      </c>
      <c r="S43" s="9" t="e">
        <f t="shared" si="35"/>
        <v>#DIV/0!</v>
      </c>
      <c r="T43" s="9" t="e">
        <f t="shared" si="36"/>
        <v>#DIV/0!</v>
      </c>
      <c r="U43" s="39" t="e">
        <f t="shared" si="37"/>
        <v>#DIV/0!</v>
      </c>
      <c r="V43" s="12" t="e">
        <f t="shared" si="38"/>
        <v>#DIV/0!</v>
      </c>
      <c r="W43" s="14" t="e">
        <f t="shared" si="39"/>
        <v>#DIV/0!</v>
      </c>
      <c r="X43" s="14" t="e">
        <f t="shared" si="40"/>
        <v>#DIV/0!</v>
      </c>
      <c r="Y43" s="30" t="e">
        <f t="shared" si="41"/>
        <v>#DIV/0!</v>
      </c>
      <c r="Z43" s="14">
        <f t="shared" si="42"/>
        <v>0</v>
      </c>
      <c r="AA43" s="14">
        <f t="shared" si="43"/>
        <v>0</v>
      </c>
      <c r="AB43" s="12" t="e">
        <f t="shared" si="44"/>
        <v>#DIV/0!</v>
      </c>
      <c r="AC43" s="381">
        <f t="shared" si="45"/>
        <v>0</v>
      </c>
      <c r="AD43" s="29"/>
      <c r="AE43" s="29"/>
      <c r="AF43" s="29"/>
      <c r="AG43" s="29"/>
      <c r="AH43" s="381">
        <f t="shared" si="46"/>
        <v>0</v>
      </c>
      <c r="AI43" s="29"/>
      <c r="AJ43" s="29"/>
      <c r="AK43" s="29"/>
      <c r="AL43" s="29"/>
    </row>
    <row r="44" spans="1:38" s="31" customFormat="1" hidden="1" outlineLevel="1">
      <c r="A44" s="7">
        <v>40</v>
      </c>
      <c r="B44" s="8"/>
      <c r="C44" s="37"/>
      <c r="D44" s="37"/>
      <c r="E44" s="37"/>
      <c r="F44" s="37"/>
      <c r="G44" s="38">
        <f t="shared" si="30"/>
        <v>0</v>
      </c>
      <c r="H44" s="29"/>
      <c r="I44" s="29"/>
      <c r="J44" s="29"/>
      <c r="K44" s="9">
        <f t="shared" si="31"/>
        <v>0</v>
      </c>
      <c r="L44" s="29"/>
      <c r="M44" s="29"/>
      <c r="N44" s="29"/>
      <c r="O44" s="10"/>
      <c r="P44" s="9">
        <f t="shared" si="32"/>
        <v>0</v>
      </c>
      <c r="Q44" s="9">
        <f t="shared" si="33"/>
        <v>0</v>
      </c>
      <c r="R44" s="11" t="e">
        <f t="shared" si="34"/>
        <v>#DIV/0!</v>
      </c>
      <c r="S44" s="9" t="e">
        <f t="shared" si="35"/>
        <v>#DIV/0!</v>
      </c>
      <c r="T44" s="9" t="e">
        <f t="shared" si="36"/>
        <v>#DIV/0!</v>
      </c>
      <c r="U44" s="39" t="e">
        <f t="shared" si="37"/>
        <v>#DIV/0!</v>
      </c>
      <c r="V44" s="12" t="e">
        <f t="shared" si="38"/>
        <v>#DIV/0!</v>
      </c>
      <c r="W44" s="14" t="e">
        <f t="shared" si="39"/>
        <v>#DIV/0!</v>
      </c>
      <c r="X44" s="14" t="e">
        <f t="shared" si="40"/>
        <v>#DIV/0!</v>
      </c>
      <c r="Y44" s="30" t="e">
        <f t="shared" si="41"/>
        <v>#DIV/0!</v>
      </c>
      <c r="Z44" s="14">
        <f t="shared" si="42"/>
        <v>0</v>
      </c>
      <c r="AA44" s="14">
        <f t="shared" si="43"/>
        <v>0</v>
      </c>
      <c r="AB44" s="12" t="e">
        <f t="shared" si="44"/>
        <v>#DIV/0!</v>
      </c>
      <c r="AC44" s="381">
        <f t="shared" si="45"/>
        <v>0</v>
      </c>
      <c r="AD44" s="29"/>
      <c r="AE44" s="29"/>
      <c r="AF44" s="29"/>
      <c r="AG44" s="29"/>
      <c r="AH44" s="381">
        <f t="shared" si="46"/>
        <v>0</v>
      </c>
      <c r="AI44" s="29"/>
      <c r="AJ44" s="29"/>
      <c r="AK44" s="29"/>
      <c r="AL44" s="29"/>
    </row>
    <row r="45" spans="1:38" s="31" customFormat="1" hidden="1" outlineLevel="1">
      <c r="A45" s="7">
        <v>41</v>
      </c>
      <c r="B45" s="8"/>
      <c r="C45" s="37"/>
      <c r="D45" s="37"/>
      <c r="E45" s="37"/>
      <c r="F45" s="37"/>
      <c r="G45" s="38">
        <f t="shared" si="30"/>
        <v>0</v>
      </c>
      <c r="H45" s="29"/>
      <c r="I45" s="29"/>
      <c r="J45" s="29"/>
      <c r="K45" s="9">
        <f t="shared" si="31"/>
        <v>0</v>
      </c>
      <c r="L45" s="29"/>
      <c r="M45" s="29"/>
      <c r="N45" s="29"/>
      <c r="O45" s="10"/>
      <c r="P45" s="9">
        <f t="shared" si="32"/>
        <v>0</v>
      </c>
      <c r="Q45" s="9">
        <f t="shared" si="33"/>
        <v>0</v>
      </c>
      <c r="R45" s="11" t="e">
        <f t="shared" si="34"/>
        <v>#DIV/0!</v>
      </c>
      <c r="S45" s="9" t="e">
        <f t="shared" si="35"/>
        <v>#DIV/0!</v>
      </c>
      <c r="T45" s="9" t="e">
        <f t="shared" si="36"/>
        <v>#DIV/0!</v>
      </c>
      <c r="U45" s="39" t="e">
        <f t="shared" si="37"/>
        <v>#DIV/0!</v>
      </c>
      <c r="V45" s="12" t="e">
        <f t="shared" si="38"/>
        <v>#DIV/0!</v>
      </c>
      <c r="W45" s="14" t="e">
        <f t="shared" si="39"/>
        <v>#DIV/0!</v>
      </c>
      <c r="X45" s="14" t="e">
        <f t="shared" si="40"/>
        <v>#DIV/0!</v>
      </c>
      <c r="Y45" s="30" t="e">
        <f t="shared" si="41"/>
        <v>#DIV/0!</v>
      </c>
      <c r="Z45" s="14">
        <f t="shared" si="42"/>
        <v>0</v>
      </c>
      <c r="AA45" s="14">
        <f t="shared" si="43"/>
        <v>0</v>
      </c>
      <c r="AB45" s="12" t="e">
        <f t="shared" si="44"/>
        <v>#DIV/0!</v>
      </c>
      <c r="AC45" s="381">
        <f t="shared" si="45"/>
        <v>0</v>
      </c>
      <c r="AD45" s="29"/>
      <c r="AE45" s="29"/>
      <c r="AF45" s="29"/>
      <c r="AG45" s="29"/>
      <c r="AH45" s="381">
        <f t="shared" si="46"/>
        <v>0</v>
      </c>
      <c r="AI45" s="29"/>
      <c r="AJ45" s="29"/>
      <c r="AK45" s="29"/>
      <c r="AL45" s="29"/>
    </row>
    <row r="46" spans="1:38" s="31" customFormat="1" hidden="1" outlineLevel="1">
      <c r="A46" s="7">
        <v>42</v>
      </c>
      <c r="B46" s="8"/>
      <c r="C46" s="37"/>
      <c r="D46" s="37"/>
      <c r="E46" s="37"/>
      <c r="F46" s="37"/>
      <c r="G46" s="38">
        <f t="shared" si="30"/>
        <v>0</v>
      </c>
      <c r="H46" s="29"/>
      <c r="I46" s="29"/>
      <c r="J46" s="29"/>
      <c r="K46" s="9">
        <f t="shared" si="31"/>
        <v>0</v>
      </c>
      <c r="L46" s="29"/>
      <c r="M46" s="29"/>
      <c r="N46" s="29"/>
      <c r="O46" s="10"/>
      <c r="P46" s="9">
        <f t="shared" si="32"/>
        <v>0</v>
      </c>
      <c r="Q46" s="9">
        <f t="shared" si="33"/>
        <v>0</v>
      </c>
      <c r="R46" s="11" t="e">
        <f t="shared" si="34"/>
        <v>#DIV/0!</v>
      </c>
      <c r="S46" s="9" t="e">
        <f t="shared" si="35"/>
        <v>#DIV/0!</v>
      </c>
      <c r="T46" s="9" t="e">
        <f t="shared" si="36"/>
        <v>#DIV/0!</v>
      </c>
      <c r="U46" s="39" t="e">
        <f t="shared" si="37"/>
        <v>#DIV/0!</v>
      </c>
      <c r="V46" s="12" t="e">
        <f t="shared" si="38"/>
        <v>#DIV/0!</v>
      </c>
      <c r="W46" s="14" t="e">
        <f t="shared" si="39"/>
        <v>#DIV/0!</v>
      </c>
      <c r="X46" s="14" t="e">
        <f t="shared" si="40"/>
        <v>#DIV/0!</v>
      </c>
      <c r="Y46" s="30" t="e">
        <f t="shared" si="41"/>
        <v>#DIV/0!</v>
      </c>
      <c r="Z46" s="14">
        <f t="shared" si="42"/>
        <v>0</v>
      </c>
      <c r="AA46" s="14">
        <f t="shared" si="43"/>
        <v>0</v>
      </c>
      <c r="AB46" s="12" t="e">
        <f t="shared" si="44"/>
        <v>#DIV/0!</v>
      </c>
      <c r="AC46" s="381">
        <f t="shared" si="45"/>
        <v>0</v>
      </c>
      <c r="AD46" s="29"/>
      <c r="AE46" s="29"/>
      <c r="AF46" s="29"/>
      <c r="AG46" s="29"/>
      <c r="AH46" s="381">
        <f t="shared" si="46"/>
        <v>0</v>
      </c>
      <c r="AI46" s="29"/>
      <c r="AJ46" s="29"/>
      <c r="AK46" s="29"/>
      <c r="AL46" s="29"/>
    </row>
    <row r="47" spans="1:38" s="31" customFormat="1" hidden="1" outlineLevel="1">
      <c r="A47" s="7">
        <v>43</v>
      </c>
      <c r="B47" s="8"/>
      <c r="C47" s="37"/>
      <c r="D47" s="37"/>
      <c r="E47" s="37"/>
      <c r="F47" s="37"/>
      <c r="G47" s="38">
        <f t="shared" si="30"/>
        <v>0</v>
      </c>
      <c r="H47" s="29"/>
      <c r="I47" s="29"/>
      <c r="J47" s="29"/>
      <c r="K47" s="9">
        <f t="shared" si="31"/>
        <v>0</v>
      </c>
      <c r="L47" s="29"/>
      <c r="M47" s="29"/>
      <c r="N47" s="29"/>
      <c r="O47" s="10"/>
      <c r="P47" s="9">
        <f t="shared" si="32"/>
        <v>0</v>
      </c>
      <c r="Q47" s="9">
        <f t="shared" si="33"/>
        <v>0</v>
      </c>
      <c r="R47" s="11" t="e">
        <f t="shared" si="34"/>
        <v>#DIV/0!</v>
      </c>
      <c r="S47" s="9" t="e">
        <f t="shared" si="35"/>
        <v>#DIV/0!</v>
      </c>
      <c r="T47" s="9" t="e">
        <f t="shared" si="36"/>
        <v>#DIV/0!</v>
      </c>
      <c r="U47" s="39" t="e">
        <f t="shared" si="37"/>
        <v>#DIV/0!</v>
      </c>
      <c r="V47" s="12" t="e">
        <f t="shared" si="38"/>
        <v>#DIV/0!</v>
      </c>
      <c r="W47" s="14" t="e">
        <f t="shared" si="39"/>
        <v>#DIV/0!</v>
      </c>
      <c r="X47" s="14" t="e">
        <f t="shared" si="40"/>
        <v>#DIV/0!</v>
      </c>
      <c r="Y47" s="30" t="e">
        <f t="shared" si="41"/>
        <v>#DIV/0!</v>
      </c>
      <c r="Z47" s="14">
        <f t="shared" si="42"/>
        <v>0</v>
      </c>
      <c r="AA47" s="14">
        <f t="shared" si="43"/>
        <v>0</v>
      </c>
      <c r="AB47" s="12" t="e">
        <f t="shared" si="44"/>
        <v>#DIV/0!</v>
      </c>
      <c r="AC47" s="381">
        <f t="shared" si="45"/>
        <v>0</v>
      </c>
      <c r="AD47" s="29"/>
      <c r="AE47" s="29"/>
      <c r="AF47" s="29"/>
      <c r="AG47" s="29"/>
      <c r="AH47" s="381">
        <f t="shared" si="46"/>
        <v>0</v>
      </c>
      <c r="AI47" s="29"/>
      <c r="AJ47" s="29"/>
      <c r="AK47" s="29"/>
      <c r="AL47" s="29"/>
    </row>
    <row r="48" spans="1:38" s="31" customFormat="1" hidden="1" outlineLevel="1">
      <c r="A48" s="7">
        <v>44</v>
      </c>
      <c r="B48" s="8"/>
      <c r="C48" s="37"/>
      <c r="D48" s="37"/>
      <c r="E48" s="37"/>
      <c r="F48" s="37"/>
      <c r="G48" s="38">
        <f t="shared" si="30"/>
        <v>0</v>
      </c>
      <c r="H48" s="29"/>
      <c r="I48" s="29"/>
      <c r="J48" s="29"/>
      <c r="K48" s="9">
        <f t="shared" si="31"/>
        <v>0</v>
      </c>
      <c r="L48" s="29"/>
      <c r="M48" s="29"/>
      <c r="N48" s="29"/>
      <c r="O48" s="10"/>
      <c r="P48" s="9">
        <f t="shared" si="32"/>
        <v>0</v>
      </c>
      <c r="Q48" s="9">
        <f t="shared" si="33"/>
        <v>0</v>
      </c>
      <c r="R48" s="11" t="e">
        <f t="shared" si="34"/>
        <v>#DIV/0!</v>
      </c>
      <c r="S48" s="9" t="e">
        <f t="shared" si="35"/>
        <v>#DIV/0!</v>
      </c>
      <c r="T48" s="9" t="e">
        <f t="shared" si="36"/>
        <v>#DIV/0!</v>
      </c>
      <c r="U48" s="39" t="e">
        <f t="shared" si="37"/>
        <v>#DIV/0!</v>
      </c>
      <c r="V48" s="12" t="e">
        <f t="shared" si="38"/>
        <v>#DIV/0!</v>
      </c>
      <c r="W48" s="14" t="e">
        <f t="shared" si="39"/>
        <v>#DIV/0!</v>
      </c>
      <c r="X48" s="14" t="e">
        <f t="shared" si="40"/>
        <v>#DIV/0!</v>
      </c>
      <c r="Y48" s="30" t="e">
        <f t="shared" si="41"/>
        <v>#DIV/0!</v>
      </c>
      <c r="Z48" s="14">
        <f t="shared" si="42"/>
        <v>0</v>
      </c>
      <c r="AA48" s="14">
        <f t="shared" si="43"/>
        <v>0</v>
      </c>
      <c r="AB48" s="12" t="e">
        <f t="shared" si="44"/>
        <v>#DIV/0!</v>
      </c>
      <c r="AC48" s="381">
        <f t="shared" si="45"/>
        <v>0</v>
      </c>
      <c r="AD48" s="29"/>
      <c r="AE48" s="29"/>
      <c r="AF48" s="29"/>
      <c r="AG48" s="29"/>
      <c r="AH48" s="381">
        <f t="shared" si="46"/>
        <v>0</v>
      </c>
      <c r="AI48" s="29"/>
      <c r="AJ48" s="29"/>
      <c r="AK48" s="29"/>
      <c r="AL48" s="29"/>
    </row>
    <row r="49" spans="1:38" s="31" customFormat="1" hidden="1" outlineLevel="1">
      <c r="A49" s="7">
        <v>45</v>
      </c>
      <c r="B49" s="8"/>
      <c r="C49" s="37"/>
      <c r="D49" s="37"/>
      <c r="E49" s="37"/>
      <c r="F49" s="37"/>
      <c r="G49" s="38">
        <f t="shared" si="30"/>
        <v>0</v>
      </c>
      <c r="H49" s="29"/>
      <c r="I49" s="29"/>
      <c r="J49" s="29"/>
      <c r="K49" s="9">
        <f t="shared" si="31"/>
        <v>0</v>
      </c>
      <c r="L49" s="29"/>
      <c r="M49" s="29"/>
      <c r="N49" s="29"/>
      <c r="O49" s="10"/>
      <c r="P49" s="9">
        <f t="shared" si="32"/>
        <v>0</v>
      </c>
      <c r="Q49" s="9">
        <f t="shared" si="33"/>
        <v>0</v>
      </c>
      <c r="R49" s="11" t="e">
        <f t="shared" si="34"/>
        <v>#DIV/0!</v>
      </c>
      <c r="S49" s="9" t="e">
        <f t="shared" si="35"/>
        <v>#DIV/0!</v>
      </c>
      <c r="T49" s="9" t="e">
        <f t="shared" si="36"/>
        <v>#DIV/0!</v>
      </c>
      <c r="U49" s="39" t="e">
        <f t="shared" si="37"/>
        <v>#DIV/0!</v>
      </c>
      <c r="V49" s="12" t="e">
        <f t="shared" si="38"/>
        <v>#DIV/0!</v>
      </c>
      <c r="W49" s="14" t="e">
        <f t="shared" si="39"/>
        <v>#DIV/0!</v>
      </c>
      <c r="X49" s="14" t="e">
        <f t="shared" si="40"/>
        <v>#DIV/0!</v>
      </c>
      <c r="Y49" s="30" t="e">
        <f t="shared" si="41"/>
        <v>#DIV/0!</v>
      </c>
      <c r="Z49" s="14">
        <f t="shared" si="42"/>
        <v>0</v>
      </c>
      <c r="AA49" s="14">
        <f t="shared" si="43"/>
        <v>0</v>
      </c>
      <c r="AB49" s="12" t="e">
        <f t="shared" si="44"/>
        <v>#DIV/0!</v>
      </c>
      <c r="AC49" s="381">
        <f t="shared" si="45"/>
        <v>0</v>
      </c>
      <c r="AD49" s="29"/>
      <c r="AE49" s="29"/>
      <c r="AF49" s="29"/>
      <c r="AG49" s="29"/>
      <c r="AH49" s="381">
        <f t="shared" si="46"/>
        <v>0</v>
      </c>
      <c r="AI49" s="29"/>
      <c r="AJ49" s="29"/>
      <c r="AK49" s="29"/>
      <c r="AL49" s="29"/>
    </row>
    <row r="50" spans="1:38" s="31" customFormat="1" hidden="1" outlineLevel="1">
      <c r="A50" s="7">
        <v>46</v>
      </c>
      <c r="B50" s="8"/>
      <c r="C50" s="37"/>
      <c r="D50" s="37"/>
      <c r="E50" s="37"/>
      <c r="F50" s="37"/>
      <c r="G50" s="38">
        <f t="shared" si="30"/>
        <v>0</v>
      </c>
      <c r="H50" s="29"/>
      <c r="I50" s="29"/>
      <c r="J50" s="29"/>
      <c r="K50" s="9">
        <f t="shared" si="31"/>
        <v>0</v>
      </c>
      <c r="L50" s="29"/>
      <c r="M50" s="29"/>
      <c r="N50" s="29"/>
      <c r="O50" s="10"/>
      <c r="P50" s="9">
        <f t="shared" si="32"/>
        <v>0</v>
      </c>
      <c r="Q50" s="9">
        <f t="shared" si="33"/>
        <v>0</v>
      </c>
      <c r="R50" s="11" t="e">
        <f t="shared" si="34"/>
        <v>#DIV/0!</v>
      </c>
      <c r="S50" s="9" t="e">
        <f t="shared" si="35"/>
        <v>#DIV/0!</v>
      </c>
      <c r="T50" s="9" t="e">
        <f t="shared" si="36"/>
        <v>#DIV/0!</v>
      </c>
      <c r="U50" s="39" t="e">
        <f t="shared" si="37"/>
        <v>#DIV/0!</v>
      </c>
      <c r="V50" s="12" t="e">
        <f t="shared" si="38"/>
        <v>#DIV/0!</v>
      </c>
      <c r="W50" s="14" t="e">
        <f t="shared" si="39"/>
        <v>#DIV/0!</v>
      </c>
      <c r="X50" s="14" t="e">
        <f t="shared" si="40"/>
        <v>#DIV/0!</v>
      </c>
      <c r="Y50" s="30" t="e">
        <f t="shared" si="41"/>
        <v>#DIV/0!</v>
      </c>
      <c r="Z50" s="14">
        <f t="shared" si="42"/>
        <v>0</v>
      </c>
      <c r="AA50" s="14">
        <f t="shared" si="43"/>
        <v>0</v>
      </c>
      <c r="AB50" s="12" t="e">
        <f t="shared" si="44"/>
        <v>#DIV/0!</v>
      </c>
      <c r="AC50" s="381">
        <f t="shared" si="45"/>
        <v>0</v>
      </c>
      <c r="AD50" s="29"/>
      <c r="AE50" s="29"/>
      <c r="AF50" s="29"/>
      <c r="AG50" s="29"/>
      <c r="AH50" s="381">
        <f t="shared" si="46"/>
        <v>0</v>
      </c>
      <c r="AI50" s="29"/>
      <c r="AJ50" s="29"/>
      <c r="AK50" s="29"/>
      <c r="AL50" s="29"/>
    </row>
    <row r="51" spans="1:38" s="31" customFormat="1" hidden="1" outlineLevel="1">
      <c r="A51" s="7">
        <v>47</v>
      </c>
      <c r="B51" s="8"/>
      <c r="C51" s="37"/>
      <c r="D51" s="37"/>
      <c r="E51" s="37"/>
      <c r="F51" s="37"/>
      <c r="G51" s="38">
        <f t="shared" si="30"/>
        <v>0</v>
      </c>
      <c r="H51" s="29"/>
      <c r="I51" s="29"/>
      <c r="J51" s="29"/>
      <c r="K51" s="9">
        <f t="shared" si="31"/>
        <v>0</v>
      </c>
      <c r="L51" s="29"/>
      <c r="M51" s="29"/>
      <c r="N51" s="29"/>
      <c r="O51" s="10"/>
      <c r="P51" s="9">
        <f t="shared" si="32"/>
        <v>0</v>
      </c>
      <c r="Q51" s="9">
        <f t="shared" si="33"/>
        <v>0</v>
      </c>
      <c r="R51" s="11" t="e">
        <f t="shared" si="34"/>
        <v>#DIV/0!</v>
      </c>
      <c r="S51" s="9" t="e">
        <f t="shared" si="35"/>
        <v>#DIV/0!</v>
      </c>
      <c r="T51" s="9" t="e">
        <f t="shared" si="36"/>
        <v>#DIV/0!</v>
      </c>
      <c r="U51" s="39" t="e">
        <f t="shared" si="37"/>
        <v>#DIV/0!</v>
      </c>
      <c r="V51" s="12" t="e">
        <f t="shared" si="38"/>
        <v>#DIV/0!</v>
      </c>
      <c r="W51" s="14" t="e">
        <f t="shared" si="39"/>
        <v>#DIV/0!</v>
      </c>
      <c r="X51" s="14" t="e">
        <f t="shared" si="40"/>
        <v>#DIV/0!</v>
      </c>
      <c r="Y51" s="30" t="e">
        <f t="shared" si="41"/>
        <v>#DIV/0!</v>
      </c>
      <c r="Z51" s="14">
        <f t="shared" si="42"/>
        <v>0</v>
      </c>
      <c r="AA51" s="14">
        <f t="shared" si="43"/>
        <v>0</v>
      </c>
      <c r="AB51" s="12" t="e">
        <f t="shared" si="44"/>
        <v>#DIV/0!</v>
      </c>
      <c r="AC51" s="381">
        <f t="shared" si="45"/>
        <v>0</v>
      </c>
      <c r="AD51" s="29"/>
      <c r="AE51" s="29"/>
      <c r="AF51" s="29"/>
      <c r="AG51" s="29"/>
      <c r="AH51" s="381">
        <f t="shared" si="46"/>
        <v>0</v>
      </c>
      <c r="AI51" s="29"/>
      <c r="AJ51" s="29"/>
      <c r="AK51" s="29"/>
      <c r="AL51" s="29"/>
    </row>
    <row r="52" spans="1:38" s="31" customFormat="1" hidden="1" outlineLevel="1">
      <c r="A52" s="7">
        <v>48</v>
      </c>
      <c r="B52" s="8"/>
      <c r="C52" s="37"/>
      <c r="D52" s="37"/>
      <c r="E52" s="37"/>
      <c r="F52" s="37"/>
      <c r="G52" s="38">
        <f t="shared" si="30"/>
        <v>0</v>
      </c>
      <c r="H52" s="29"/>
      <c r="I52" s="29"/>
      <c r="J52" s="29"/>
      <c r="K52" s="9">
        <f t="shared" si="31"/>
        <v>0</v>
      </c>
      <c r="L52" s="29"/>
      <c r="M52" s="29"/>
      <c r="N52" s="29"/>
      <c r="O52" s="10"/>
      <c r="P52" s="9">
        <f t="shared" si="32"/>
        <v>0</v>
      </c>
      <c r="Q52" s="9">
        <f t="shared" si="33"/>
        <v>0</v>
      </c>
      <c r="R52" s="11" t="e">
        <f t="shared" si="34"/>
        <v>#DIV/0!</v>
      </c>
      <c r="S52" s="9" t="e">
        <f t="shared" si="35"/>
        <v>#DIV/0!</v>
      </c>
      <c r="T52" s="9" t="e">
        <f t="shared" si="36"/>
        <v>#DIV/0!</v>
      </c>
      <c r="U52" s="39" t="e">
        <f t="shared" si="37"/>
        <v>#DIV/0!</v>
      </c>
      <c r="V52" s="12" t="e">
        <f t="shared" si="38"/>
        <v>#DIV/0!</v>
      </c>
      <c r="W52" s="14" t="e">
        <f t="shared" si="39"/>
        <v>#DIV/0!</v>
      </c>
      <c r="X52" s="14" t="e">
        <f t="shared" si="40"/>
        <v>#DIV/0!</v>
      </c>
      <c r="Y52" s="30" t="e">
        <f t="shared" si="41"/>
        <v>#DIV/0!</v>
      </c>
      <c r="Z52" s="14">
        <f t="shared" si="42"/>
        <v>0</v>
      </c>
      <c r="AA52" s="14">
        <f t="shared" si="43"/>
        <v>0</v>
      </c>
      <c r="AB52" s="12" t="e">
        <f t="shared" si="44"/>
        <v>#DIV/0!</v>
      </c>
      <c r="AC52" s="381">
        <f t="shared" si="45"/>
        <v>0</v>
      </c>
      <c r="AD52" s="29"/>
      <c r="AE52" s="29"/>
      <c r="AF52" s="29"/>
      <c r="AG52" s="29"/>
      <c r="AH52" s="381">
        <f t="shared" si="46"/>
        <v>0</v>
      </c>
      <c r="AI52" s="29"/>
      <c r="AJ52" s="29"/>
      <c r="AK52" s="29"/>
      <c r="AL52" s="29"/>
    </row>
    <row r="53" spans="1:38" s="31" customFormat="1" hidden="1" outlineLevel="1">
      <c r="A53" s="7">
        <v>49</v>
      </c>
      <c r="B53" s="8"/>
      <c r="C53" s="37"/>
      <c r="D53" s="37"/>
      <c r="E53" s="37"/>
      <c r="F53" s="37"/>
      <c r="G53" s="38">
        <f t="shared" si="30"/>
        <v>0</v>
      </c>
      <c r="H53" s="29"/>
      <c r="I53" s="29"/>
      <c r="J53" s="29"/>
      <c r="K53" s="9">
        <f t="shared" si="31"/>
        <v>0</v>
      </c>
      <c r="L53" s="29"/>
      <c r="M53" s="29"/>
      <c r="N53" s="29"/>
      <c r="O53" s="10"/>
      <c r="P53" s="9">
        <f t="shared" si="32"/>
        <v>0</v>
      </c>
      <c r="Q53" s="9">
        <f t="shared" si="33"/>
        <v>0</v>
      </c>
      <c r="R53" s="11" t="e">
        <f t="shared" si="34"/>
        <v>#DIV/0!</v>
      </c>
      <c r="S53" s="9" t="e">
        <f t="shared" si="35"/>
        <v>#DIV/0!</v>
      </c>
      <c r="T53" s="9" t="e">
        <f t="shared" si="36"/>
        <v>#DIV/0!</v>
      </c>
      <c r="U53" s="39" t="e">
        <f t="shared" si="37"/>
        <v>#DIV/0!</v>
      </c>
      <c r="V53" s="12" t="e">
        <f t="shared" si="38"/>
        <v>#DIV/0!</v>
      </c>
      <c r="W53" s="14" t="e">
        <f t="shared" si="39"/>
        <v>#DIV/0!</v>
      </c>
      <c r="X53" s="14" t="e">
        <f t="shared" si="40"/>
        <v>#DIV/0!</v>
      </c>
      <c r="Y53" s="30" t="e">
        <f t="shared" si="41"/>
        <v>#DIV/0!</v>
      </c>
      <c r="Z53" s="14">
        <f t="shared" si="42"/>
        <v>0</v>
      </c>
      <c r="AA53" s="14">
        <f t="shared" si="43"/>
        <v>0</v>
      </c>
      <c r="AB53" s="12" t="e">
        <f t="shared" si="44"/>
        <v>#DIV/0!</v>
      </c>
      <c r="AC53" s="381">
        <f t="shared" si="45"/>
        <v>0</v>
      </c>
      <c r="AD53" s="29"/>
      <c r="AE53" s="29"/>
      <c r="AF53" s="29"/>
      <c r="AG53" s="29"/>
      <c r="AH53" s="381">
        <f t="shared" si="46"/>
        <v>0</v>
      </c>
      <c r="AI53" s="29"/>
      <c r="AJ53" s="29"/>
      <c r="AK53" s="29"/>
      <c r="AL53" s="29"/>
    </row>
    <row r="54" spans="1:38" s="31" customFormat="1" hidden="1" outlineLevel="1">
      <c r="A54" s="7">
        <v>50</v>
      </c>
      <c r="B54" s="8"/>
      <c r="C54" s="37"/>
      <c r="D54" s="37"/>
      <c r="E54" s="37"/>
      <c r="F54" s="37"/>
      <c r="G54" s="38">
        <f t="shared" si="30"/>
        <v>0</v>
      </c>
      <c r="H54" s="29"/>
      <c r="I54" s="29"/>
      <c r="J54" s="29"/>
      <c r="K54" s="9">
        <f t="shared" si="31"/>
        <v>0</v>
      </c>
      <c r="L54" s="29"/>
      <c r="M54" s="29"/>
      <c r="N54" s="29"/>
      <c r="O54" s="10"/>
      <c r="P54" s="9">
        <f t="shared" si="32"/>
        <v>0</v>
      </c>
      <c r="Q54" s="9">
        <f t="shared" si="33"/>
        <v>0</v>
      </c>
      <c r="R54" s="11" t="e">
        <f t="shared" si="34"/>
        <v>#DIV/0!</v>
      </c>
      <c r="S54" s="9" t="e">
        <f t="shared" si="35"/>
        <v>#DIV/0!</v>
      </c>
      <c r="T54" s="9" t="e">
        <f t="shared" si="36"/>
        <v>#DIV/0!</v>
      </c>
      <c r="U54" s="39" t="e">
        <f t="shared" si="37"/>
        <v>#DIV/0!</v>
      </c>
      <c r="V54" s="12" t="e">
        <f t="shared" si="38"/>
        <v>#DIV/0!</v>
      </c>
      <c r="W54" s="14" t="e">
        <f t="shared" si="39"/>
        <v>#DIV/0!</v>
      </c>
      <c r="X54" s="14" t="e">
        <f t="shared" si="40"/>
        <v>#DIV/0!</v>
      </c>
      <c r="Y54" s="30" t="e">
        <f t="shared" si="41"/>
        <v>#DIV/0!</v>
      </c>
      <c r="Z54" s="14">
        <f t="shared" si="42"/>
        <v>0</v>
      </c>
      <c r="AA54" s="14">
        <f t="shared" si="43"/>
        <v>0</v>
      </c>
      <c r="AB54" s="12" t="e">
        <f t="shared" si="44"/>
        <v>#DIV/0!</v>
      </c>
      <c r="AC54" s="381">
        <f t="shared" si="45"/>
        <v>0</v>
      </c>
      <c r="AD54" s="29"/>
      <c r="AE54" s="29"/>
      <c r="AF54" s="29"/>
      <c r="AG54" s="29"/>
      <c r="AH54" s="381">
        <f t="shared" si="46"/>
        <v>0</v>
      </c>
      <c r="AI54" s="29"/>
      <c r="AJ54" s="29"/>
      <c r="AK54" s="29"/>
      <c r="AL54" s="29"/>
    </row>
    <row r="55" spans="1:38" s="31" customFormat="1" hidden="1" outlineLevel="1">
      <c r="A55" s="7">
        <v>51</v>
      </c>
      <c r="B55" s="8"/>
      <c r="C55" s="37"/>
      <c r="D55" s="37"/>
      <c r="E55" s="37"/>
      <c r="F55" s="37"/>
      <c r="G55" s="38">
        <f t="shared" si="30"/>
        <v>0</v>
      </c>
      <c r="H55" s="29"/>
      <c r="I55" s="29"/>
      <c r="J55" s="29"/>
      <c r="K55" s="9">
        <f t="shared" si="31"/>
        <v>0</v>
      </c>
      <c r="L55" s="29"/>
      <c r="M55" s="29"/>
      <c r="N55" s="29"/>
      <c r="O55" s="10"/>
      <c r="P55" s="9">
        <f t="shared" si="32"/>
        <v>0</v>
      </c>
      <c r="Q55" s="9">
        <f t="shared" si="33"/>
        <v>0</v>
      </c>
      <c r="R55" s="11" t="e">
        <f t="shared" si="34"/>
        <v>#DIV/0!</v>
      </c>
      <c r="S55" s="9" t="e">
        <f t="shared" si="35"/>
        <v>#DIV/0!</v>
      </c>
      <c r="T55" s="9" t="e">
        <f t="shared" si="36"/>
        <v>#DIV/0!</v>
      </c>
      <c r="U55" s="39" t="e">
        <f t="shared" si="37"/>
        <v>#DIV/0!</v>
      </c>
      <c r="V55" s="12" t="e">
        <f t="shared" si="38"/>
        <v>#DIV/0!</v>
      </c>
      <c r="W55" s="14" t="e">
        <f t="shared" si="39"/>
        <v>#DIV/0!</v>
      </c>
      <c r="X55" s="14" t="e">
        <f t="shared" si="40"/>
        <v>#DIV/0!</v>
      </c>
      <c r="Y55" s="30" t="e">
        <f t="shared" si="41"/>
        <v>#DIV/0!</v>
      </c>
      <c r="Z55" s="14">
        <f t="shared" si="42"/>
        <v>0</v>
      </c>
      <c r="AA55" s="14">
        <f t="shared" si="43"/>
        <v>0</v>
      </c>
      <c r="AB55" s="12" t="e">
        <f t="shared" si="44"/>
        <v>#DIV/0!</v>
      </c>
      <c r="AC55" s="381">
        <f t="shared" si="45"/>
        <v>0</v>
      </c>
      <c r="AD55" s="29"/>
      <c r="AE55" s="29"/>
      <c r="AF55" s="29"/>
      <c r="AG55" s="29"/>
      <c r="AH55" s="381">
        <f t="shared" si="46"/>
        <v>0</v>
      </c>
      <c r="AI55" s="29"/>
      <c r="AJ55" s="29"/>
      <c r="AK55" s="29"/>
      <c r="AL55" s="29"/>
    </row>
    <row r="56" spans="1:38" s="31" customFormat="1" hidden="1" outlineLevel="1">
      <c r="A56" s="7">
        <v>52</v>
      </c>
      <c r="B56" s="8"/>
      <c r="C56" s="37"/>
      <c r="D56" s="37"/>
      <c r="E56" s="37"/>
      <c r="F56" s="37"/>
      <c r="G56" s="38">
        <f t="shared" si="30"/>
        <v>0</v>
      </c>
      <c r="H56" s="29"/>
      <c r="I56" s="29"/>
      <c r="J56" s="29"/>
      <c r="K56" s="9">
        <f t="shared" si="31"/>
        <v>0</v>
      </c>
      <c r="L56" s="29"/>
      <c r="M56" s="29"/>
      <c r="N56" s="29"/>
      <c r="O56" s="10"/>
      <c r="P56" s="9">
        <f t="shared" si="32"/>
        <v>0</v>
      </c>
      <c r="Q56" s="9">
        <f t="shared" si="33"/>
        <v>0</v>
      </c>
      <c r="R56" s="11" t="e">
        <f t="shared" si="34"/>
        <v>#DIV/0!</v>
      </c>
      <c r="S56" s="9" t="e">
        <f t="shared" si="35"/>
        <v>#DIV/0!</v>
      </c>
      <c r="T56" s="9" t="e">
        <f t="shared" si="36"/>
        <v>#DIV/0!</v>
      </c>
      <c r="U56" s="39" t="e">
        <f t="shared" si="37"/>
        <v>#DIV/0!</v>
      </c>
      <c r="V56" s="12" t="e">
        <f t="shared" si="38"/>
        <v>#DIV/0!</v>
      </c>
      <c r="W56" s="14" t="e">
        <f t="shared" si="39"/>
        <v>#DIV/0!</v>
      </c>
      <c r="X56" s="14" t="e">
        <f t="shared" si="40"/>
        <v>#DIV/0!</v>
      </c>
      <c r="Y56" s="30" t="e">
        <f t="shared" si="41"/>
        <v>#DIV/0!</v>
      </c>
      <c r="Z56" s="14">
        <f t="shared" si="42"/>
        <v>0</v>
      </c>
      <c r="AA56" s="14">
        <f t="shared" si="43"/>
        <v>0</v>
      </c>
      <c r="AB56" s="12" t="e">
        <f t="shared" si="44"/>
        <v>#DIV/0!</v>
      </c>
      <c r="AC56" s="381">
        <f t="shared" si="45"/>
        <v>0</v>
      </c>
      <c r="AD56" s="29"/>
      <c r="AE56" s="29"/>
      <c r="AF56" s="29"/>
      <c r="AG56" s="29"/>
      <c r="AH56" s="381">
        <f t="shared" si="46"/>
        <v>0</v>
      </c>
      <c r="AI56" s="29"/>
      <c r="AJ56" s="29"/>
      <c r="AK56" s="29"/>
      <c r="AL56" s="29"/>
    </row>
    <row r="57" spans="1:38" s="31" customFormat="1" hidden="1" outlineLevel="1">
      <c r="A57" s="7">
        <v>53</v>
      </c>
      <c r="B57" s="8"/>
      <c r="C57" s="37"/>
      <c r="D57" s="37"/>
      <c r="E57" s="37"/>
      <c r="F57" s="37"/>
      <c r="G57" s="38">
        <f t="shared" si="30"/>
        <v>0</v>
      </c>
      <c r="H57" s="29"/>
      <c r="I57" s="29"/>
      <c r="J57" s="29"/>
      <c r="K57" s="9">
        <f t="shared" si="31"/>
        <v>0</v>
      </c>
      <c r="L57" s="29"/>
      <c r="M57" s="29"/>
      <c r="N57" s="29"/>
      <c r="O57" s="10"/>
      <c r="P57" s="9">
        <f t="shared" si="32"/>
        <v>0</v>
      </c>
      <c r="Q57" s="9">
        <f t="shared" si="33"/>
        <v>0</v>
      </c>
      <c r="R57" s="11" t="e">
        <f t="shared" si="34"/>
        <v>#DIV/0!</v>
      </c>
      <c r="S57" s="9" t="e">
        <f t="shared" si="35"/>
        <v>#DIV/0!</v>
      </c>
      <c r="T57" s="9" t="e">
        <f t="shared" si="36"/>
        <v>#DIV/0!</v>
      </c>
      <c r="U57" s="39" t="e">
        <f t="shared" si="37"/>
        <v>#DIV/0!</v>
      </c>
      <c r="V57" s="12" t="e">
        <f t="shared" si="38"/>
        <v>#DIV/0!</v>
      </c>
      <c r="W57" s="14" t="e">
        <f t="shared" si="39"/>
        <v>#DIV/0!</v>
      </c>
      <c r="X57" s="14" t="e">
        <f t="shared" si="40"/>
        <v>#DIV/0!</v>
      </c>
      <c r="Y57" s="30" t="e">
        <f t="shared" si="41"/>
        <v>#DIV/0!</v>
      </c>
      <c r="Z57" s="14">
        <f t="shared" si="42"/>
        <v>0</v>
      </c>
      <c r="AA57" s="14">
        <f t="shared" si="43"/>
        <v>0</v>
      </c>
      <c r="AB57" s="12" t="e">
        <f t="shared" si="44"/>
        <v>#DIV/0!</v>
      </c>
      <c r="AC57" s="381">
        <f t="shared" si="45"/>
        <v>0</v>
      </c>
      <c r="AD57" s="29"/>
      <c r="AE57" s="29"/>
      <c r="AF57" s="29"/>
      <c r="AG57" s="29"/>
      <c r="AH57" s="381">
        <f t="shared" si="46"/>
        <v>0</v>
      </c>
      <c r="AI57" s="29"/>
      <c r="AJ57" s="29"/>
      <c r="AK57" s="29"/>
      <c r="AL57" s="29"/>
    </row>
    <row r="58" spans="1:38" s="31" customFormat="1" hidden="1" outlineLevel="1">
      <c r="A58" s="7">
        <v>54</v>
      </c>
      <c r="B58" s="8"/>
      <c r="C58" s="37"/>
      <c r="D58" s="37"/>
      <c r="E58" s="37"/>
      <c r="F58" s="37"/>
      <c r="G58" s="38">
        <f t="shared" si="30"/>
        <v>0</v>
      </c>
      <c r="H58" s="29"/>
      <c r="I58" s="29"/>
      <c r="J58" s="29"/>
      <c r="K58" s="9">
        <f t="shared" si="31"/>
        <v>0</v>
      </c>
      <c r="L58" s="29"/>
      <c r="M58" s="29"/>
      <c r="N58" s="29"/>
      <c r="O58" s="10"/>
      <c r="P58" s="9">
        <f t="shared" si="32"/>
        <v>0</v>
      </c>
      <c r="Q58" s="9">
        <f t="shared" si="33"/>
        <v>0</v>
      </c>
      <c r="R58" s="11" t="e">
        <f t="shared" si="34"/>
        <v>#DIV/0!</v>
      </c>
      <c r="S58" s="9" t="e">
        <f t="shared" si="35"/>
        <v>#DIV/0!</v>
      </c>
      <c r="T58" s="9" t="e">
        <f t="shared" si="36"/>
        <v>#DIV/0!</v>
      </c>
      <c r="U58" s="39" t="e">
        <f t="shared" si="37"/>
        <v>#DIV/0!</v>
      </c>
      <c r="V58" s="12" t="e">
        <f t="shared" si="38"/>
        <v>#DIV/0!</v>
      </c>
      <c r="W58" s="14" t="e">
        <f t="shared" si="39"/>
        <v>#DIV/0!</v>
      </c>
      <c r="X58" s="14" t="e">
        <f t="shared" si="40"/>
        <v>#DIV/0!</v>
      </c>
      <c r="Y58" s="30" t="e">
        <f t="shared" si="41"/>
        <v>#DIV/0!</v>
      </c>
      <c r="Z58" s="14">
        <f t="shared" si="42"/>
        <v>0</v>
      </c>
      <c r="AA58" s="14">
        <f t="shared" si="43"/>
        <v>0</v>
      </c>
      <c r="AB58" s="12" t="e">
        <f t="shared" si="44"/>
        <v>#DIV/0!</v>
      </c>
      <c r="AC58" s="381">
        <f t="shared" si="45"/>
        <v>0</v>
      </c>
      <c r="AD58" s="29"/>
      <c r="AE58" s="29"/>
      <c r="AF58" s="29"/>
      <c r="AG58" s="29"/>
      <c r="AH58" s="381">
        <f t="shared" si="46"/>
        <v>0</v>
      </c>
      <c r="AI58" s="29"/>
      <c r="AJ58" s="29"/>
      <c r="AK58" s="29"/>
      <c r="AL58" s="29"/>
    </row>
    <row r="59" spans="1:38" s="31" customFormat="1" hidden="1" outlineLevel="1">
      <c r="A59" s="7">
        <v>55</v>
      </c>
      <c r="B59" s="8"/>
      <c r="C59" s="37"/>
      <c r="D59" s="37"/>
      <c r="E59" s="37"/>
      <c r="F59" s="37"/>
      <c r="G59" s="38">
        <f t="shared" si="30"/>
        <v>0</v>
      </c>
      <c r="H59" s="29"/>
      <c r="I59" s="29"/>
      <c r="J59" s="29"/>
      <c r="K59" s="9">
        <f t="shared" si="31"/>
        <v>0</v>
      </c>
      <c r="L59" s="29"/>
      <c r="M59" s="29"/>
      <c r="N59" s="29"/>
      <c r="O59" s="10"/>
      <c r="P59" s="9">
        <f t="shared" si="32"/>
        <v>0</v>
      </c>
      <c r="Q59" s="9">
        <f t="shared" si="33"/>
        <v>0</v>
      </c>
      <c r="R59" s="11" t="e">
        <f t="shared" si="34"/>
        <v>#DIV/0!</v>
      </c>
      <c r="S59" s="9" t="e">
        <f t="shared" si="35"/>
        <v>#DIV/0!</v>
      </c>
      <c r="T59" s="9" t="e">
        <f t="shared" si="36"/>
        <v>#DIV/0!</v>
      </c>
      <c r="U59" s="39" t="e">
        <f t="shared" si="37"/>
        <v>#DIV/0!</v>
      </c>
      <c r="V59" s="12" t="e">
        <f t="shared" si="38"/>
        <v>#DIV/0!</v>
      </c>
      <c r="W59" s="14" t="e">
        <f t="shared" si="39"/>
        <v>#DIV/0!</v>
      </c>
      <c r="X59" s="14" t="e">
        <f t="shared" si="40"/>
        <v>#DIV/0!</v>
      </c>
      <c r="Y59" s="30" t="e">
        <f t="shared" si="41"/>
        <v>#DIV/0!</v>
      </c>
      <c r="Z59" s="14">
        <f t="shared" si="42"/>
        <v>0</v>
      </c>
      <c r="AA59" s="14">
        <f t="shared" si="43"/>
        <v>0</v>
      </c>
      <c r="AB59" s="12" t="e">
        <f t="shared" si="44"/>
        <v>#DIV/0!</v>
      </c>
      <c r="AC59" s="381">
        <f t="shared" si="45"/>
        <v>0</v>
      </c>
      <c r="AD59" s="29"/>
      <c r="AE59" s="29"/>
      <c r="AF59" s="29"/>
      <c r="AG59" s="29"/>
      <c r="AH59" s="381">
        <f t="shared" si="46"/>
        <v>0</v>
      </c>
      <c r="AI59" s="29"/>
      <c r="AJ59" s="29"/>
      <c r="AK59" s="29"/>
      <c r="AL59" s="29"/>
    </row>
    <row r="60" spans="1:38" s="31" customFormat="1" hidden="1" outlineLevel="1">
      <c r="A60" s="7">
        <v>56</v>
      </c>
      <c r="B60" s="8"/>
      <c r="C60" s="37"/>
      <c r="D60" s="37"/>
      <c r="E60" s="37"/>
      <c r="F60" s="37"/>
      <c r="G60" s="38">
        <f t="shared" si="30"/>
        <v>0</v>
      </c>
      <c r="H60" s="29"/>
      <c r="I60" s="29"/>
      <c r="J60" s="29"/>
      <c r="K60" s="9">
        <f t="shared" si="31"/>
        <v>0</v>
      </c>
      <c r="L60" s="29"/>
      <c r="M60" s="29"/>
      <c r="N60" s="29"/>
      <c r="O60" s="10"/>
      <c r="P60" s="9">
        <f t="shared" si="32"/>
        <v>0</v>
      </c>
      <c r="Q60" s="9">
        <f t="shared" si="33"/>
        <v>0</v>
      </c>
      <c r="R60" s="11" t="e">
        <f t="shared" si="34"/>
        <v>#DIV/0!</v>
      </c>
      <c r="S60" s="9" t="e">
        <f t="shared" si="35"/>
        <v>#DIV/0!</v>
      </c>
      <c r="T60" s="9" t="e">
        <f t="shared" si="36"/>
        <v>#DIV/0!</v>
      </c>
      <c r="U60" s="39" t="e">
        <f t="shared" si="37"/>
        <v>#DIV/0!</v>
      </c>
      <c r="V60" s="12" t="e">
        <f t="shared" si="38"/>
        <v>#DIV/0!</v>
      </c>
      <c r="W60" s="14" t="e">
        <f t="shared" si="39"/>
        <v>#DIV/0!</v>
      </c>
      <c r="X60" s="14" t="e">
        <f t="shared" si="40"/>
        <v>#DIV/0!</v>
      </c>
      <c r="Y60" s="30" t="e">
        <f t="shared" si="41"/>
        <v>#DIV/0!</v>
      </c>
      <c r="Z60" s="14">
        <f t="shared" si="42"/>
        <v>0</v>
      </c>
      <c r="AA60" s="14">
        <f t="shared" si="43"/>
        <v>0</v>
      </c>
      <c r="AB60" s="12" t="e">
        <f t="shared" si="44"/>
        <v>#DIV/0!</v>
      </c>
      <c r="AC60" s="381">
        <f t="shared" si="45"/>
        <v>0</v>
      </c>
      <c r="AD60" s="29"/>
      <c r="AE60" s="29"/>
      <c r="AF60" s="29"/>
      <c r="AG60" s="29"/>
      <c r="AH60" s="381">
        <f t="shared" si="46"/>
        <v>0</v>
      </c>
      <c r="AI60" s="29"/>
      <c r="AJ60" s="29"/>
      <c r="AK60" s="29"/>
      <c r="AL60" s="29"/>
    </row>
    <row r="61" spans="1:38" s="31" customFormat="1" hidden="1" outlineLevel="1">
      <c r="A61" s="7">
        <v>57</v>
      </c>
      <c r="B61" s="8"/>
      <c r="C61" s="37"/>
      <c r="D61" s="37"/>
      <c r="E61" s="37"/>
      <c r="F61" s="37"/>
      <c r="G61" s="38">
        <f t="shared" si="30"/>
        <v>0</v>
      </c>
      <c r="H61" s="29"/>
      <c r="I61" s="29"/>
      <c r="J61" s="29"/>
      <c r="K61" s="9">
        <f t="shared" si="31"/>
        <v>0</v>
      </c>
      <c r="L61" s="29"/>
      <c r="M61" s="29"/>
      <c r="N61" s="29"/>
      <c r="O61" s="10"/>
      <c r="P61" s="9">
        <f t="shared" si="32"/>
        <v>0</v>
      </c>
      <c r="Q61" s="9">
        <f t="shared" si="33"/>
        <v>0</v>
      </c>
      <c r="R61" s="11" t="e">
        <f t="shared" si="34"/>
        <v>#DIV/0!</v>
      </c>
      <c r="S61" s="9" t="e">
        <f t="shared" si="35"/>
        <v>#DIV/0!</v>
      </c>
      <c r="T61" s="9" t="e">
        <f t="shared" si="36"/>
        <v>#DIV/0!</v>
      </c>
      <c r="U61" s="39" t="e">
        <f t="shared" si="37"/>
        <v>#DIV/0!</v>
      </c>
      <c r="V61" s="12" t="e">
        <f t="shared" si="38"/>
        <v>#DIV/0!</v>
      </c>
      <c r="W61" s="14" t="e">
        <f t="shared" si="39"/>
        <v>#DIV/0!</v>
      </c>
      <c r="X61" s="14" t="e">
        <f t="shared" si="40"/>
        <v>#DIV/0!</v>
      </c>
      <c r="Y61" s="30" t="e">
        <f t="shared" si="41"/>
        <v>#DIV/0!</v>
      </c>
      <c r="Z61" s="14">
        <f t="shared" si="42"/>
        <v>0</v>
      </c>
      <c r="AA61" s="14">
        <f t="shared" si="43"/>
        <v>0</v>
      </c>
      <c r="AB61" s="12" t="e">
        <f t="shared" si="44"/>
        <v>#DIV/0!</v>
      </c>
      <c r="AC61" s="381">
        <f t="shared" si="45"/>
        <v>0</v>
      </c>
      <c r="AD61" s="29"/>
      <c r="AE61" s="29"/>
      <c r="AF61" s="29"/>
      <c r="AG61" s="29"/>
      <c r="AH61" s="381">
        <f t="shared" si="46"/>
        <v>0</v>
      </c>
      <c r="AI61" s="29"/>
      <c r="AJ61" s="29"/>
      <c r="AK61" s="29"/>
      <c r="AL61" s="29"/>
    </row>
    <row r="62" spans="1:38" s="31" customFormat="1" hidden="1" outlineLevel="1">
      <c r="A62" s="7">
        <v>58</v>
      </c>
      <c r="B62" s="8"/>
      <c r="C62" s="37"/>
      <c r="D62" s="37"/>
      <c r="E62" s="37"/>
      <c r="F62" s="37"/>
      <c r="G62" s="38">
        <f t="shared" si="30"/>
        <v>0</v>
      </c>
      <c r="H62" s="29"/>
      <c r="I62" s="29"/>
      <c r="J62" s="29"/>
      <c r="K62" s="9">
        <f t="shared" si="31"/>
        <v>0</v>
      </c>
      <c r="L62" s="29"/>
      <c r="M62" s="29"/>
      <c r="N62" s="29"/>
      <c r="O62" s="10"/>
      <c r="P62" s="9">
        <f t="shared" si="32"/>
        <v>0</v>
      </c>
      <c r="Q62" s="9">
        <f t="shared" si="33"/>
        <v>0</v>
      </c>
      <c r="R62" s="11" t="e">
        <f t="shared" si="34"/>
        <v>#DIV/0!</v>
      </c>
      <c r="S62" s="9" t="e">
        <f t="shared" si="35"/>
        <v>#DIV/0!</v>
      </c>
      <c r="T62" s="9" t="e">
        <f t="shared" si="36"/>
        <v>#DIV/0!</v>
      </c>
      <c r="U62" s="39" t="e">
        <f t="shared" si="37"/>
        <v>#DIV/0!</v>
      </c>
      <c r="V62" s="12" t="e">
        <f t="shared" si="38"/>
        <v>#DIV/0!</v>
      </c>
      <c r="W62" s="14" t="e">
        <f t="shared" si="39"/>
        <v>#DIV/0!</v>
      </c>
      <c r="X62" s="14" t="e">
        <f t="shared" si="40"/>
        <v>#DIV/0!</v>
      </c>
      <c r="Y62" s="30" t="e">
        <f t="shared" si="41"/>
        <v>#DIV/0!</v>
      </c>
      <c r="Z62" s="14">
        <f t="shared" si="42"/>
        <v>0</v>
      </c>
      <c r="AA62" s="14">
        <f t="shared" si="43"/>
        <v>0</v>
      </c>
      <c r="AB62" s="12" t="e">
        <f t="shared" si="44"/>
        <v>#DIV/0!</v>
      </c>
      <c r="AC62" s="381">
        <f t="shared" si="45"/>
        <v>0</v>
      </c>
      <c r="AD62" s="29"/>
      <c r="AE62" s="29"/>
      <c r="AF62" s="29"/>
      <c r="AG62" s="29"/>
      <c r="AH62" s="381">
        <f t="shared" si="46"/>
        <v>0</v>
      </c>
      <c r="AI62" s="29"/>
      <c r="AJ62" s="29"/>
      <c r="AK62" s="29"/>
      <c r="AL62" s="29"/>
    </row>
    <row r="63" spans="1:38" s="31" customFormat="1" hidden="1" outlineLevel="1">
      <c r="A63" s="7">
        <v>59</v>
      </c>
      <c r="B63" s="8"/>
      <c r="C63" s="37"/>
      <c r="D63" s="37"/>
      <c r="E63" s="37"/>
      <c r="F63" s="37"/>
      <c r="G63" s="38">
        <f t="shared" si="30"/>
        <v>0</v>
      </c>
      <c r="H63" s="29"/>
      <c r="I63" s="29"/>
      <c r="J63" s="29"/>
      <c r="K63" s="9">
        <f t="shared" si="31"/>
        <v>0</v>
      </c>
      <c r="L63" s="29"/>
      <c r="M63" s="29"/>
      <c r="N63" s="29"/>
      <c r="O63" s="10"/>
      <c r="P63" s="9">
        <f t="shared" si="32"/>
        <v>0</v>
      </c>
      <c r="Q63" s="9">
        <f t="shared" si="33"/>
        <v>0</v>
      </c>
      <c r="R63" s="11" t="e">
        <f t="shared" si="34"/>
        <v>#DIV/0!</v>
      </c>
      <c r="S63" s="9" t="e">
        <f t="shared" si="35"/>
        <v>#DIV/0!</v>
      </c>
      <c r="T63" s="9" t="e">
        <f t="shared" si="36"/>
        <v>#DIV/0!</v>
      </c>
      <c r="U63" s="39" t="e">
        <f t="shared" si="37"/>
        <v>#DIV/0!</v>
      </c>
      <c r="V63" s="12" t="e">
        <f t="shared" si="38"/>
        <v>#DIV/0!</v>
      </c>
      <c r="W63" s="14" t="e">
        <f t="shared" si="39"/>
        <v>#DIV/0!</v>
      </c>
      <c r="X63" s="14" t="e">
        <f t="shared" si="40"/>
        <v>#DIV/0!</v>
      </c>
      <c r="Y63" s="30" t="e">
        <f t="shared" si="41"/>
        <v>#DIV/0!</v>
      </c>
      <c r="Z63" s="14">
        <f t="shared" si="42"/>
        <v>0</v>
      </c>
      <c r="AA63" s="14">
        <f t="shared" si="43"/>
        <v>0</v>
      </c>
      <c r="AB63" s="12" t="e">
        <f t="shared" si="44"/>
        <v>#DIV/0!</v>
      </c>
      <c r="AC63" s="381">
        <f t="shared" si="45"/>
        <v>0</v>
      </c>
      <c r="AD63" s="29"/>
      <c r="AE63" s="29"/>
      <c r="AF63" s="29"/>
      <c r="AG63" s="29"/>
      <c r="AH63" s="381">
        <f t="shared" si="46"/>
        <v>0</v>
      </c>
      <c r="AI63" s="29"/>
      <c r="AJ63" s="29"/>
      <c r="AK63" s="29"/>
      <c r="AL63" s="29"/>
    </row>
    <row r="64" spans="1:38" s="31" customFormat="1" hidden="1" outlineLevel="1">
      <c r="A64" s="7">
        <v>60</v>
      </c>
      <c r="B64" s="8"/>
      <c r="C64" s="37"/>
      <c r="D64" s="37"/>
      <c r="E64" s="37"/>
      <c r="F64" s="37"/>
      <c r="G64" s="38">
        <f t="shared" si="30"/>
        <v>0</v>
      </c>
      <c r="H64" s="29"/>
      <c r="I64" s="29"/>
      <c r="J64" s="29"/>
      <c r="K64" s="9">
        <f t="shared" si="31"/>
        <v>0</v>
      </c>
      <c r="L64" s="29"/>
      <c r="M64" s="29"/>
      <c r="N64" s="29"/>
      <c r="O64" s="10"/>
      <c r="P64" s="9">
        <f t="shared" si="32"/>
        <v>0</v>
      </c>
      <c r="Q64" s="9">
        <f t="shared" si="33"/>
        <v>0</v>
      </c>
      <c r="R64" s="11" t="e">
        <f t="shared" si="34"/>
        <v>#DIV/0!</v>
      </c>
      <c r="S64" s="9" t="e">
        <f t="shared" si="35"/>
        <v>#DIV/0!</v>
      </c>
      <c r="T64" s="9" t="e">
        <f t="shared" si="36"/>
        <v>#DIV/0!</v>
      </c>
      <c r="U64" s="39" t="e">
        <f t="shared" si="37"/>
        <v>#DIV/0!</v>
      </c>
      <c r="V64" s="12" t="e">
        <f t="shared" si="38"/>
        <v>#DIV/0!</v>
      </c>
      <c r="W64" s="14" t="e">
        <f t="shared" si="39"/>
        <v>#DIV/0!</v>
      </c>
      <c r="X64" s="14" t="e">
        <f t="shared" si="40"/>
        <v>#DIV/0!</v>
      </c>
      <c r="Y64" s="30" t="e">
        <f t="shared" si="41"/>
        <v>#DIV/0!</v>
      </c>
      <c r="Z64" s="14">
        <f t="shared" si="42"/>
        <v>0</v>
      </c>
      <c r="AA64" s="14">
        <f t="shared" si="43"/>
        <v>0</v>
      </c>
      <c r="AB64" s="12" t="e">
        <f t="shared" si="44"/>
        <v>#DIV/0!</v>
      </c>
      <c r="AC64" s="381">
        <f t="shared" si="45"/>
        <v>0</v>
      </c>
      <c r="AD64" s="29"/>
      <c r="AE64" s="29"/>
      <c r="AF64" s="29"/>
      <c r="AG64" s="29"/>
      <c r="AH64" s="381">
        <f t="shared" si="46"/>
        <v>0</v>
      </c>
      <c r="AI64" s="29"/>
      <c r="AJ64" s="29"/>
      <c r="AK64" s="29"/>
      <c r="AL64" s="29"/>
    </row>
    <row r="65" spans="1:38" s="34" customFormat="1" collapsed="1">
      <c r="A65" s="16"/>
      <c r="B65" s="16" t="s">
        <v>7</v>
      </c>
      <c r="C65" s="16">
        <f t="shared" ref="C65:N65" si="47">SUM(C5:C64)</f>
        <v>0</v>
      </c>
      <c r="D65" s="16">
        <f t="shared" si="47"/>
        <v>0</v>
      </c>
      <c r="E65" s="16">
        <f t="shared" si="47"/>
        <v>0</v>
      </c>
      <c r="F65" s="16">
        <f t="shared" si="47"/>
        <v>0</v>
      </c>
      <c r="G65" s="16">
        <f t="shared" si="47"/>
        <v>0</v>
      </c>
      <c r="H65" s="17">
        <f t="shared" si="47"/>
        <v>0</v>
      </c>
      <c r="I65" s="17">
        <f t="shared" si="47"/>
        <v>0</v>
      </c>
      <c r="J65" s="17">
        <f t="shared" si="47"/>
        <v>0</v>
      </c>
      <c r="K65" s="17">
        <f t="shared" si="47"/>
        <v>0</v>
      </c>
      <c r="L65" s="17">
        <f t="shared" si="47"/>
        <v>0</v>
      </c>
      <c r="M65" s="17">
        <f t="shared" si="47"/>
        <v>0</v>
      </c>
      <c r="N65" s="17">
        <f t="shared" si="47"/>
        <v>0</v>
      </c>
      <c r="O65" s="17"/>
      <c r="P65" s="17">
        <f t="shared" si="1"/>
        <v>0</v>
      </c>
      <c r="Q65" s="17">
        <f t="shared" si="2"/>
        <v>0</v>
      </c>
      <c r="R65" s="18" t="e">
        <f t="shared" si="3"/>
        <v>#DIV/0!</v>
      </c>
      <c r="S65" s="17" t="e">
        <f t="shared" si="4"/>
        <v>#DIV/0!</v>
      </c>
      <c r="T65" s="17" t="e">
        <f t="shared" si="5"/>
        <v>#DIV/0!</v>
      </c>
      <c r="U65" s="40" t="e">
        <f t="shared" si="6"/>
        <v>#DIV/0!</v>
      </c>
      <c r="V65" s="19" t="e">
        <f t="shared" si="7"/>
        <v>#DIV/0!</v>
      </c>
      <c r="W65" s="21" t="e">
        <f t="shared" si="8"/>
        <v>#DIV/0!</v>
      </c>
      <c r="X65" s="21" t="e">
        <f t="shared" si="9"/>
        <v>#DIV/0!</v>
      </c>
      <c r="Y65" s="33" t="e">
        <f t="shared" si="10"/>
        <v>#DIV/0!</v>
      </c>
      <c r="Z65" s="21">
        <f t="shared" si="11"/>
        <v>0</v>
      </c>
      <c r="AA65" s="21">
        <f t="shared" si="12"/>
        <v>0</v>
      </c>
      <c r="AB65" s="19" t="e">
        <f>(D65+F65)/G65</f>
        <v>#DIV/0!</v>
      </c>
      <c r="AC65" s="17">
        <f t="shared" ref="AC65:AL65" si="48">SUM(AC5:AC64)</f>
        <v>0</v>
      </c>
      <c r="AD65" s="17">
        <f t="shared" si="48"/>
        <v>0</v>
      </c>
      <c r="AE65" s="17">
        <f t="shared" si="48"/>
        <v>0</v>
      </c>
      <c r="AF65" s="17">
        <f t="shared" si="48"/>
        <v>0</v>
      </c>
      <c r="AG65" s="17">
        <f t="shared" si="48"/>
        <v>0</v>
      </c>
      <c r="AH65" s="17">
        <f t="shared" si="48"/>
        <v>0</v>
      </c>
      <c r="AI65" s="17">
        <f t="shared" si="48"/>
        <v>0</v>
      </c>
      <c r="AJ65" s="17">
        <f t="shared" si="48"/>
        <v>0</v>
      </c>
      <c r="AK65" s="17">
        <f t="shared" si="48"/>
        <v>0</v>
      </c>
      <c r="AL65" s="17">
        <f t="shared" si="48"/>
        <v>0</v>
      </c>
    </row>
    <row r="67" spans="1:38">
      <c r="B67" s="867" t="s">
        <v>877</v>
      </c>
    </row>
    <row r="68" spans="1:38" ht="90" customHeight="1"/>
  </sheetData>
  <sheetProtection algorithmName="SHA-512" hashValue="87uC0FHHoIm5VuPj3ngtswlXEu2n6rLzzXpXbpB3wNAcDg32yCdFk6rqawrCN8mozy/iJ1WlgTHwWNsWsQLYdA==" saltValue="b7U04ex4jwa21Ucxr42ulg==" spinCount="100000" sheet="1" formatCells="0" formatColumns="0" formatRows="0"/>
  <mergeCells count="2">
    <mergeCell ref="AC3:AG3"/>
    <mergeCell ref="AH3:AL3"/>
  </mergeCells>
  <pageMargins left="0" right="0" top="0" bottom="0" header="0.51180555555555496" footer="0.51180555555555496"/>
  <pageSetup paperSize="9" scale="70" firstPageNumber="0" orientation="landscape" horizontalDpi="300" verticalDpi="300"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8B1F1E-E9AF-413E-AD64-8ED30CDB8B8B}">
  <sheetPr>
    <tabColor theme="5" tint="0.59999389629810485"/>
  </sheetPr>
  <dimension ref="A1:S29"/>
  <sheetViews>
    <sheetView zoomScale="90" zoomScaleNormal="90" workbookViewId="0">
      <selection activeCell="C5" sqref="C5"/>
    </sheetView>
  </sheetViews>
  <sheetFormatPr defaultColWidth="8.6640625" defaultRowHeight="13.2"/>
  <cols>
    <col min="1" max="1" width="12.33203125" style="46" customWidth="1"/>
    <col min="2" max="2" width="14.33203125" style="46" customWidth="1"/>
    <col min="3" max="3" width="17.44140625" style="46" customWidth="1"/>
    <col min="4" max="4" width="14.33203125" style="44" customWidth="1"/>
    <col min="5" max="5" width="13.6640625" style="44" customWidth="1"/>
    <col min="6" max="7" width="12.6640625" style="44" customWidth="1"/>
    <col min="8" max="8" width="14.5546875" style="44" customWidth="1"/>
    <col min="9" max="10" width="16.44140625" style="44" customWidth="1"/>
    <col min="11" max="11" width="14.5546875" style="44" customWidth="1"/>
    <col min="12" max="12" width="19.33203125" style="44" customWidth="1"/>
    <col min="13" max="13" width="19.33203125" style="46" customWidth="1"/>
    <col min="14" max="14" width="19.44140625" style="46" customWidth="1"/>
    <col min="15" max="15" width="18.44140625" style="46" customWidth="1"/>
    <col min="16" max="17" width="14.6640625" style="46" customWidth="1"/>
    <col min="18" max="20" width="17.6640625" style="46" customWidth="1"/>
    <col min="21" max="16384" width="8.6640625" style="46"/>
  </cols>
  <sheetData>
    <row r="1" spans="1:19" ht="35.25" customHeight="1">
      <c r="A1" s="1067" t="s">
        <v>789</v>
      </c>
      <c r="B1" s="1067"/>
      <c r="C1" s="1067"/>
      <c r="D1" s="1067"/>
      <c r="E1" s="1067"/>
      <c r="F1" s="1067"/>
      <c r="G1" s="1067"/>
      <c r="H1" s="1067"/>
      <c r="I1" s="1067"/>
      <c r="J1" s="1067"/>
      <c r="K1" s="1067"/>
      <c r="L1" s="1067"/>
      <c r="M1" s="1067"/>
      <c r="N1" s="1067"/>
      <c r="O1" s="1067"/>
      <c r="P1" s="1067"/>
      <c r="Q1" s="1067"/>
      <c r="R1" s="1067"/>
      <c r="S1" s="1067"/>
    </row>
    <row r="2" spans="1:19" ht="25.5" customHeight="1">
      <c r="A2" s="477" t="s">
        <v>790</v>
      </c>
    </row>
    <row r="4" spans="1:19" s="823" customFormat="1" ht="131.25" customHeight="1">
      <c r="A4" s="817" t="s">
        <v>791</v>
      </c>
      <c r="B4" s="817" t="s">
        <v>792</v>
      </c>
      <c r="C4" s="825" t="s">
        <v>802</v>
      </c>
      <c r="D4" s="819" t="s">
        <v>793</v>
      </c>
      <c r="E4" s="819" t="s">
        <v>794</v>
      </c>
      <c r="F4" s="819" t="s">
        <v>795</v>
      </c>
      <c r="G4" s="819" t="s">
        <v>796</v>
      </c>
      <c r="H4" s="818" t="s">
        <v>719</v>
      </c>
      <c r="I4" s="818" t="s">
        <v>781</v>
      </c>
      <c r="J4" s="819" t="s">
        <v>720</v>
      </c>
      <c r="K4" s="820" t="s">
        <v>806</v>
      </c>
      <c r="L4" s="821" t="s">
        <v>797</v>
      </c>
      <c r="M4" s="821" t="s">
        <v>798</v>
      </c>
      <c r="N4" s="821" t="s">
        <v>799</v>
      </c>
      <c r="O4" s="821" t="s">
        <v>800</v>
      </c>
      <c r="P4" s="820" t="s">
        <v>688</v>
      </c>
      <c r="Q4" s="820" t="s">
        <v>782</v>
      </c>
      <c r="R4" s="821" t="s">
        <v>721</v>
      </c>
      <c r="S4" s="822" t="s">
        <v>722</v>
      </c>
    </row>
    <row r="5" spans="1:19">
      <c r="A5" s="486" t="str">
        <f>'Izm.ieņ._T_no___.__.__ (1)'!L2</f>
        <v>__.__.____.</v>
      </c>
      <c r="B5" s="824" t="str">
        <f>'Izm.ieņ._T_no___.__.__ (1)'!N2</f>
        <v>__.__.____.</v>
      </c>
      <c r="C5" s="481">
        <f>'Izm.ieņ._T_no___.__.__ (1)'!C29</f>
        <v>0</v>
      </c>
      <c r="D5" s="481">
        <f>'Izm.ieņ._T_no___.__.__ (1)'!D29</f>
        <v>0</v>
      </c>
      <c r="E5" s="481">
        <f>'Izm.ieņ._T_no___.__.__ (1)'!E29</f>
        <v>0</v>
      </c>
      <c r="F5" s="481">
        <f>'Izm.ieņ._T_no___.__.__ (1)'!F29</f>
        <v>0</v>
      </c>
      <c r="G5" s="481">
        <f>'Izm.ieņ._T_no___.__.__ (1)'!G29</f>
        <v>0</v>
      </c>
      <c r="H5" s="481">
        <f>'Izm.ieņ._T_no___.__.__ (1)'!H29</f>
        <v>0</v>
      </c>
      <c r="I5" s="481">
        <f>'Izm.ieņ._T_no___.__.__ (1)'!I29</f>
        <v>0</v>
      </c>
      <c r="J5" s="481">
        <f>'Izm.ieņ._T_no___.__.__ (1)'!J29</f>
        <v>0</v>
      </c>
      <c r="K5" s="481">
        <f>'Izm.ieņ._T_no___.__.__ (1)'!K29</f>
        <v>0</v>
      </c>
      <c r="L5" s="481">
        <f>'Izm.ieņ._T_no___.__.__ (1)'!L29</f>
        <v>0</v>
      </c>
      <c r="M5" s="481">
        <f>'Izm.ieņ._T_no___.__.__ (1)'!M29</f>
        <v>0</v>
      </c>
      <c r="N5" s="481">
        <f>'Izm.ieņ._T_no___.__.__ (1)'!N29</f>
        <v>0</v>
      </c>
      <c r="O5" s="481">
        <f>'Izm.ieņ._T_no___.__.__ (1)'!O29</f>
        <v>0</v>
      </c>
      <c r="P5" s="481">
        <f>'Izm.ieņ._T_no___.__.__ (1)'!P29</f>
        <v>0</v>
      </c>
      <c r="Q5" s="481">
        <f>'Izm.ieņ._T_no___.__.__ (1)'!Q29</f>
        <v>0</v>
      </c>
      <c r="R5" s="481">
        <f>'Izm.ieņ._T_no___.__.__ (1)'!R29</f>
        <v>0</v>
      </c>
      <c r="S5" s="481">
        <f>'Izm.ieņ._T_no___.__.__ (1)'!S29</f>
        <v>0</v>
      </c>
    </row>
    <row r="6" spans="1:19">
      <c r="A6" s="486" t="str">
        <f>'Izm.ieņ._T_no___.__.__ (2)'!L2</f>
        <v>__.__.____.</v>
      </c>
      <c r="B6" s="824" t="str">
        <f>'Izm.ieņ._T_no___.__.__ (2)'!N2</f>
        <v>__.__.____.</v>
      </c>
      <c r="C6" s="481">
        <f>'Izm.ieņ._T_no___.__.__ (2)'!C29</f>
        <v>0</v>
      </c>
      <c r="D6" s="481">
        <f>'Izm.ieņ._T_no___.__.__ (2)'!D29</f>
        <v>0</v>
      </c>
      <c r="E6" s="481">
        <f>'Izm.ieņ._T_no___.__.__ (2)'!E29</f>
        <v>0</v>
      </c>
      <c r="F6" s="481">
        <f>'Izm.ieņ._T_no___.__.__ (2)'!F29</f>
        <v>0</v>
      </c>
      <c r="G6" s="481">
        <f>'Izm.ieņ._T_no___.__.__ (2)'!G29</f>
        <v>0</v>
      </c>
      <c r="H6" s="481">
        <f>'Izm.ieņ._T_no___.__.__ (2)'!H29</f>
        <v>0</v>
      </c>
      <c r="I6" s="481">
        <f>'Izm.ieņ._T_no___.__.__ (2)'!I29</f>
        <v>0</v>
      </c>
      <c r="J6" s="481">
        <f>'Izm.ieņ._T_no___.__.__ (2)'!J29</f>
        <v>0</v>
      </c>
      <c r="K6" s="481">
        <f>'Izm.ieņ._T_no___.__.__ (2)'!K29</f>
        <v>0</v>
      </c>
      <c r="L6" s="481">
        <f>'Izm.ieņ._T_no___.__.__ (2)'!L29</f>
        <v>0</v>
      </c>
      <c r="M6" s="481">
        <f>'Izm.ieņ._T_no___.__.__ (2)'!M29</f>
        <v>0</v>
      </c>
      <c r="N6" s="481">
        <f>'Izm.ieņ._T_no___.__.__ (2)'!N29</f>
        <v>0</v>
      </c>
      <c r="O6" s="481">
        <f>'Izm.ieņ._T_no___.__.__ (2)'!O29</f>
        <v>0</v>
      </c>
      <c r="P6" s="481">
        <f>'Izm.ieņ._T_no___.__.__ (2)'!P29</f>
        <v>0</v>
      </c>
      <c r="Q6" s="481">
        <f>'Izm.ieņ._T_no___.__.__ (2)'!Q29</f>
        <v>0</v>
      </c>
      <c r="R6" s="481">
        <f>'Izm.ieņ._T_no___.__.__ (2)'!R29</f>
        <v>0</v>
      </c>
      <c r="S6" s="481">
        <f>'Izm.ieņ._T_no___.__.__ (2)'!S29</f>
        <v>0</v>
      </c>
    </row>
    <row r="7" spans="1:19">
      <c r="A7" s="486" t="str">
        <f>'Izm.ieņ._T_no___.__.__ (3)'!L2</f>
        <v>__.__.____.</v>
      </c>
      <c r="B7" s="824" t="str">
        <f>'Izm.ieņ._T_no___.__.__ (3)'!N2</f>
        <v>__.__.____.</v>
      </c>
      <c r="C7" s="481">
        <f>'Izm.ieņ._T_no___.__.__ (3)'!C29</f>
        <v>0</v>
      </c>
      <c r="D7" s="481">
        <f>'Izm.ieņ._T_no___.__.__ (3)'!D29</f>
        <v>0</v>
      </c>
      <c r="E7" s="481">
        <f>'Izm.ieņ._T_no___.__.__ (3)'!E29</f>
        <v>0</v>
      </c>
      <c r="F7" s="481">
        <f>'Izm.ieņ._T_no___.__.__ (3)'!F29</f>
        <v>0</v>
      </c>
      <c r="G7" s="481">
        <f>'Izm.ieņ._T_no___.__.__ (3)'!G29</f>
        <v>0</v>
      </c>
      <c r="H7" s="481">
        <f>'Izm.ieņ._T_no___.__.__ (3)'!H29</f>
        <v>0</v>
      </c>
      <c r="I7" s="481">
        <f>'Izm.ieņ._T_no___.__.__ (3)'!I29</f>
        <v>0</v>
      </c>
      <c r="J7" s="481">
        <f>'Izm.ieņ._T_no___.__.__ (3)'!J29</f>
        <v>0</v>
      </c>
      <c r="K7" s="481">
        <f>'Izm.ieņ._T_no___.__.__ (3)'!K29</f>
        <v>0</v>
      </c>
      <c r="L7" s="481">
        <f>'Izm.ieņ._T_no___.__.__ (3)'!L29</f>
        <v>0</v>
      </c>
      <c r="M7" s="481">
        <f>'Izm.ieņ._T_no___.__.__ (3)'!M29</f>
        <v>0</v>
      </c>
      <c r="N7" s="481">
        <f>'Izm.ieņ._T_no___.__.__ (3)'!N29</f>
        <v>0</v>
      </c>
      <c r="O7" s="481">
        <f>'Izm.ieņ._T_no___.__.__ (3)'!O29</f>
        <v>0</v>
      </c>
      <c r="P7" s="481">
        <f>'Izm.ieņ._T_no___.__.__ (3)'!P29</f>
        <v>0</v>
      </c>
      <c r="Q7" s="481">
        <f>'Izm.ieņ._T_no___.__.__ (3)'!Q29</f>
        <v>0</v>
      </c>
      <c r="R7" s="481">
        <f>'Izm.ieņ._T_no___.__.__ (3)'!R29</f>
        <v>0</v>
      </c>
      <c r="S7" s="481">
        <f>'Izm.ieņ._T_no___.__.__ (3)'!S29</f>
        <v>0</v>
      </c>
    </row>
    <row r="8" spans="1:19">
      <c r="A8" s="486" t="str">
        <f>'Izm.ieņ._T_no___.__.__ (4)'!L2</f>
        <v>__.__.____.</v>
      </c>
      <c r="B8" s="824" t="str">
        <f>'Izm.ieņ._T_no___.__.__ (4)'!N2</f>
        <v>__.__.____.</v>
      </c>
      <c r="C8" s="481">
        <f>'Izm.ieņ._T_no___.__.__ (4)'!C29</f>
        <v>0</v>
      </c>
      <c r="D8" s="481">
        <f>'Izm.ieņ._T_no___.__.__ (4)'!D29</f>
        <v>0</v>
      </c>
      <c r="E8" s="481">
        <f>'Izm.ieņ._T_no___.__.__ (4)'!E29</f>
        <v>0</v>
      </c>
      <c r="F8" s="481">
        <f>'Izm.ieņ._T_no___.__.__ (4)'!F29</f>
        <v>0</v>
      </c>
      <c r="G8" s="481">
        <f>'Izm.ieņ._T_no___.__.__ (4)'!G29</f>
        <v>0</v>
      </c>
      <c r="H8" s="481">
        <f>'Izm.ieņ._T_no___.__.__ (4)'!H29</f>
        <v>0</v>
      </c>
      <c r="I8" s="481">
        <f>'Izm.ieņ._T_no___.__.__ (4)'!I29</f>
        <v>0</v>
      </c>
      <c r="J8" s="481">
        <f>'Izm.ieņ._T_no___.__.__ (4)'!J29</f>
        <v>0</v>
      </c>
      <c r="K8" s="481">
        <f>'Izm.ieņ._T_no___.__.__ (4)'!K29</f>
        <v>0</v>
      </c>
      <c r="L8" s="481">
        <f>'Izm.ieņ._T_no___.__.__ (4)'!L29</f>
        <v>0</v>
      </c>
      <c r="M8" s="481">
        <f>'Izm.ieņ._T_no___.__.__ (4)'!M29</f>
        <v>0</v>
      </c>
      <c r="N8" s="481">
        <f>'Izm.ieņ._T_no___.__.__ (4)'!N29</f>
        <v>0</v>
      </c>
      <c r="O8" s="481">
        <f>'Izm.ieņ._T_no___.__.__ (4)'!O29</f>
        <v>0</v>
      </c>
      <c r="P8" s="481">
        <f>'Izm.ieņ._T_no___.__.__ (4)'!P29</f>
        <v>0</v>
      </c>
      <c r="Q8" s="481">
        <f>'Izm.ieņ._T_no___.__.__ (4)'!Q29</f>
        <v>0</v>
      </c>
      <c r="R8" s="481">
        <f>'Izm.ieņ._T_no___.__.__ (4)'!R29</f>
        <v>0</v>
      </c>
      <c r="S8" s="481">
        <f>'Izm.ieņ._T_no___.__.__ (4)'!S29</f>
        <v>0</v>
      </c>
    </row>
    <row r="9" spans="1:19">
      <c r="A9" s="486" t="str">
        <f>'Izm.ieņ._T_no___.__.__ (5)'!L2</f>
        <v>__.__.____.</v>
      </c>
      <c r="B9" s="824" t="str">
        <f>'Izm.ieņ._T_no___.__.__ (5)'!N2</f>
        <v>__.__.____.</v>
      </c>
      <c r="C9" s="481">
        <f>'Izm.ieņ._T_no___.__.__ (5)'!C29</f>
        <v>0</v>
      </c>
      <c r="D9" s="481">
        <f>'Izm.ieņ._T_no___.__.__ (5)'!D29</f>
        <v>0</v>
      </c>
      <c r="E9" s="481">
        <f>'Izm.ieņ._T_no___.__.__ (5)'!E29</f>
        <v>0</v>
      </c>
      <c r="F9" s="481">
        <f>'Izm.ieņ._T_no___.__.__ (5)'!F29</f>
        <v>0</v>
      </c>
      <c r="G9" s="481">
        <f>'Izm.ieņ._T_no___.__.__ (5)'!G29</f>
        <v>0</v>
      </c>
      <c r="H9" s="481">
        <f>'Izm.ieņ._T_no___.__.__ (5)'!H29</f>
        <v>0</v>
      </c>
      <c r="I9" s="481">
        <f>'Izm.ieņ._T_no___.__.__ (5)'!I29</f>
        <v>0</v>
      </c>
      <c r="J9" s="481">
        <f>'Izm.ieņ._T_no___.__.__ (5)'!J29</f>
        <v>0</v>
      </c>
      <c r="K9" s="481">
        <f>'Izm.ieņ._T_no___.__.__ (5)'!K29</f>
        <v>0</v>
      </c>
      <c r="L9" s="481">
        <f>'Izm.ieņ._T_no___.__.__ (5)'!L29</f>
        <v>0</v>
      </c>
      <c r="M9" s="481">
        <f>'Izm.ieņ._T_no___.__.__ (5)'!M29</f>
        <v>0</v>
      </c>
      <c r="N9" s="481">
        <f>'Izm.ieņ._T_no___.__.__ (5)'!N29</f>
        <v>0</v>
      </c>
      <c r="O9" s="481">
        <f>'Izm.ieņ._T_no___.__.__ (5)'!O29</f>
        <v>0</v>
      </c>
      <c r="P9" s="481">
        <f>'Izm.ieņ._T_no___.__.__ (5)'!P29</f>
        <v>0</v>
      </c>
      <c r="Q9" s="481">
        <f>'Izm.ieņ._T_no___.__.__ (5)'!Q29</f>
        <v>0</v>
      </c>
      <c r="R9" s="481">
        <f>'Izm.ieņ._T_no___.__.__ (5)'!R29</f>
        <v>0</v>
      </c>
      <c r="S9" s="481">
        <f>'Izm.ieņ._T_no___.__.__ (5)'!S29</f>
        <v>0</v>
      </c>
    </row>
    <row r="10" spans="1:19">
      <c r="A10" s="486" t="str">
        <f>'Izm.ieņ._T_no___.__.__ (6)'!L2</f>
        <v>__.__.____.</v>
      </c>
      <c r="B10" s="824" t="str">
        <f>'Izm.ieņ._T_no___.__.__ (6)'!N2</f>
        <v>__.__.____.</v>
      </c>
      <c r="C10" s="481">
        <f>'Izm.ieņ._T_no___.__.__ (6)'!C29</f>
        <v>0</v>
      </c>
      <c r="D10" s="481">
        <f>'Izm.ieņ._T_no___.__.__ (6)'!D29</f>
        <v>0</v>
      </c>
      <c r="E10" s="481">
        <f>'Izm.ieņ._T_no___.__.__ (6)'!E29</f>
        <v>0</v>
      </c>
      <c r="F10" s="481">
        <f>'Izm.ieņ._T_no___.__.__ (6)'!F29</f>
        <v>0</v>
      </c>
      <c r="G10" s="481">
        <f>'Izm.ieņ._T_no___.__.__ (6)'!G29</f>
        <v>0</v>
      </c>
      <c r="H10" s="481">
        <f>'Izm.ieņ._T_no___.__.__ (6)'!H29</f>
        <v>0</v>
      </c>
      <c r="I10" s="481">
        <f>'Izm.ieņ._T_no___.__.__ (6)'!I29</f>
        <v>0</v>
      </c>
      <c r="J10" s="481">
        <f>'Izm.ieņ._T_no___.__.__ (6)'!J29</f>
        <v>0</v>
      </c>
      <c r="K10" s="481">
        <f>'Izm.ieņ._T_no___.__.__ (6)'!K29</f>
        <v>0</v>
      </c>
      <c r="L10" s="481">
        <f>'Izm.ieņ._T_no___.__.__ (6)'!L29</f>
        <v>0</v>
      </c>
      <c r="M10" s="481">
        <f>'Izm.ieņ._T_no___.__.__ (6)'!M29</f>
        <v>0</v>
      </c>
      <c r="N10" s="481">
        <f>'Izm.ieņ._T_no___.__.__ (6)'!N29</f>
        <v>0</v>
      </c>
      <c r="O10" s="481">
        <f>'Izm.ieņ._T_no___.__.__ (6)'!O29</f>
        <v>0</v>
      </c>
      <c r="P10" s="481">
        <f>'Izm.ieņ._T_no___.__.__ (6)'!P29</f>
        <v>0</v>
      </c>
      <c r="Q10" s="481">
        <f>'Izm.ieņ._T_no___.__.__ (6)'!Q29</f>
        <v>0</v>
      </c>
      <c r="R10" s="481">
        <f>'Izm.ieņ._T_no___.__.__ (6)'!R29</f>
        <v>0</v>
      </c>
      <c r="S10" s="481">
        <f>'Izm.ieņ._T_no___.__.__ (6)'!S29</f>
        <v>0</v>
      </c>
    </row>
    <row r="11" spans="1:19">
      <c r="A11" s="486" t="str">
        <f>'Izm.ieņ._T_no___.__.__ (7)'!L2</f>
        <v>__.__.____.</v>
      </c>
      <c r="B11" s="824" t="str">
        <f>'Izm.ieņ._T_no___.__.__ (7)'!N2</f>
        <v>__.__.____.</v>
      </c>
      <c r="C11" s="481">
        <f>'Izm.ieņ._T_no___.__.__ (7)'!C29</f>
        <v>0</v>
      </c>
      <c r="D11" s="481">
        <f>'Izm.ieņ._T_no___.__.__ (7)'!D29</f>
        <v>0</v>
      </c>
      <c r="E11" s="481">
        <f>'Izm.ieņ._T_no___.__.__ (7)'!E29</f>
        <v>0</v>
      </c>
      <c r="F11" s="481">
        <f>'Izm.ieņ._T_no___.__.__ (7)'!F29</f>
        <v>0</v>
      </c>
      <c r="G11" s="481">
        <f>'Izm.ieņ._T_no___.__.__ (7)'!G29</f>
        <v>0</v>
      </c>
      <c r="H11" s="481">
        <f>'Izm.ieņ._T_no___.__.__ (7)'!H29</f>
        <v>0</v>
      </c>
      <c r="I11" s="481">
        <f>'Izm.ieņ._T_no___.__.__ (7)'!I29</f>
        <v>0</v>
      </c>
      <c r="J11" s="481">
        <f>'Izm.ieņ._T_no___.__.__ (7)'!J29</f>
        <v>0</v>
      </c>
      <c r="K11" s="481">
        <f>'Izm.ieņ._T_no___.__.__ (7)'!K29</f>
        <v>0</v>
      </c>
      <c r="L11" s="481">
        <f>'Izm.ieņ._T_no___.__.__ (7)'!L29</f>
        <v>0</v>
      </c>
      <c r="M11" s="481">
        <f>'Izm.ieņ._T_no___.__.__ (7)'!M29</f>
        <v>0</v>
      </c>
      <c r="N11" s="481">
        <f>'Izm.ieņ._T_no___.__.__ (7)'!N29</f>
        <v>0</v>
      </c>
      <c r="O11" s="481">
        <f>'Izm.ieņ._T_no___.__.__ (7)'!O29</f>
        <v>0</v>
      </c>
      <c r="P11" s="481">
        <f>'Izm.ieņ._T_no___.__.__ (7)'!P29</f>
        <v>0</v>
      </c>
      <c r="Q11" s="481">
        <f>'Izm.ieņ._T_no___.__.__ (7)'!Q29</f>
        <v>0</v>
      </c>
      <c r="R11" s="481">
        <f>'Izm.ieņ._T_no___.__.__ (7)'!R29</f>
        <v>0</v>
      </c>
      <c r="S11" s="481">
        <f>'Izm.ieņ._T_no___.__.__ (7)'!S29</f>
        <v>0</v>
      </c>
    </row>
    <row r="12" spans="1:19">
      <c r="A12" s="486" t="str">
        <f>'Izm.ieņ._T_no___.__.__ (8)'!L2</f>
        <v>__.__.____.</v>
      </c>
      <c r="B12" s="824" t="str">
        <f>'Izm.ieņ._T_no___.__.__ (8)'!N2</f>
        <v>__.__.____.</v>
      </c>
      <c r="C12" s="481">
        <f>'Izm.ieņ._T_no___.__.__ (8)'!C29</f>
        <v>0</v>
      </c>
      <c r="D12" s="481">
        <f>'Izm.ieņ._T_no___.__.__ (8)'!D29</f>
        <v>0</v>
      </c>
      <c r="E12" s="481">
        <f>'Izm.ieņ._T_no___.__.__ (8)'!E29</f>
        <v>0</v>
      </c>
      <c r="F12" s="481">
        <f>'Izm.ieņ._T_no___.__.__ (8)'!F29</f>
        <v>0</v>
      </c>
      <c r="G12" s="481">
        <f>'Izm.ieņ._T_no___.__.__ (8)'!G29</f>
        <v>0</v>
      </c>
      <c r="H12" s="481">
        <f>'Izm.ieņ._T_no___.__.__ (8)'!H29</f>
        <v>0</v>
      </c>
      <c r="I12" s="481">
        <f>'Izm.ieņ._T_no___.__.__ (8)'!I29</f>
        <v>0</v>
      </c>
      <c r="J12" s="481">
        <f>'Izm.ieņ._T_no___.__.__ (8)'!J29</f>
        <v>0</v>
      </c>
      <c r="K12" s="481">
        <f>'Izm.ieņ._T_no___.__.__ (8)'!K29</f>
        <v>0</v>
      </c>
      <c r="L12" s="481">
        <f>'Izm.ieņ._T_no___.__.__ (8)'!L29</f>
        <v>0</v>
      </c>
      <c r="M12" s="481">
        <f>'Izm.ieņ._T_no___.__.__ (8)'!M29</f>
        <v>0</v>
      </c>
      <c r="N12" s="481">
        <f>'Izm.ieņ._T_no___.__.__ (8)'!N29</f>
        <v>0</v>
      </c>
      <c r="O12" s="481">
        <f>'Izm.ieņ._T_no___.__.__ (8)'!O29</f>
        <v>0</v>
      </c>
      <c r="P12" s="481">
        <f>'Izm.ieņ._T_no___.__.__ (8)'!P29</f>
        <v>0</v>
      </c>
      <c r="Q12" s="481">
        <f>'Izm.ieņ._T_no___.__.__ (8)'!Q29</f>
        <v>0</v>
      </c>
      <c r="R12" s="481">
        <f>'Izm.ieņ._T_no___.__.__ (8)'!R29</f>
        <v>0</v>
      </c>
      <c r="S12" s="481">
        <f>'Izm.ieņ._T_no___.__.__ (8)'!S29</f>
        <v>0</v>
      </c>
    </row>
    <row r="13" spans="1:19">
      <c r="A13" s="1068" t="s">
        <v>7</v>
      </c>
      <c r="B13" s="1069"/>
      <c r="C13" s="483">
        <f>SUM(C5:C12)</f>
        <v>0</v>
      </c>
      <c r="D13" s="483">
        <f t="shared" ref="D13:R13" si="0">SUM(D5:D12)</f>
        <v>0</v>
      </c>
      <c r="E13" s="483">
        <f t="shared" si="0"/>
        <v>0</v>
      </c>
      <c r="F13" s="483">
        <f t="shared" si="0"/>
        <v>0</v>
      </c>
      <c r="G13" s="483">
        <f t="shared" si="0"/>
        <v>0</v>
      </c>
      <c r="H13" s="483">
        <f t="shared" si="0"/>
        <v>0</v>
      </c>
      <c r="I13" s="483">
        <f t="shared" si="0"/>
        <v>0</v>
      </c>
      <c r="J13" s="483">
        <f t="shared" si="0"/>
        <v>0</v>
      </c>
      <c r="K13" s="483">
        <f t="shared" si="0"/>
        <v>0</v>
      </c>
      <c r="L13" s="483">
        <f t="shared" si="0"/>
        <v>0</v>
      </c>
      <c r="M13" s="483">
        <f t="shared" si="0"/>
        <v>0</v>
      </c>
      <c r="N13" s="483">
        <f t="shared" si="0"/>
        <v>0</v>
      </c>
      <c r="O13" s="483">
        <f t="shared" si="0"/>
        <v>0</v>
      </c>
      <c r="P13" s="483">
        <f t="shared" si="0"/>
        <v>0</v>
      </c>
      <c r="Q13" s="483">
        <f t="shared" si="0"/>
        <v>0</v>
      </c>
      <c r="R13" s="483">
        <f t="shared" si="0"/>
        <v>0</v>
      </c>
      <c r="S13" s="483">
        <f>SUM(S5:S12)</f>
        <v>0</v>
      </c>
    </row>
    <row r="16" spans="1:19" ht="17.399999999999999">
      <c r="A16" s="478" t="s">
        <v>801</v>
      </c>
    </row>
    <row r="17" spans="1:15" ht="13.8" thickBot="1"/>
    <row r="18" spans="1:15" ht="145.19999999999999">
      <c r="A18" s="817" t="s">
        <v>791</v>
      </c>
      <c r="B18" s="817" t="s">
        <v>792</v>
      </c>
      <c r="C18" s="825" t="s">
        <v>802</v>
      </c>
      <c r="D18" s="818" t="s">
        <v>803</v>
      </c>
      <c r="E18" s="819" t="s">
        <v>804</v>
      </c>
      <c r="F18" s="819" t="s">
        <v>805</v>
      </c>
      <c r="G18" s="820" t="s">
        <v>806</v>
      </c>
      <c r="H18" s="826" t="s">
        <v>807</v>
      </c>
      <c r="I18" s="821" t="s">
        <v>808</v>
      </c>
      <c r="J18" s="821" t="s">
        <v>809</v>
      </c>
      <c r="K18" s="822" t="s">
        <v>722</v>
      </c>
      <c r="L18" s="46"/>
      <c r="M18" s="827" t="s">
        <v>810</v>
      </c>
      <c r="N18" s="828" t="s">
        <v>811</v>
      </c>
      <c r="O18" s="829" t="s">
        <v>812</v>
      </c>
    </row>
    <row r="19" spans="1:15" ht="13.8" thickBot="1">
      <c r="A19" s="481" t="str">
        <f>'Izm.ieņ._T_no___.__.__ (1)'!L2</f>
        <v>__.__.____.</v>
      </c>
      <c r="B19" s="481" t="str">
        <f>'Izm.ieņ._T_no___.__.__ (1)'!N2</f>
        <v>__.__.____.</v>
      </c>
      <c r="C19" s="481">
        <f>'Izm.ieņ._T_no___.__.__ (1)'!C59</f>
        <v>0</v>
      </c>
      <c r="D19" s="481">
        <f>'Izm.ieņ._T_no___.__.__ (1)'!F59</f>
        <v>0</v>
      </c>
      <c r="E19" s="480">
        <f>'Izm.ieņ._T_no___.__.__ (1)'!G59</f>
        <v>0</v>
      </c>
      <c r="F19" s="480">
        <f>'Izm.ieņ._T_no___.__.__ (1)'!H59</f>
        <v>0</v>
      </c>
      <c r="G19" s="481">
        <f>'Izm.ieņ._T_no___.__.__ (1)'!I59</f>
        <v>0</v>
      </c>
      <c r="H19" s="481">
        <f>'Izm.ieņ._T_no___.__.__ (1)'!L59</f>
        <v>0</v>
      </c>
      <c r="I19" s="481">
        <f>'Izm.ieņ._T_no___.__.__ (1)'!M59</f>
        <v>0</v>
      </c>
      <c r="J19" s="481">
        <f>'Izm.ieņ._T_no___.__.__ (1)'!N59</f>
        <v>0</v>
      </c>
      <c r="K19" s="481">
        <f>'Izm.ieņ._T_no___.__.__ (1)'!O59</f>
        <v>0</v>
      </c>
      <c r="L19" s="46"/>
      <c r="M19" s="830">
        <f>F27+J13</f>
        <v>0</v>
      </c>
      <c r="N19" s="831">
        <f>J27+R13</f>
        <v>0</v>
      </c>
      <c r="O19" s="832">
        <f>K27+S13</f>
        <v>0</v>
      </c>
    </row>
    <row r="20" spans="1:15">
      <c r="A20" s="481" t="str">
        <f>'Izm.ieņ._T_no___.__.__ (2)'!L2</f>
        <v>__.__.____.</v>
      </c>
      <c r="B20" s="481" t="str">
        <f>'Izm.ieņ._T_no___.__.__ (2)'!N2</f>
        <v>__.__.____.</v>
      </c>
      <c r="C20" s="481">
        <f>'Izm.ieņ._T_no___.__.__ (2)'!C59</f>
        <v>0</v>
      </c>
      <c r="D20" s="481">
        <f>'Izm.ieņ._T_no___.__.__ (2)'!F59</f>
        <v>0</v>
      </c>
      <c r="E20" s="480">
        <f>'Izm.ieņ._T_no___.__.__ (2)'!G59</f>
        <v>0</v>
      </c>
      <c r="F20" s="480">
        <f>'Izm.ieņ._T_no___.__.__ (2)'!H59</f>
        <v>0</v>
      </c>
      <c r="G20" s="481">
        <f>'Izm.ieņ._T_no___.__.__ (2)'!I59</f>
        <v>0</v>
      </c>
      <c r="H20" s="481">
        <f>'Izm.ieņ._T_no___.__.__ (2)'!L59</f>
        <v>0</v>
      </c>
      <c r="I20" s="481">
        <f>'Izm.ieņ._T_no___.__.__ (2)'!M59</f>
        <v>0</v>
      </c>
      <c r="J20" s="481">
        <f>'Izm.ieņ._T_no___.__.__ (2)'!N59</f>
        <v>0</v>
      </c>
      <c r="K20" s="481">
        <f>'Izm.ieņ._T_no___.__.__ (2)'!O59</f>
        <v>0</v>
      </c>
      <c r="L20" s="46"/>
      <c r="N20" s="133" t="s">
        <v>813</v>
      </c>
      <c r="O20" s="197">
        <f>M19+N19</f>
        <v>0</v>
      </c>
    </row>
    <row r="21" spans="1:15">
      <c r="A21" s="481" t="str">
        <f>'Izm.ieņ._T_no___.__.__ (3)'!L2</f>
        <v>__.__.____.</v>
      </c>
      <c r="B21" s="481" t="str">
        <f>'Izm.ieņ._T_no___.__.__ (3)'!N2</f>
        <v>__.__.____.</v>
      </c>
      <c r="C21" s="481">
        <f>'Izm.ieņ._T_no___.__.__ (3)'!C59</f>
        <v>0</v>
      </c>
      <c r="D21" s="481">
        <f>'Izm.ieņ._T_no___.__.__ (3)'!F59</f>
        <v>0</v>
      </c>
      <c r="E21" s="480">
        <f>'Izm.ieņ._T_no___.__.__ (3)'!G59</f>
        <v>0</v>
      </c>
      <c r="F21" s="480">
        <f>'Izm.ieņ._T_no___.__.__ (3)'!H59</f>
        <v>0</v>
      </c>
      <c r="G21" s="481">
        <f>'Izm.ieņ._T_no___.__.__ (3)'!I59</f>
        <v>0</v>
      </c>
      <c r="H21" s="481">
        <f>'Izm.ieņ._T_no___.__.__ (3)'!L59</f>
        <v>0</v>
      </c>
      <c r="I21" s="481">
        <f>'Izm.ieņ._T_no___.__.__ (3)'!M59</f>
        <v>0</v>
      </c>
      <c r="J21" s="481">
        <f>'Izm.ieņ._T_no___.__.__ (3)'!N59</f>
        <v>0</v>
      </c>
      <c r="K21" s="481">
        <f>'Izm.ieņ._T_no___.__.__ (3)'!O59</f>
        <v>0</v>
      </c>
      <c r="L21" s="46"/>
    </row>
    <row r="22" spans="1:15">
      <c r="A22" s="481" t="str">
        <f>'Izm.ieņ._T_no___.__.__ (4)'!L2</f>
        <v>__.__.____.</v>
      </c>
      <c r="B22" s="481" t="str">
        <f>'Izm.ieņ._T_no___.__.__ (4)'!N2</f>
        <v>__.__.____.</v>
      </c>
      <c r="C22" s="481">
        <f>'Izm.ieņ._T_no___.__.__ (4)'!C59</f>
        <v>0</v>
      </c>
      <c r="D22" s="481">
        <f>'Izm.ieņ._T_no___.__.__ (4)'!F59</f>
        <v>0</v>
      </c>
      <c r="E22" s="480">
        <f>'Izm.ieņ._T_no___.__.__ (4)'!G59</f>
        <v>0</v>
      </c>
      <c r="F22" s="480">
        <f>'Izm.ieņ._T_no___.__.__ (4)'!H59</f>
        <v>0</v>
      </c>
      <c r="G22" s="481">
        <f>'Izm.ieņ._T_no___.__.__ (4)'!I59</f>
        <v>0</v>
      </c>
      <c r="H22" s="481">
        <f>'Izm.ieņ._T_no___.__.__ (4)'!L59</f>
        <v>0</v>
      </c>
      <c r="I22" s="481">
        <f>'Izm.ieņ._T_no___.__.__ (4)'!M59</f>
        <v>0</v>
      </c>
      <c r="J22" s="481">
        <f>'Izm.ieņ._T_no___.__.__ (4)'!N59</f>
        <v>0</v>
      </c>
      <c r="K22" s="481">
        <f>'Izm.ieņ._T_no___.__.__ (4)'!O59</f>
        <v>0</v>
      </c>
      <c r="L22" s="46"/>
    </row>
    <row r="23" spans="1:15">
      <c r="A23" s="481" t="str">
        <f>'Izm.ieņ._T_no___.__.__ (5)'!L2</f>
        <v>__.__.____.</v>
      </c>
      <c r="B23" s="481" t="str">
        <f>'Izm.ieņ._T_no___.__.__ (5)'!N2</f>
        <v>__.__.____.</v>
      </c>
      <c r="C23" s="481">
        <f>'Izm.ieņ._T_no___.__.__ (5)'!C59</f>
        <v>0</v>
      </c>
      <c r="D23" s="481">
        <f>'Izm.ieņ._T_no___.__.__ (5)'!F59</f>
        <v>0</v>
      </c>
      <c r="E23" s="480">
        <f>'Izm.ieņ._T_no___.__.__ (5)'!G59</f>
        <v>0</v>
      </c>
      <c r="F23" s="480">
        <f>'Izm.ieņ._T_no___.__.__ (5)'!H59</f>
        <v>0</v>
      </c>
      <c r="G23" s="481">
        <f>'Izm.ieņ._T_no___.__.__ (5)'!I59</f>
        <v>0</v>
      </c>
      <c r="H23" s="481">
        <f>'Izm.ieņ._T_no___.__.__ (5)'!L59</f>
        <v>0</v>
      </c>
      <c r="I23" s="481">
        <f>'Izm.ieņ._T_no___.__.__ (5)'!M59</f>
        <v>0</v>
      </c>
      <c r="J23" s="481">
        <f>'Izm.ieņ._T_no___.__.__ (5)'!N59</f>
        <v>0</v>
      </c>
      <c r="K23" s="481">
        <f>'Izm.ieņ._T_no___.__.__ (5)'!O59</f>
        <v>0</v>
      </c>
      <c r="L23" s="46"/>
    </row>
    <row r="24" spans="1:15">
      <c r="A24" s="481" t="str">
        <f>'Izm.ieņ._T_no___.__.__ (6)'!L2</f>
        <v>__.__.____.</v>
      </c>
      <c r="B24" s="481" t="str">
        <f>'Izm.ieņ._T_no___.__.__ (6)'!N2</f>
        <v>__.__.____.</v>
      </c>
      <c r="C24" s="481">
        <f>'Izm.ieņ._T_no___.__.__ (6)'!C59</f>
        <v>0</v>
      </c>
      <c r="D24" s="481">
        <f>'Izm.ieņ._T_no___.__.__ (6)'!F59</f>
        <v>0</v>
      </c>
      <c r="E24" s="480">
        <f>'Izm.ieņ._T_no___.__.__ (6)'!G59</f>
        <v>0</v>
      </c>
      <c r="F24" s="480">
        <f>'Izm.ieņ._T_no___.__.__ (6)'!H59</f>
        <v>0</v>
      </c>
      <c r="G24" s="481">
        <f>'Izm.ieņ._T_no___.__.__ (6)'!I59</f>
        <v>0</v>
      </c>
      <c r="H24" s="481">
        <f>'Izm.ieņ._T_no___.__.__ (6)'!L59</f>
        <v>0</v>
      </c>
      <c r="I24" s="481">
        <f>'Izm.ieņ._T_no___.__.__ (6)'!M59</f>
        <v>0</v>
      </c>
      <c r="J24" s="481">
        <f>'Izm.ieņ._T_no___.__.__ (6)'!N59</f>
        <v>0</v>
      </c>
      <c r="K24" s="481">
        <f>'Izm.ieņ._T_no___.__.__ (6)'!O59</f>
        <v>0</v>
      </c>
      <c r="L24" s="46"/>
    </row>
    <row r="25" spans="1:15">
      <c r="A25" s="481" t="str">
        <f>'Izm.ieņ._T_no___.__.__ (7)'!L2</f>
        <v>__.__.____.</v>
      </c>
      <c r="B25" s="481" t="str">
        <f>'Izm.ieņ._T_no___.__.__ (7)'!N2</f>
        <v>__.__.____.</v>
      </c>
      <c r="C25" s="481">
        <f>'Izm.ieņ._T_no___.__.__ (7)'!C59</f>
        <v>0</v>
      </c>
      <c r="D25" s="481">
        <f>'Izm.ieņ._T_no___.__.__ (7)'!F59</f>
        <v>0</v>
      </c>
      <c r="E25" s="480">
        <f>'Izm.ieņ._T_no___.__.__ (7)'!G59</f>
        <v>0</v>
      </c>
      <c r="F25" s="480">
        <f>'Izm.ieņ._T_no___.__.__ (7)'!H59</f>
        <v>0</v>
      </c>
      <c r="G25" s="481">
        <f>'Izm.ieņ._T_no___.__.__ (7)'!I59</f>
        <v>0</v>
      </c>
      <c r="H25" s="481">
        <f>'Izm.ieņ._T_no___.__.__ (7)'!L59</f>
        <v>0</v>
      </c>
      <c r="I25" s="481">
        <f>'Izm.ieņ._T_no___.__.__ (7)'!M59</f>
        <v>0</v>
      </c>
      <c r="J25" s="481">
        <f>'Izm.ieņ._T_no___.__.__ (7)'!N59</f>
        <v>0</v>
      </c>
      <c r="K25" s="481">
        <f>'Izm.ieņ._T_no___.__.__ (7)'!O59</f>
        <v>0</v>
      </c>
      <c r="L25" s="46"/>
    </row>
    <row r="26" spans="1:15">
      <c r="A26" s="481" t="str">
        <f>'Izm.ieņ._T_no___.__.__ (8)'!L2</f>
        <v>__.__.____.</v>
      </c>
      <c r="B26" s="481" t="str">
        <f>'Izm.ieņ._T_no___.__.__ (8)'!N2</f>
        <v>__.__.____.</v>
      </c>
      <c r="C26" s="481">
        <f>'Izm.ieņ._T_no___.__.__ (8)'!C59</f>
        <v>0</v>
      </c>
      <c r="D26" s="481">
        <f>'Izm.ieņ._T_no___.__.__ (8)'!F59</f>
        <v>0</v>
      </c>
      <c r="E26" s="480">
        <f>'Izm.ieņ._T_no___.__.__ (8)'!G59</f>
        <v>0</v>
      </c>
      <c r="F26" s="480">
        <f>'Izm.ieņ._T_no___.__.__ (8)'!H59</f>
        <v>0</v>
      </c>
      <c r="G26" s="481">
        <f>'Izm.ieņ._T_no___.__.__ (8)'!I59</f>
        <v>0</v>
      </c>
      <c r="H26" s="481">
        <f>'Izm.ieņ._T_no___.__.__ (8)'!L59</f>
        <v>0</v>
      </c>
      <c r="I26" s="481">
        <f>'Izm.ieņ._T_no___.__.__ (8)'!M59</f>
        <v>0</v>
      </c>
      <c r="J26" s="481">
        <f>'Izm.ieņ._T_no___.__.__ (8)'!N59</f>
        <v>0</v>
      </c>
      <c r="K26" s="481">
        <f>'Izm.ieņ._T_no___.__.__ (8)'!O59</f>
        <v>0</v>
      </c>
      <c r="L26" s="46"/>
    </row>
    <row r="27" spans="1:15">
      <c r="A27" s="483"/>
      <c r="B27" s="483"/>
      <c r="C27" s="483">
        <f t="shared" ref="C27:I27" si="1">SUM(C19:C26)</f>
        <v>0</v>
      </c>
      <c r="D27" s="483">
        <f t="shared" si="1"/>
        <v>0</v>
      </c>
      <c r="E27" s="483">
        <f t="shared" si="1"/>
        <v>0</v>
      </c>
      <c r="F27" s="483">
        <f t="shared" si="1"/>
        <v>0</v>
      </c>
      <c r="G27" s="483">
        <f t="shared" si="1"/>
        <v>0</v>
      </c>
      <c r="H27" s="483">
        <f t="shared" si="1"/>
        <v>0</v>
      </c>
      <c r="I27" s="483">
        <f t="shared" si="1"/>
        <v>0</v>
      </c>
      <c r="J27" s="483">
        <f>SUM(J19:J26)</f>
        <v>0</v>
      </c>
      <c r="K27" s="483">
        <f>SUM(K19:K26)</f>
        <v>0</v>
      </c>
      <c r="L27" s="46"/>
    </row>
    <row r="28" spans="1:15">
      <c r="K28" s="46"/>
      <c r="L28" s="46"/>
    </row>
    <row r="29" spans="1:15">
      <c r="K29" s="46"/>
      <c r="L29" s="46"/>
    </row>
  </sheetData>
  <sheetProtection algorithmName="SHA-512" hashValue="2grfJXFrzqqNMRDIGVYJ4XnpEUk7kmqZAA8+TPTsw3Z+HzFEbPqWx/bFbEkny3zEc167xJpNhhqDC6ofWBgu4Q==" saltValue="ILpQM3Gy2aNfIljmpxWHvw==" spinCount="100000" sheet="1" objects="1" scenarios="1"/>
  <mergeCells count="2">
    <mergeCell ref="A1:S1"/>
    <mergeCell ref="A13:B13"/>
  </mergeCells>
  <pageMargins left="0.7" right="0.7" top="0.75" bottom="0.75" header="0.3" footer="0.3"/>
  <pageSetup paperSize="9"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B9471E-1A7F-4897-B697-EBA6F25A03AC}">
  <dimension ref="A1:AD59"/>
  <sheetViews>
    <sheetView zoomScale="90" zoomScaleNormal="90" workbookViewId="0">
      <selection activeCell="I5" sqref="I5"/>
    </sheetView>
  </sheetViews>
  <sheetFormatPr defaultColWidth="8.6640625" defaultRowHeight="13.2"/>
  <cols>
    <col min="1" max="1" width="7.6640625" style="46" customWidth="1"/>
    <col min="2" max="2" width="12.6640625" style="46" customWidth="1"/>
    <col min="3" max="3" width="12.33203125" style="46" customWidth="1"/>
    <col min="4" max="4" width="13.6640625" style="44" customWidth="1"/>
    <col min="5" max="5" width="14.5546875" style="44" customWidth="1"/>
    <col min="6" max="6" width="13.6640625" style="44" customWidth="1"/>
    <col min="7" max="7" width="14.33203125" style="44" customWidth="1"/>
    <col min="8" max="8" width="15.33203125" style="44" customWidth="1"/>
    <col min="9" max="9" width="16.6640625" style="44" customWidth="1"/>
    <col min="10" max="10" width="18" style="44" customWidth="1"/>
    <col min="11" max="11" width="11.5546875" style="44" customWidth="1"/>
    <col min="12" max="12" width="17.33203125" style="44" customWidth="1"/>
    <col min="13" max="13" width="12.5546875" style="44" customWidth="1"/>
    <col min="14" max="14" width="17.6640625" style="44" customWidth="1"/>
    <col min="15" max="15" width="14.88671875" style="44" customWidth="1"/>
    <col min="16" max="16" width="13.6640625" style="46" customWidth="1"/>
    <col min="17" max="17" width="18" style="44" customWidth="1"/>
    <col min="18" max="18" width="17.5546875" style="46" customWidth="1"/>
    <col min="19" max="19" width="17.44140625" style="46" customWidth="1"/>
    <col min="20" max="20" width="4" style="46" customWidth="1"/>
    <col min="21" max="30" width="16.44140625" style="46" customWidth="1"/>
    <col min="31" max="35" width="8.6640625" style="46"/>
    <col min="36" max="36" width="8.6640625" style="46" customWidth="1"/>
    <col min="37" max="16384" width="8.6640625" style="46"/>
  </cols>
  <sheetData>
    <row r="1" spans="1:30" ht="36" customHeight="1">
      <c r="A1" s="1067" t="s">
        <v>789</v>
      </c>
      <c r="B1" s="1067"/>
      <c r="C1" s="1067"/>
      <c r="D1" s="1067"/>
      <c r="E1" s="1067"/>
      <c r="F1" s="1067"/>
      <c r="G1" s="1067"/>
      <c r="H1" s="1067"/>
      <c r="I1" s="1067"/>
      <c r="J1" s="1067"/>
      <c r="K1" s="1067"/>
      <c r="L1" s="1067"/>
      <c r="M1" s="1067"/>
      <c r="N1" s="1067"/>
      <c r="O1" s="1067"/>
      <c r="P1" s="1067"/>
      <c r="Q1" s="1067"/>
      <c r="R1" s="1067"/>
      <c r="S1" s="1067"/>
    </row>
    <row r="2" spans="1:30" ht="17.399999999999999">
      <c r="A2" s="478" t="s">
        <v>687</v>
      </c>
      <c r="K2" s="833" t="s">
        <v>814</v>
      </c>
      <c r="L2" s="833" t="s">
        <v>815</v>
      </c>
      <c r="M2" s="834" t="s">
        <v>816</v>
      </c>
      <c r="N2" s="835" t="s">
        <v>815</v>
      </c>
      <c r="Q2" s="836"/>
      <c r="R2" s="837" t="s">
        <v>817</v>
      </c>
      <c r="S2" s="838" t="s">
        <v>818</v>
      </c>
      <c r="U2" s="1070" t="s">
        <v>689</v>
      </c>
      <c r="V2" s="1071"/>
      <c r="W2" s="1071"/>
      <c r="X2" s="1071"/>
      <c r="Y2" s="1071"/>
      <c r="Z2" s="1071"/>
      <c r="AA2" s="1071"/>
      <c r="AB2" s="1071"/>
      <c r="AC2" s="1071"/>
      <c r="AD2" s="1072"/>
    </row>
    <row r="4" spans="1:30" ht="109.5" customHeight="1">
      <c r="A4" s="839" t="s">
        <v>682</v>
      </c>
      <c r="B4" s="839" t="s">
        <v>680</v>
      </c>
      <c r="C4" s="825" t="s">
        <v>802</v>
      </c>
      <c r="D4" s="819" t="s">
        <v>819</v>
      </c>
      <c r="E4" s="819" t="s">
        <v>820</v>
      </c>
      <c r="F4" s="819" t="s">
        <v>821</v>
      </c>
      <c r="G4" s="819" t="s">
        <v>822</v>
      </c>
      <c r="H4" s="818" t="s">
        <v>719</v>
      </c>
      <c r="I4" s="818" t="s">
        <v>781</v>
      </c>
      <c r="J4" s="819" t="s">
        <v>720</v>
      </c>
      <c r="K4" s="843" t="s">
        <v>840</v>
      </c>
      <c r="L4" s="821" t="s">
        <v>823</v>
      </c>
      <c r="M4" s="821" t="s">
        <v>824</v>
      </c>
      <c r="N4" s="821" t="s">
        <v>825</v>
      </c>
      <c r="O4" s="821" t="s">
        <v>826</v>
      </c>
      <c r="P4" s="820" t="s">
        <v>688</v>
      </c>
      <c r="Q4" s="820" t="s">
        <v>782</v>
      </c>
      <c r="R4" s="821" t="s">
        <v>721</v>
      </c>
      <c r="S4" s="822" t="s">
        <v>722</v>
      </c>
      <c r="T4" s="130"/>
      <c r="U4" s="819" t="s">
        <v>827</v>
      </c>
      <c r="V4" s="819" t="s">
        <v>723</v>
      </c>
      <c r="W4" s="840" t="s">
        <v>828</v>
      </c>
      <c r="X4" s="819" t="s">
        <v>829</v>
      </c>
      <c r="Y4" s="840" t="s">
        <v>830</v>
      </c>
      <c r="Z4" s="821" t="s">
        <v>831</v>
      </c>
      <c r="AA4" s="821" t="s">
        <v>724</v>
      </c>
      <c r="AB4" s="841" t="s">
        <v>832</v>
      </c>
      <c r="AC4" s="821" t="s">
        <v>833</v>
      </c>
      <c r="AD4" s="841" t="s">
        <v>834</v>
      </c>
    </row>
    <row r="5" spans="1:30">
      <c r="A5" s="8"/>
      <c r="B5" s="439"/>
      <c r="C5" s="181"/>
      <c r="D5" s="10"/>
      <c r="E5" s="181"/>
      <c r="F5" s="181"/>
      <c r="G5" s="181"/>
      <c r="H5" s="480">
        <f>SUM(D5:G5)</f>
        <v>0</v>
      </c>
      <c r="I5" s="480">
        <f>IFERROR(C5*$W$5,0)</f>
        <v>0</v>
      </c>
      <c r="J5" s="481">
        <f>I5-H5</f>
        <v>0</v>
      </c>
      <c r="K5" s="181"/>
      <c r="L5" s="10"/>
      <c r="M5" s="181"/>
      <c r="N5" s="181"/>
      <c r="O5" s="181"/>
      <c r="P5" s="480">
        <f t="shared" ref="P5:P28" si="0">SUM(L5:O5)</f>
        <v>0</v>
      </c>
      <c r="Q5" s="480">
        <f t="shared" ref="Q5:Q28" si="1">IFERROR(K5*$AB$5,0)</f>
        <v>0</v>
      </c>
      <c r="R5" s="481">
        <f>Q5-P5</f>
        <v>0</v>
      </c>
      <c r="S5" s="481">
        <f t="shared" ref="S5:S28" si="2">J5+R5</f>
        <v>0</v>
      </c>
      <c r="U5" s="181"/>
      <c r="V5" s="181"/>
      <c r="W5" s="484">
        <f>IFERROR(V5/U5,0)</f>
        <v>0</v>
      </c>
      <c r="X5" s="181"/>
      <c r="Y5" s="484">
        <f>IFERROR(X5/U5,0)</f>
        <v>0</v>
      </c>
      <c r="Z5" s="181"/>
      <c r="AA5" s="181"/>
      <c r="AB5" s="484">
        <f>IFERROR(AA5/Z5,0)</f>
        <v>0</v>
      </c>
      <c r="AC5" s="181"/>
      <c r="AD5" s="484">
        <f>IFERROR(AC5/Z5,0)</f>
        <v>0</v>
      </c>
    </row>
    <row r="6" spans="1:30">
      <c r="A6" s="8"/>
      <c r="B6" s="439"/>
      <c r="C6" s="181"/>
      <c r="D6" s="10"/>
      <c r="E6" s="181"/>
      <c r="F6" s="181"/>
      <c r="G6" s="181"/>
      <c r="H6" s="480">
        <f t="shared" ref="H6:H28" si="3">SUM(D6:G6)</f>
        <v>0</v>
      </c>
      <c r="I6" s="480">
        <f>IFERROR(C6*$W$5,0)</f>
        <v>0</v>
      </c>
      <c r="J6" s="481">
        <f t="shared" ref="J6:J27" si="4">I6-H6</f>
        <v>0</v>
      </c>
      <c r="K6" s="181"/>
      <c r="L6" s="181"/>
      <c r="M6" s="181"/>
      <c r="N6" s="181"/>
      <c r="O6" s="181"/>
      <c r="P6" s="480">
        <f t="shared" si="0"/>
        <v>0</v>
      </c>
      <c r="Q6" s="480">
        <f t="shared" si="1"/>
        <v>0</v>
      </c>
      <c r="R6" s="481">
        <f t="shared" ref="R6:R28" si="5">Q6-P6</f>
        <v>0</v>
      </c>
      <c r="S6" s="481">
        <f t="shared" si="2"/>
        <v>0</v>
      </c>
    </row>
    <row r="7" spans="1:30">
      <c r="A7" s="8"/>
      <c r="B7" s="439"/>
      <c r="C7" s="181"/>
      <c r="D7" s="10"/>
      <c r="E7" s="181"/>
      <c r="F7" s="181"/>
      <c r="G7" s="181"/>
      <c r="H7" s="480">
        <f t="shared" si="3"/>
        <v>0</v>
      </c>
      <c r="I7" s="480">
        <f t="shared" ref="I7:I28" si="6">IFERROR(C7*$W$5,0)</f>
        <v>0</v>
      </c>
      <c r="J7" s="481">
        <f t="shared" si="4"/>
        <v>0</v>
      </c>
      <c r="K7" s="181"/>
      <c r="L7" s="181"/>
      <c r="M7" s="181"/>
      <c r="N7" s="181"/>
      <c r="O7" s="181"/>
      <c r="P7" s="480">
        <f t="shared" si="0"/>
        <v>0</v>
      </c>
      <c r="Q7" s="480">
        <f t="shared" si="1"/>
        <v>0</v>
      </c>
      <c r="R7" s="481">
        <f t="shared" si="5"/>
        <v>0</v>
      </c>
      <c r="S7" s="481">
        <f t="shared" si="2"/>
        <v>0</v>
      </c>
    </row>
    <row r="8" spans="1:30">
      <c r="A8" s="8"/>
      <c r="B8" s="439"/>
      <c r="C8" s="181"/>
      <c r="D8" s="10"/>
      <c r="E8" s="181"/>
      <c r="F8" s="181"/>
      <c r="G8" s="181"/>
      <c r="H8" s="480">
        <f t="shared" si="3"/>
        <v>0</v>
      </c>
      <c r="I8" s="480">
        <f t="shared" si="6"/>
        <v>0</v>
      </c>
      <c r="J8" s="481">
        <f t="shared" si="4"/>
        <v>0</v>
      </c>
      <c r="K8" s="181"/>
      <c r="L8" s="181"/>
      <c r="M8" s="181"/>
      <c r="N8" s="181"/>
      <c r="O8" s="181"/>
      <c r="P8" s="480">
        <f t="shared" si="0"/>
        <v>0</v>
      </c>
      <c r="Q8" s="480">
        <f t="shared" si="1"/>
        <v>0</v>
      </c>
      <c r="R8" s="481">
        <f t="shared" si="5"/>
        <v>0</v>
      </c>
      <c r="S8" s="481">
        <f t="shared" si="2"/>
        <v>0</v>
      </c>
    </row>
    <row r="9" spans="1:30">
      <c r="A9" s="8"/>
      <c r="B9" s="439"/>
      <c r="C9" s="181"/>
      <c r="D9" s="10"/>
      <c r="E9" s="181"/>
      <c r="F9" s="181"/>
      <c r="G9" s="181"/>
      <c r="H9" s="480">
        <f t="shared" si="3"/>
        <v>0</v>
      </c>
      <c r="I9" s="480">
        <f t="shared" si="6"/>
        <v>0</v>
      </c>
      <c r="J9" s="481">
        <f t="shared" si="4"/>
        <v>0</v>
      </c>
      <c r="K9" s="181"/>
      <c r="L9" s="181"/>
      <c r="M9" s="181"/>
      <c r="N9" s="181"/>
      <c r="O9" s="181"/>
      <c r="P9" s="480">
        <f t="shared" si="0"/>
        <v>0</v>
      </c>
      <c r="Q9" s="480">
        <f t="shared" si="1"/>
        <v>0</v>
      </c>
      <c r="R9" s="481">
        <f t="shared" si="5"/>
        <v>0</v>
      </c>
      <c r="S9" s="481">
        <f t="shared" si="2"/>
        <v>0</v>
      </c>
    </row>
    <row r="10" spans="1:30">
      <c r="A10" s="8"/>
      <c r="B10" s="439"/>
      <c r="C10" s="181"/>
      <c r="D10" s="10"/>
      <c r="E10" s="181"/>
      <c r="F10" s="181"/>
      <c r="G10" s="181"/>
      <c r="H10" s="480">
        <f t="shared" si="3"/>
        <v>0</v>
      </c>
      <c r="I10" s="480">
        <f t="shared" si="6"/>
        <v>0</v>
      </c>
      <c r="J10" s="481">
        <f t="shared" si="4"/>
        <v>0</v>
      </c>
      <c r="K10" s="181"/>
      <c r="L10" s="181"/>
      <c r="M10" s="181"/>
      <c r="N10" s="181"/>
      <c r="O10" s="181"/>
      <c r="P10" s="480">
        <f t="shared" si="0"/>
        <v>0</v>
      </c>
      <c r="Q10" s="480">
        <f t="shared" si="1"/>
        <v>0</v>
      </c>
      <c r="R10" s="481">
        <f t="shared" si="5"/>
        <v>0</v>
      </c>
      <c r="S10" s="481">
        <f t="shared" si="2"/>
        <v>0</v>
      </c>
    </row>
    <row r="11" spans="1:30">
      <c r="A11" s="8"/>
      <c r="B11" s="439"/>
      <c r="C11" s="181"/>
      <c r="D11" s="10"/>
      <c r="E11" s="181"/>
      <c r="F11" s="181"/>
      <c r="G11" s="181"/>
      <c r="H11" s="480">
        <f t="shared" si="3"/>
        <v>0</v>
      </c>
      <c r="I11" s="480">
        <f t="shared" si="6"/>
        <v>0</v>
      </c>
      <c r="J11" s="481">
        <f t="shared" si="4"/>
        <v>0</v>
      </c>
      <c r="K11" s="181"/>
      <c r="L11" s="181"/>
      <c r="M11" s="181"/>
      <c r="N11" s="181"/>
      <c r="O11" s="181"/>
      <c r="P11" s="480">
        <f t="shared" si="0"/>
        <v>0</v>
      </c>
      <c r="Q11" s="480">
        <f t="shared" si="1"/>
        <v>0</v>
      </c>
      <c r="R11" s="481">
        <f t="shared" si="5"/>
        <v>0</v>
      </c>
      <c r="S11" s="481">
        <f t="shared" si="2"/>
        <v>0</v>
      </c>
    </row>
    <row r="12" spans="1:30">
      <c r="A12" s="8"/>
      <c r="B12" s="439"/>
      <c r="C12" s="181"/>
      <c r="D12" s="10"/>
      <c r="E12" s="181"/>
      <c r="F12" s="181"/>
      <c r="G12" s="181"/>
      <c r="H12" s="480">
        <f t="shared" si="3"/>
        <v>0</v>
      </c>
      <c r="I12" s="480">
        <f t="shared" si="6"/>
        <v>0</v>
      </c>
      <c r="J12" s="481">
        <f t="shared" si="4"/>
        <v>0</v>
      </c>
      <c r="K12" s="181"/>
      <c r="L12" s="181"/>
      <c r="M12" s="181"/>
      <c r="N12" s="181"/>
      <c r="O12" s="181"/>
      <c r="P12" s="480">
        <f t="shared" si="0"/>
        <v>0</v>
      </c>
      <c r="Q12" s="480">
        <f t="shared" si="1"/>
        <v>0</v>
      </c>
      <c r="R12" s="481">
        <f t="shared" si="5"/>
        <v>0</v>
      </c>
      <c r="S12" s="481">
        <f t="shared" si="2"/>
        <v>0</v>
      </c>
    </row>
    <row r="13" spans="1:30">
      <c r="A13" s="8"/>
      <c r="B13" s="439"/>
      <c r="C13" s="181"/>
      <c r="D13" s="10"/>
      <c r="E13" s="181"/>
      <c r="F13" s="181"/>
      <c r="G13" s="181"/>
      <c r="H13" s="480">
        <f t="shared" si="3"/>
        <v>0</v>
      </c>
      <c r="I13" s="480">
        <f t="shared" si="6"/>
        <v>0</v>
      </c>
      <c r="J13" s="481">
        <f t="shared" si="4"/>
        <v>0</v>
      </c>
      <c r="K13" s="181"/>
      <c r="L13" s="181"/>
      <c r="M13" s="181"/>
      <c r="N13" s="181"/>
      <c r="O13" s="181"/>
      <c r="P13" s="480">
        <f t="shared" si="0"/>
        <v>0</v>
      </c>
      <c r="Q13" s="480">
        <f t="shared" si="1"/>
        <v>0</v>
      </c>
      <c r="R13" s="481">
        <f t="shared" si="5"/>
        <v>0</v>
      </c>
      <c r="S13" s="481">
        <f t="shared" si="2"/>
        <v>0</v>
      </c>
    </row>
    <row r="14" spans="1:30">
      <c r="A14" s="8"/>
      <c r="B14" s="439"/>
      <c r="C14" s="181"/>
      <c r="D14" s="10"/>
      <c r="E14" s="181"/>
      <c r="F14" s="181"/>
      <c r="G14" s="181"/>
      <c r="H14" s="480">
        <f t="shared" si="3"/>
        <v>0</v>
      </c>
      <c r="I14" s="480">
        <f t="shared" si="6"/>
        <v>0</v>
      </c>
      <c r="J14" s="481">
        <f t="shared" si="4"/>
        <v>0</v>
      </c>
      <c r="K14" s="181"/>
      <c r="L14" s="181"/>
      <c r="M14" s="181"/>
      <c r="N14" s="181"/>
      <c r="O14" s="181"/>
      <c r="P14" s="480">
        <f t="shared" si="0"/>
        <v>0</v>
      </c>
      <c r="Q14" s="480">
        <f t="shared" si="1"/>
        <v>0</v>
      </c>
      <c r="R14" s="481">
        <f t="shared" si="5"/>
        <v>0</v>
      </c>
      <c r="S14" s="481">
        <f t="shared" si="2"/>
        <v>0</v>
      </c>
    </row>
    <row r="15" spans="1:30">
      <c r="A15" s="8"/>
      <c r="B15" s="439"/>
      <c r="C15" s="181"/>
      <c r="D15" s="10"/>
      <c r="E15" s="181"/>
      <c r="F15" s="181"/>
      <c r="G15" s="181"/>
      <c r="H15" s="480">
        <f t="shared" si="3"/>
        <v>0</v>
      </c>
      <c r="I15" s="480">
        <f t="shared" si="6"/>
        <v>0</v>
      </c>
      <c r="J15" s="481">
        <f t="shared" si="4"/>
        <v>0</v>
      </c>
      <c r="K15" s="181"/>
      <c r="L15" s="181"/>
      <c r="M15" s="181"/>
      <c r="N15" s="181"/>
      <c r="O15" s="181"/>
      <c r="P15" s="480">
        <f t="shared" si="0"/>
        <v>0</v>
      </c>
      <c r="Q15" s="480">
        <f t="shared" si="1"/>
        <v>0</v>
      </c>
      <c r="R15" s="481">
        <f t="shared" si="5"/>
        <v>0</v>
      </c>
      <c r="S15" s="481">
        <f t="shared" si="2"/>
        <v>0</v>
      </c>
    </row>
    <row r="16" spans="1:30">
      <c r="A16" s="8"/>
      <c r="B16" s="439"/>
      <c r="C16" s="181"/>
      <c r="D16" s="10"/>
      <c r="E16" s="181"/>
      <c r="F16" s="181"/>
      <c r="G16" s="181"/>
      <c r="H16" s="480">
        <f t="shared" si="3"/>
        <v>0</v>
      </c>
      <c r="I16" s="480">
        <f t="shared" si="6"/>
        <v>0</v>
      </c>
      <c r="J16" s="481">
        <f t="shared" si="4"/>
        <v>0</v>
      </c>
      <c r="K16" s="181"/>
      <c r="L16" s="181"/>
      <c r="M16" s="181"/>
      <c r="N16" s="181"/>
      <c r="O16" s="181"/>
      <c r="P16" s="480">
        <f t="shared" si="0"/>
        <v>0</v>
      </c>
      <c r="Q16" s="480">
        <f t="shared" si="1"/>
        <v>0</v>
      </c>
      <c r="R16" s="481">
        <f t="shared" si="5"/>
        <v>0</v>
      </c>
      <c r="S16" s="481">
        <f t="shared" si="2"/>
        <v>0</v>
      </c>
    </row>
    <row r="17" spans="1:19">
      <c r="A17" s="8"/>
      <c r="B17" s="439"/>
      <c r="C17" s="181"/>
      <c r="D17" s="10"/>
      <c r="E17" s="181"/>
      <c r="F17" s="181"/>
      <c r="G17" s="181"/>
      <c r="H17" s="480">
        <f t="shared" si="3"/>
        <v>0</v>
      </c>
      <c r="I17" s="480">
        <f t="shared" si="6"/>
        <v>0</v>
      </c>
      <c r="J17" s="481">
        <f t="shared" si="4"/>
        <v>0</v>
      </c>
      <c r="K17" s="181"/>
      <c r="L17" s="181"/>
      <c r="M17" s="181"/>
      <c r="N17" s="181"/>
      <c r="O17" s="181"/>
      <c r="P17" s="480">
        <f t="shared" si="0"/>
        <v>0</v>
      </c>
      <c r="Q17" s="480">
        <f t="shared" si="1"/>
        <v>0</v>
      </c>
      <c r="R17" s="481">
        <f t="shared" si="5"/>
        <v>0</v>
      </c>
      <c r="S17" s="481">
        <f t="shared" si="2"/>
        <v>0</v>
      </c>
    </row>
    <row r="18" spans="1:19">
      <c r="A18" s="8"/>
      <c r="B18" s="439"/>
      <c r="C18" s="181"/>
      <c r="D18" s="10"/>
      <c r="E18" s="181"/>
      <c r="F18" s="181"/>
      <c r="G18" s="181"/>
      <c r="H18" s="480">
        <f t="shared" si="3"/>
        <v>0</v>
      </c>
      <c r="I18" s="480">
        <f t="shared" si="6"/>
        <v>0</v>
      </c>
      <c r="J18" s="481">
        <f t="shared" si="4"/>
        <v>0</v>
      </c>
      <c r="K18" s="181"/>
      <c r="L18" s="181"/>
      <c r="M18" s="181"/>
      <c r="N18" s="181"/>
      <c r="O18" s="181"/>
      <c r="P18" s="480">
        <f t="shared" si="0"/>
        <v>0</v>
      </c>
      <c r="Q18" s="480">
        <f t="shared" si="1"/>
        <v>0</v>
      </c>
      <c r="R18" s="481">
        <f t="shared" si="5"/>
        <v>0</v>
      </c>
      <c r="S18" s="481">
        <f t="shared" si="2"/>
        <v>0</v>
      </c>
    </row>
    <row r="19" spans="1:19">
      <c r="A19" s="8"/>
      <c r="B19" s="439"/>
      <c r="C19" s="181"/>
      <c r="D19" s="10"/>
      <c r="E19" s="181"/>
      <c r="F19" s="181"/>
      <c r="G19" s="181"/>
      <c r="H19" s="480">
        <f t="shared" si="3"/>
        <v>0</v>
      </c>
      <c r="I19" s="480">
        <f t="shared" si="6"/>
        <v>0</v>
      </c>
      <c r="J19" s="481">
        <f t="shared" si="4"/>
        <v>0</v>
      </c>
      <c r="K19" s="181"/>
      <c r="L19" s="181"/>
      <c r="M19" s="181"/>
      <c r="N19" s="181"/>
      <c r="O19" s="181"/>
      <c r="P19" s="480">
        <f t="shared" si="0"/>
        <v>0</v>
      </c>
      <c r="Q19" s="480">
        <f t="shared" si="1"/>
        <v>0</v>
      </c>
      <c r="R19" s="481">
        <f t="shared" si="5"/>
        <v>0</v>
      </c>
      <c r="S19" s="481">
        <f t="shared" si="2"/>
        <v>0</v>
      </c>
    </row>
    <row r="20" spans="1:19">
      <c r="A20" s="8"/>
      <c r="B20" s="439"/>
      <c r="C20" s="181"/>
      <c r="D20" s="10"/>
      <c r="E20" s="181"/>
      <c r="F20" s="181"/>
      <c r="G20" s="181"/>
      <c r="H20" s="480">
        <f t="shared" si="3"/>
        <v>0</v>
      </c>
      <c r="I20" s="480">
        <f t="shared" si="6"/>
        <v>0</v>
      </c>
      <c r="J20" s="481">
        <f t="shared" si="4"/>
        <v>0</v>
      </c>
      <c r="K20" s="181"/>
      <c r="L20" s="181"/>
      <c r="M20" s="181"/>
      <c r="N20" s="181"/>
      <c r="O20" s="181"/>
      <c r="P20" s="480">
        <f t="shared" si="0"/>
        <v>0</v>
      </c>
      <c r="Q20" s="480">
        <f t="shared" si="1"/>
        <v>0</v>
      </c>
      <c r="R20" s="481">
        <f t="shared" si="5"/>
        <v>0</v>
      </c>
      <c r="S20" s="481">
        <f t="shared" si="2"/>
        <v>0</v>
      </c>
    </row>
    <row r="21" spans="1:19">
      <c r="A21" s="8"/>
      <c r="B21" s="439"/>
      <c r="C21" s="181"/>
      <c r="D21" s="10"/>
      <c r="E21" s="181"/>
      <c r="F21" s="181"/>
      <c r="G21" s="181"/>
      <c r="H21" s="480">
        <f t="shared" si="3"/>
        <v>0</v>
      </c>
      <c r="I21" s="480">
        <f t="shared" si="6"/>
        <v>0</v>
      </c>
      <c r="J21" s="481">
        <f t="shared" si="4"/>
        <v>0</v>
      </c>
      <c r="K21" s="181"/>
      <c r="L21" s="181"/>
      <c r="M21" s="181"/>
      <c r="N21" s="181"/>
      <c r="O21" s="181"/>
      <c r="P21" s="480">
        <f t="shared" si="0"/>
        <v>0</v>
      </c>
      <c r="Q21" s="480">
        <f t="shared" si="1"/>
        <v>0</v>
      </c>
      <c r="R21" s="481">
        <f t="shared" si="5"/>
        <v>0</v>
      </c>
      <c r="S21" s="481">
        <f t="shared" si="2"/>
        <v>0</v>
      </c>
    </row>
    <row r="22" spans="1:19">
      <c r="A22" s="8"/>
      <c r="B22" s="439"/>
      <c r="C22" s="181"/>
      <c r="D22" s="10"/>
      <c r="E22" s="181"/>
      <c r="F22" s="181"/>
      <c r="G22" s="181"/>
      <c r="H22" s="480">
        <f t="shared" si="3"/>
        <v>0</v>
      </c>
      <c r="I22" s="480">
        <f t="shared" si="6"/>
        <v>0</v>
      </c>
      <c r="J22" s="481">
        <f t="shared" si="4"/>
        <v>0</v>
      </c>
      <c r="K22" s="181"/>
      <c r="L22" s="181"/>
      <c r="M22" s="181"/>
      <c r="N22" s="181"/>
      <c r="O22" s="181"/>
      <c r="P22" s="480">
        <f t="shared" si="0"/>
        <v>0</v>
      </c>
      <c r="Q22" s="480">
        <f t="shared" si="1"/>
        <v>0</v>
      </c>
      <c r="R22" s="481">
        <f t="shared" si="5"/>
        <v>0</v>
      </c>
      <c r="S22" s="481">
        <f t="shared" si="2"/>
        <v>0</v>
      </c>
    </row>
    <row r="23" spans="1:19">
      <c r="A23" s="8"/>
      <c r="B23" s="439"/>
      <c r="C23" s="181"/>
      <c r="D23" s="10"/>
      <c r="E23" s="181"/>
      <c r="F23" s="181"/>
      <c r="G23" s="181"/>
      <c r="H23" s="480">
        <f t="shared" si="3"/>
        <v>0</v>
      </c>
      <c r="I23" s="480">
        <f t="shared" si="6"/>
        <v>0</v>
      </c>
      <c r="J23" s="481">
        <f t="shared" si="4"/>
        <v>0</v>
      </c>
      <c r="K23" s="181"/>
      <c r="L23" s="181"/>
      <c r="M23" s="181"/>
      <c r="N23" s="181"/>
      <c r="O23" s="181"/>
      <c r="P23" s="480">
        <f t="shared" si="0"/>
        <v>0</v>
      </c>
      <c r="Q23" s="480">
        <f t="shared" si="1"/>
        <v>0</v>
      </c>
      <c r="R23" s="481">
        <f t="shared" si="5"/>
        <v>0</v>
      </c>
      <c r="S23" s="481">
        <f t="shared" si="2"/>
        <v>0</v>
      </c>
    </row>
    <row r="24" spans="1:19">
      <c r="A24" s="8"/>
      <c r="B24" s="439"/>
      <c r="C24" s="181"/>
      <c r="D24" s="10"/>
      <c r="E24" s="181"/>
      <c r="F24" s="181"/>
      <c r="G24" s="181"/>
      <c r="H24" s="480">
        <f t="shared" si="3"/>
        <v>0</v>
      </c>
      <c r="I24" s="480">
        <f t="shared" si="6"/>
        <v>0</v>
      </c>
      <c r="J24" s="481">
        <f t="shared" si="4"/>
        <v>0</v>
      </c>
      <c r="K24" s="181"/>
      <c r="L24" s="181"/>
      <c r="M24" s="181"/>
      <c r="N24" s="181"/>
      <c r="O24" s="181"/>
      <c r="P24" s="480">
        <f t="shared" si="0"/>
        <v>0</v>
      </c>
      <c r="Q24" s="480">
        <f t="shared" si="1"/>
        <v>0</v>
      </c>
      <c r="R24" s="481">
        <f t="shared" si="5"/>
        <v>0</v>
      </c>
      <c r="S24" s="481">
        <f t="shared" si="2"/>
        <v>0</v>
      </c>
    </row>
    <row r="25" spans="1:19">
      <c r="A25" s="8"/>
      <c r="B25" s="439"/>
      <c r="C25" s="181"/>
      <c r="D25" s="10"/>
      <c r="E25" s="181"/>
      <c r="F25" s="181"/>
      <c r="G25" s="181"/>
      <c r="H25" s="480">
        <f t="shared" si="3"/>
        <v>0</v>
      </c>
      <c r="I25" s="480">
        <f t="shared" si="6"/>
        <v>0</v>
      </c>
      <c r="J25" s="481">
        <f t="shared" si="4"/>
        <v>0</v>
      </c>
      <c r="K25" s="181"/>
      <c r="L25" s="181"/>
      <c r="M25" s="181"/>
      <c r="N25" s="181"/>
      <c r="O25" s="181"/>
      <c r="P25" s="480">
        <f t="shared" si="0"/>
        <v>0</v>
      </c>
      <c r="Q25" s="480">
        <f t="shared" si="1"/>
        <v>0</v>
      </c>
      <c r="R25" s="481">
        <f t="shared" si="5"/>
        <v>0</v>
      </c>
      <c r="S25" s="481">
        <f t="shared" si="2"/>
        <v>0</v>
      </c>
    </row>
    <row r="26" spans="1:19">
      <c r="A26" s="8"/>
      <c r="B26" s="439"/>
      <c r="C26" s="181"/>
      <c r="D26" s="10"/>
      <c r="E26" s="181"/>
      <c r="F26" s="181"/>
      <c r="G26" s="181"/>
      <c r="H26" s="480">
        <f t="shared" si="3"/>
        <v>0</v>
      </c>
      <c r="I26" s="480">
        <f t="shared" si="6"/>
        <v>0</v>
      </c>
      <c r="J26" s="481">
        <f t="shared" si="4"/>
        <v>0</v>
      </c>
      <c r="K26" s="181"/>
      <c r="L26" s="181"/>
      <c r="M26" s="181"/>
      <c r="N26" s="181"/>
      <c r="O26" s="181"/>
      <c r="P26" s="480">
        <f t="shared" si="0"/>
        <v>0</v>
      </c>
      <c r="Q26" s="480">
        <f t="shared" si="1"/>
        <v>0</v>
      </c>
      <c r="R26" s="481">
        <f t="shared" si="5"/>
        <v>0</v>
      </c>
      <c r="S26" s="481">
        <f t="shared" si="2"/>
        <v>0</v>
      </c>
    </row>
    <row r="27" spans="1:19">
      <c r="A27" s="8"/>
      <c r="B27" s="439"/>
      <c r="C27" s="181"/>
      <c r="D27" s="10"/>
      <c r="E27" s="181"/>
      <c r="F27" s="181"/>
      <c r="G27" s="181"/>
      <c r="H27" s="480">
        <f t="shared" si="3"/>
        <v>0</v>
      </c>
      <c r="I27" s="480">
        <f t="shared" si="6"/>
        <v>0</v>
      </c>
      <c r="J27" s="481">
        <f t="shared" si="4"/>
        <v>0</v>
      </c>
      <c r="K27" s="181"/>
      <c r="L27" s="181"/>
      <c r="M27" s="181"/>
      <c r="N27" s="181"/>
      <c r="O27" s="181"/>
      <c r="P27" s="480">
        <f t="shared" si="0"/>
        <v>0</v>
      </c>
      <c r="Q27" s="480">
        <f t="shared" si="1"/>
        <v>0</v>
      </c>
      <c r="R27" s="481">
        <f t="shared" si="5"/>
        <v>0</v>
      </c>
      <c r="S27" s="481">
        <f t="shared" si="2"/>
        <v>0</v>
      </c>
    </row>
    <row r="28" spans="1:19">
      <c r="A28" s="8"/>
      <c r="B28" s="439"/>
      <c r="C28" s="181"/>
      <c r="D28" s="10"/>
      <c r="E28" s="181"/>
      <c r="F28" s="181"/>
      <c r="G28" s="181"/>
      <c r="H28" s="480">
        <f t="shared" si="3"/>
        <v>0</v>
      </c>
      <c r="I28" s="480">
        <f t="shared" si="6"/>
        <v>0</v>
      </c>
      <c r="J28" s="481">
        <f>I28-H28</f>
        <v>0</v>
      </c>
      <c r="K28" s="181"/>
      <c r="L28" s="181"/>
      <c r="M28" s="181"/>
      <c r="N28" s="181"/>
      <c r="O28" s="181"/>
      <c r="P28" s="480">
        <f t="shared" si="0"/>
        <v>0</v>
      </c>
      <c r="Q28" s="480">
        <f t="shared" si="1"/>
        <v>0</v>
      </c>
      <c r="R28" s="481">
        <f t="shared" si="5"/>
        <v>0</v>
      </c>
      <c r="S28" s="481">
        <f t="shared" si="2"/>
        <v>0</v>
      </c>
    </row>
    <row r="29" spans="1:19">
      <c r="A29" s="485" t="s">
        <v>7</v>
      </c>
      <c r="B29" s="842">
        <f>COUNTA(B5:B28)</f>
        <v>0</v>
      </c>
      <c r="C29" s="483">
        <f>SUM(C5:C28)</f>
        <v>0</v>
      </c>
      <c r="D29" s="483">
        <f t="shared" ref="D29:S29" si="7">SUM(D5:D28)</f>
        <v>0</v>
      </c>
      <c r="E29" s="483">
        <f>SUM(E5:E28)</f>
        <v>0</v>
      </c>
      <c r="F29" s="483">
        <f t="shared" si="7"/>
        <v>0</v>
      </c>
      <c r="G29" s="483">
        <f t="shared" si="7"/>
        <v>0</v>
      </c>
      <c r="H29" s="483">
        <f t="shared" si="7"/>
        <v>0</v>
      </c>
      <c r="I29" s="483">
        <f t="shared" si="7"/>
        <v>0</v>
      </c>
      <c r="J29" s="483">
        <f>IFERROR(SUM(J5:J28),0)</f>
        <v>0</v>
      </c>
      <c r="K29" s="483">
        <f t="shared" si="7"/>
        <v>0</v>
      </c>
      <c r="L29" s="483">
        <f t="shared" si="7"/>
        <v>0</v>
      </c>
      <c r="M29" s="483">
        <f t="shared" si="7"/>
        <v>0</v>
      </c>
      <c r="N29" s="483">
        <f t="shared" si="7"/>
        <v>0</v>
      </c>
      <c r="O29" s="483">
        <f t="shared" si="7"/>
        <v>0</v>
      </c>
      <c r="P29" s="483">
        <f>SUM(P5:P28)</f>
        <v>0</v>
      </c>
      <c r="Q29" s="483">
        <f t="shared" si="7"/>
        <v>0</v>
      </c>
      <c r="R29" s="483">
        <f>IFERROR(SUM(R5:R28),0)</f>
        <v>0</v>
      </c>
      <c r="S29" s="483">
        <f t="shared" si="7"/>
        <v>0</v>
      </c>
    </row>
    <row r="32" spans="1:19" ht="17.399999999999999">
      <c r="A32" s="478" t="s">
        <v>801</v>
      </c>
      <c r="M32" s="46"/>
      <c r="N32" s="46"/>
      <c r="O32" s="46"/>
    </row>
    <row r="33" spans="1:15">
      <c r="M33" s="46"/>
      <c r="N33" s="46"/>
      <c r="O33" s="46"/>
    </row>
    <row r="34" spans="1:15" ht="145.19999999999999">
      <c r="A34" s="839" t="s">
        <v>682</v>
      </c>
      <c r="B34" s="839" t="s">
        <v>680</v>
      </c>
      <c r="C34" s="825" t="s">
        <v>802</v>
      </c>
      <c r="D34" s="819" t="s">
        <v>835</v>
      </c>
      <c r="E34" s="819" t="s">
        <v>836</v>
      </c>
      <c r="F34" s="819" t="s">
        <v>837</v>
      </c>
      <c r="G34" s="819" t="s">
        <v>838</v>
      </c>
      <c r="H34" s="819" t="s">
        <v>839</v>
      </c>
      <c r="I34" s="843" t="s">
        <v>840</v>
      </c>
      <c r="J34" s="821" t="s">
        <v>841</v>
      </c>
      <c r="K34" s="821" t="s">
        <v>842</v>
      </c>
      <c r="L34" s="826" t="s">
        <v>843</v>
      </c>
      <c r="M34" s="821" t="s">
        <v>844</v>
      </c>
      <c r="N34" s="821" t="s">
        <v>845</v>
      </c>
      <c r="O34" s="822" t="s">
        <v>722</v>
      </c>
    </row>
    <row r="35" spans="1:15">
      <c r="A35" s="479"/>
      <c r="B35" s="439"/>
      <c r="C35" s="181"/>
      <c r="D35" s="181"/>
      <c r="E35" s="855"/>
      <c r="F35" s="480">
        <f>C35*$Y$5</f>
        <v>0</v>
      </c>
      <c r="G35" s="480">
        <f>D35*E35</f>
        <v>0</v>
      </c>
      <c r="H35" s="481">
        <f>F35-G35</f>
        <v>0</v>
      </c>
      <c r="I35" s="482"/>
      <c r="J35" s="482"/>
      <c r="K35" s="856"/>
      <c r="L35" s="480">
        <f>I35*$AD$5</f>
        <v>0</v>
      </c>
      <c r="M35" s="480">
        <f>J35*K35</f>
        <v>0</v>
      </c>
      <c r="N35" s="480">
        <f>L35-M35</f>
        <v>0</v>
      </c>
      <c r="O35" s="480">
        <f>H35+N35</f>
        <v>0</v>
      </c>
    </row>
    <row r="36" spans="1:15">
      <c r="A36" s="479"/>
      <c r="B36" s="439"/>
      <c r="C36" s="181"/>
      <c r="D36" s="181"/>
      <c r="E36" s="855"/>
      <c r="F36" s="480">
        <f t="shared" ref="F36:F57" si="8">C36*$Y$5</f>
        <v>0</v>
      </c>
      <c r="G36" s="480">
        <f t="shared" ref="G36:G57" si="9">D36*E36</f>
        <v>0</v>
      </c>
      <c r="H36" s="481">
        <f t="shared" ref="H36:H58" si="10">F36-G36</f>
        <v>0</v>
      </c>
      <c r="I36" s="482"/>
      <c r="J36" s="482"/>
      <c r="K36" s="856"/>
      <c r="L36" s="480">
        <f t="shared" ref="L36:L58" si="11">I36*$AD$5</f>
        <v>0</v>
      </c>
      <c r="M36" s="480">
        <f t="shared" ref="M36:M56" si="12">J36*K36</f>
        <v>0</v>
      </c>
      <c r="N36" s="480">
        <f t="shared" ref="N36:N58" si="13">L36-M36</f>
        <v>0</v>
      </c>
      <c r="O36" s="480">
        <f t="shared" ref="O36:O58" si="14">H36+N36</f>
        <v>0</v>
      </c>
    </row>
    <row r="37" spans="1:15">
      <c r="A37" s="479"/>
      <c r="B37" s="439"/>
      <c r="C37" s="181"/>
      <c r="D37" s="181"/>
      <c r="E37" s="855"/>
      <c r="F37" s="480">
        <f t="shared" si="8"/>
        <v>0</v>
      </c>
      <c r="G37" s="480">
        <f t="shared" si="9"/>
        <v>0</v>
      </c>
      <c r="H37" s="481">
        <f t="shared" si="10"/>
        <v>0</v>
      </c>
      <c r="I37" s="482"/>
      <c r="J37" s="482"/>
      <c r="K37" s="856"/>
      <c r="L37" s="480">
        <f t="shared" si="11"/>
        <v>0</v>
      </c>
      <c r="M37" s="480">
        <f t="shared" si="12"/>
        <v>0</v>
      </c>
      <c r="N37" s="480">
        <f t="shared" si="13"/>
        <v>0</v>
      </c>
      <c r="O37" s="480">
        <f t="shared" si="14"/>
        <v>0</v>
      </c>
    </row>
    <row r="38" spans="1:15">
      <c r="A38" s="479"/>
      <c r="B38" s="439"/>
      <c r="C38" s="181"/>
      <c r="D38" s="181"/>
      <c r="E38" s="855"/>
      <c r="F38" s="480">
        <f t="shared" si="8"/>
        <v>0</v>
      </c>
      <c r="G38" s="480">
        <f t="shared" si="9"/>
        <v>0</v>
      </c>
      <c r="H38" s="481">
        <f t="shared" si="10"/>
        <v>0</v>
      </c>
      <c r="I38" s="482"/>
      <c r="J38" s="482"/>
      <c r="K38" s="856"/>
      <c r="L38" s="480">
        <f t="shared" si="11"/>
        <v>0</v>
      </c>
      <c r="M38" s="480">
        <f t="shared" si="12"/>
        <v>0</v>
      </c>
      <c r="N38" s="480">
        <f t="shared" si="13"/>
        <v>0</v>
      </c>
      <c r="O38" s="480">
        <f t="shared" si="14"/>
        <v>0</v>
      </c>
    </row>
    <row r="39" spans="1:15">
      <c r="A39" s="479"/>
      <c r="B39" s="439"/>
      <c r="C39" s="181"/>
      <c r="D39" s="181"/>
      <c r="E39" s="855"/>
      <c r="F39" s="480">
        <f t="shared" si="8"/>
        <v>0</v>
      </c>
      <c r="G39" s="480">
        <f t="shared" si="9"/>
        <v>0</v>
      </c>
      <c r="H39" s="481">
        <f t="shared" si="10"/>
        <v>0</v>
      </c>
      <c r="I39" s="482"/>
      <c r="J39" s="482"/>
      <c r="K39" s="856"/>
      <c r="L39" s="480">
        <f t="shared" si="11"/>
        <v>0</v>
      </c>
      <c r="M39" s="480">
        <f t="shared" si="12"/>
        <v>0</v>
      </c>
      <c r="N39" s="480">
        <f t="shared" si="13"/>
        <v>0</v>
      </c>
      <c r="O39" s="480">
        <f t="shared" si="14"/>
        <v>0</v>
      </c>
    </row>
    <row r="40" spans="1:15">
      <c r="A40" s="479"/>
      <c r="B40" s="439"/>
      <c r="C40" s="181"/>
      <c r="D40" s="181"/>
      <c r="E40" s="855"/>
      <c r="F40" s="480">
        <f t="shared" si="8"/>
        <v>0</v>
      </c>
      <c r="G40" s="480">
        <f t="shared" si="9"/>
        <v>0</v>
      </c>
      <c r="H40" s="481">
        <f t="shared" si="10"/>
        <v>0</v>
      </c>
      <c r="I40" s="482"/>
      <c r="J40" s="482"/>
      <c r="K40" s="856"/>
      <c r="L40" s="480">
        <f t="shared" si="11"/>
        <v>0</v>
      </c>
      <c r="M40" s="480">
        <f t="shared" si="12"/>
        <v>0</v>
      </c>
      <c r="N40" s="480">
        <f t="shared" si="13"/>
        <v>0</v>
      </c>
      <c r="O40" s="480">
        <f t="shared" si="14"/>
        <v>0</v>
      </c>
    </row>
    <row r="41" spans="1:15">
      <c r="A41" s="479"/>
      <c r="B41" s="439"/>
      <c r="C41" s="181"/>
      <c r="D41" s="181"/>
      <c r="E41" s="855"/>
      <c r="F41" s="480">
        <f>C41*$Y$5</f>
        <v>0</v>
      </c>
      <c r="G41" s="480">
        <f t="shared" si="9"/>
        <v>0</v>
      </c>
      <c r="H41" s="481">
        <f t="shared" si="10"/>
        <v>0</v>
      </c>
      <c r="I41" s="482"/>
      <c r="J41" s="482"/>
      <c r="K41" s="856"/>
      <c r="L41" s="480">
        <f t="shared" si="11"/>
        <v>0</v>
      </c>
      <c r="M41" s="480">
        <f t="shared" si="12"/>
        <v>0</v>
      </c>
      <c r="N41" s="480">
        <f t="shared" si="13"/>
        <v>0</v>
      </c>
      <c r="O41" s="480">
        <f t="shared" si="14"/>
        <v>0</v>
      </c>
    </row>
    <row r="42" spans="1:15">
      <c r="A42" s="479"/>
      <c r="B42" s="439"/>
      <c r="C42" s="181"/>
      <c r="D42" s="181"/>
      <c r="E42" s="855"/>
      <c r="F42" s="480">
        <f t="shared" si="8"/>
        <v>0</v>
      </c>
      <c r="G42" s="480">
        <f t="shared" si="9"/>
        <v>0</v>
      </c>
      <c r="H42" s="481">
        <f t="shared" si="10"/>
        <v>0</v>
      </c>
      <c r="I42" s="482"/>
      <c r="J42" s="482"/>
      <c r="K42" s="856"/>
      <c r="L42" s="480">
        <f t="shared" si="11"/>
        <v>0</v>
      </c>
      <c r="M42" s="480">
        <f t="shared" si="12"/>
        <v>0</v>
      </c>
      <c r="N42" s="480">
        <f>L42-M42</f>
        <v>0</v>
      </c>
      <c r="O42" s="480">
        <f t="shared" si="14"/>
        <v>0</v>
      </c>
    </row>
    <row r="43" spans="1:15">
      <c r="A43" s="479"/>
      <c r="B43" s="439"/>
      <c r="C43" s="181"/>
      <c r="D43" s="181"/>
      <c r="E43" s="855"/>
      <c r="F43" s="480">
        <f t="shared" si="8"/>
        <v>0</v>
      </c>
      <c r="G43" s="480">
        <f t="shared" si="9"/>
        <v>0</v>
      </c>
      <c r="H43" s="481">
        <f>F43-G43</f>
        <v>0</v>
      </c>
      <c r="I43" s="482"/>
      <c r="J43" s="482"/>
      <c r="K43" s="856"/>
      <c r="L43" s="480">
        <f t="shared" si="11"/>
        <v>0</v>
      </c>
      <c r="M43" s="480">
        <f t="shared" si="12"/>
        <v>0</v>
      </c>
      <c r="N43" s="480">
        <f t="shared" si="13"/>
        <v>0</v>
      </c>
      <c r="O43" s="480">
        <f t="shared" si="14"/>
        <v>0</v>
      </c>
    </row>
    <row r="44" spans="1:15">
      <c r="A44" s="479"/>
      <c r="B44" s="439"/>
      <c r="C44" s="181"/>
      <c r="D44" s="181"/>
      <c r="E44" s="855"/>
      <c r="F44" s="480">
        <f t="shared" si="8"/>
        <v>0</v>
      </c>
      <c r="G44" s="480">
        <f t="shared" si="9"/>
        <v>0</v>
      </c>
      <c r="H44" s="481">
        <f t="shared" si="10"/>
        <v>0</v>
      </c>
      <c r="I44" s="482"/>
      <c r="J44" s="482"/>
      <c r="K44" s="856"/>
      <c r="L44" s="480">
        <f t="shared" si="11"/>
        <v>0</v>
      </c>
      <c r="M44" s="480">
        <f>J44*K44</f>
        <v>0</v>
      </c>
      <c r="N44" s="480">
        <f t="shared" si="13"/>
        <v>0</v>
      </c>
      <c r="O44" s="480">
        <f t="shared" si="14"/>
        <v>0</v>
      </c>
    </row>
    <row r="45" spans="1:15">
      <c r="A45" s="479"/>
      <c r="B45" s="439"/>
      <c r="C45" s="181"/>
      <c r="D45" s="181"/>
      <c r="E45" s="855"/>
      <c r="F45" s="480">
        <f t="shared" si="8"/>
        <v>0</v>
      </c>
      <c r="G45" s="480">
        <f t="shared" si="9"/>
        <v>0</v>
      </c>
      <c r="H45" s="481">
        <f t="shared" si="10"/>
        <v>0</v>
      </c>
      <c r="I45" s="482"/>
      <c r="J45" s="482"/>
      <c r="K45" s="856"/>
      <c r="L45" s="480">
        <f t="shared" si="11"/>
        <v>0</v>
      </c>
      <c r="M45" s="480">
        <f t="shared" si="12"/>
        <v>0</v>
      </c>
      <c r="N45" s="480">
        <f t="shared" si="13"/>
        <v>0</v>
      </c>
      <c r="O45" s="480">
        <f t="shared" si="14"/>
        <v>0</v>
      </c>
    </row>
    <row r="46" spans="1:15">
      <c r="A46" s="479"/>
      <c r="B46" s="439"/>
      <c r="C46" s="181"/>
      <c r="D46" s="181"/>
      <c r="E46" s="855"/>
      <c r="F46" s="480">
        <f t="shared" si="8"/>
        <v>0</v>
      </c>
      <c r="G46" s="480">
        <f t="shared" si="9"/>
        <v>0</v>
      </c>
      <c r="H46" s="481">
        <f t="shared" si="10"/>
        <v>0</v>
      </c>
      <c r="I46" s="482"/>
      <c r="J46" s="482"/>
      <c r="K46" s="856"/>
      <c r="L46" s="480">
        <f t="shared" si="11"/>
        <v>0</v>
      </c>
      <c r="M46" s="480">
        <f>J46*K46</f>
        <v>0</v>
      </c>
      <c r="N46" s="480">
        <f t="shared" si="13"/>
        <v>0</v>
      </c>
      <c r="O46" s="480">
        <f t="shared" si="14"/>
        <v>0</v>
      </c>
    </row>
    <row r="47" spans="1:15">
      <c r="A47" s="479"/>
      <c r="B47" s="439"/>
      <c r="C47" s="181"/>
      <c r="D47" s="181"/>
      <c r="E47" s="855"/>
      <c r="F47" s="480">
        <f t="shared" si="8"/>
        <v>0</v>
      </c>
      <c r="G47" s="480">
        <f t="shared" si="9"/>
        <v>0</v>
      </c>
      <c r="H47" s="481">
        <f t="shared" si="10"/>
        <v>0</v>
      </c>
      <c r="I47" s="482"/>
      <c r="J47" s="482"/>
      <c r="K47" s="856"/>
      <c r="L47" s="480">
        <f t="shared" si="11"/>
        <v>0</v>
      </c>
      <c r="M47" s="480">
        <f t="shared" si="12"/>
        <v>0</v>
      </c>
      <c r="N47" s="480">
        <f t="shared" si="13"/>
        <v>0</v>
      </c>
      <c r="O47" s="480">
        <f t="shared" si="14"/>
        <v>0</v>
      </c>
    </row>
    <row r="48" spans="1:15">
      <c r="A48" s="479"/>
      <c r="B48" s="439"/>
      <c r="C48" s="181"/>
      <c r="D48" s="181"/>
      <c r="E48" s="855"/>
      <c r="F48" s="480">
        <f t="shared" si="8"/>
        <v>0</v>
      </c>
      <c r="G48" s="480">
        <f t="shared" si="9"/>
        <v>0</v>
      </c>
      <c r="H48" s="481">
        <f t="shared" si="10"/>
        <v>0</v>
      </c>
      <c r="I48" s="482"/>
      <c r="J48" s="482"/>
      <c r="K48" s="856"/>
      <c r="L48" s="480">
        <f t="shared" si="11"/>
        <v>0</v>
      </c>
      <c r="M48" s="480">
        <f t="shared" si="12"/>
        <v>0</v>
      </c>
      <c r="N48" s="480">
        <f t="shared" si="13"/>
        <v>0</v>
      </c>
      <c r="O48" s="480">
        <f t="shared" si="14"/>
        <v>0</v>
      </c>
    </row>
    <row r="49" spans="1:15">
      <c r="A49" s="479"/>
      <c r="B49" s="439"/>
      <c r="C49" s="181"/>
      <c r="D49" s="181"/>
      <c r="E49" s="855"/>
      <c r="F49" s="480">
        <f t="shared" si="8"/>
        <v>0</v>
      </c>
      <c r="G49" s="480">
        <f t="shared" si="9"/>
        <v>0</v>
      </c>
      <c r="H49" s="481">
        <f t="shared" si="10"/>
        <v>0</v>
      </c>
      <c r="I49" s="482"/>
      <c r="J49" s="482"/>
      <c r="K49" s="856"/>
      <c r="L49" s="480">
        <f t="shared" si="11"/>
        <v>0</v>
      </c>
      <c r="M49" s="480">
        <f t="shared" si="12"/>
        <v>0</v>
      </c>
      <c r="N49" s="480">
        <f t="shared" si="13"/>
        <v>0</v>
      </c>
      <c r="O49" s="480">
        <f t="shared" si="14"/>
        <v>0</v>
      </c>
    </row>
    <row r="50" spans="1:15">
      <c r="A50" s="479"/>
      <c r="B50" s="439"/>
      <c r="C50" s="181"/>
      <c r="D50" s="181"/>
      <c r="E50" s="855"/>
      <c r="F50" s="480">
        <f t="shared" si="8"/>
        <v>0</v>
      </c>
      <c r="G50" s="480">
        <f t="shared" si="9"/>
        <v>0</v>
      </c>
      <c r="H50" s="481">
        <f t="shared" si="10"/>
        <v>0</v>
      </c>
      <c r="I50" s="482"/>
      <c r="J50" s="482"/>
      <c r="K50" s="856"/>
      <c r="L50" s="480">
        <f t="shared" si="11"/>
        <v>0</v>
      </c>
      <c r="M50" s="480">
        <f t="shared" si="12"/>
        <v>0</v>
      </c>
      <c r="N50" s="480">
        <f t="shared" si="13"/>
        <v>0</v>
      </c>
      <c r="O50" s="480">
        <f t="shared" si="14"/>
        <v>0</v>
      </c>
    </row>
    <row r="51" spans="1:15">
      <c r="A51" s="479"/>
      <c r="B51" s="439"/>
      <c r="C51" s="181"/>
      <c r="D51" s="181"/>
      <c r="E51" s="855"/>
      <c r="F51" s="480">
        <f t="shared" si="8"/>
        <v>0</v>
      </c>
      <c r="G51" s="480">
        <f t="shared" si="9"/>
        <v>0</v>
      </c>
      <c r="H51" s="481">
        <f t="shared" si="10"/>
        <v>0</v>
      </c>
      <c r="I51" s="482"/>
      <c r="J51" s="482"/>
      <c r="K51" s="856"/>
      <c r="L51" s="480">
        <f t="shared" si="11"/>
        <v>0</v>
      </c>
      <c r="M51" s="480">
        <f t="shared" si="12"/>
        <v>0</v>
      </c>
      <c r="N51" s="480">
        <f t="shared" si="13"/>
        <v>0</v>
      </c>
      <c r="O51" s="480">
        <f t="shared" si="14"/>
        <v>0</v>
      </c>
    </row>
    <row r="52" spans="1:15">
      <c r="A52" s="479"/>
      <c r="B52" s="439"/>
      <c r="C52" s="181"/>
      <c r="D52" s="181"/>
      <c r="E52" s="855"/>
      <c r="F52" s="480">
        <f t="shared" si="8"/>
        <v>0</v>
      </c>
      <c r="G52" s="480">
        <f t="shared" si="9"/>
        <v>0</v>
      </c>
      <c r="H52" s="481">
        <f t="shared" si="10"/>
        <v>0</v>
      </c>
      <c r="I52" s="482"/>
      <c r="J52" s="482"/>
      <c r="K52" s="856"/>
      <c r="L52" s="480">
        <f>I52*$AD$5</f>
        <v>0</v>
      </c>
      <c r="M52" s="480">
        <f t="shared" si="12"/>
        <v>0</v>
      </c>
      <c r="N52" s="480">
        <f t="shared" si="13"/>
        <v>0</v>
      </c>
      <c r="O52" s="480">
        <f t="shared" si="14"/>
        <v>0</v>
      </c>
    </row>
    <row r="53" spans="1:15">
      <c r="A53" s="479"/>
      <c r="B53" s="439"/>
      <c r="C53" s="181"/>
      <c r="D53" s="181"/>
      <c r="E53" s="855"/>
      <c r="F53" s="480">
        <f t="shared" si="8"/>
        <v>0</v>
      </c>
      <c r="G53" s="480">
        <f t="shared" si="9"/>
        <v>0</v>
      </c>
      <c r="H53" s="481">
        <f t="shared" si="10"/>
        <v>0</v>
      </c>
      <c r="I53" s="482"/>
      <c r="J53" s="482"/>
      <c r="K53" s="856"/>
      <c r="L53" s="480">
        <f t="shared" si="11"/>
        <v>0</v>
      </c>
      <c r="M53" s="480">
        <f t="shared" si="12"/>
        <v>0</v>
      </c>
      <c r="N53" s="480">
        <f t="shared" si="13"/>
        <v>0</v>
      </c>
      <c r="O53" s="480">
        <f t="shared" si="14"/>
        <v>0</v>
      </c>
    </row>
    <row r="54" spans="1:15">
      <c r="A54" s="479"/>
      <c r="B54" s="439"/>
      <c r="C54" s="181"/>
      <c r="D54" s="181"/>
      <c r="E54" s="855"/>
      <c r="F54" s="480">
        <f t="shared" si="8"/>
        <v>0</v>
      </c>
      <c r="G54" s="480">
        <f>D54*E54</f>
        <v>0</v>
      </c>
      <c r="H54" s="481">
        <f t="shared" si="10"/>
        <v>0</v>
      </c>
      <c r="I54" s="482"/>
      <c r="J54" s="482"/>
      <c r="K54" s="856"/>
      <c r="L54" s="480">
        <f t="shared" si="11"/>
        <v>0</v>
      </c>
      <c r="M54" s="480">
        <f t="shared" si="12"/>
        <v>0</v>
      </c>
      <c r="N54" s="480">
        <f t="shared" si="13"/>
        <v>0</v>
      </c>
      <c r="O54" s="480">
        <f t="shared" si="14"/>
        <v>0</v>
      </c>
    </row>
    <row r="55" spans="1:15">
      <c r="A55" s="479"/>
      <c r="B55" s="439"/>
      <c r="C55" s="181"/>
      <c r="D55" s="181"/>
      <c r="E55" s="855"/>
      <c r="F55" s="480">
        <f t="shared" si="8"/>
        <v>0</v>
      </c>
      <c r="G55" s="480">
        <f t="shared" si="9"/>
        <v>0</v>
      </c>
      <c r="H55" s="481">
        <f t="shared" si="10"/>
        <v>0</v>
      </c>
      <c r="I55" s="482"/>
      <c r="J55" s="482"/>
      <c r="K55" s="856"/>
      <c r="L55" s="480">
        <f t="shared" si="11"/>
        <v>0</v>
      </c>
      <c r="M55" s="480">
        <f t="shared" si="12"/>
        <v>0</v>
      </c>
      <c r="N55" s="480">
        <f t="shared" si="13"/>
        <v>0</v>
      </c>
      <c r="O55" s="480">
        <f t="shared" si="14"/>
        <v>0</v>
      </c>
    </row>
    <row r="56" spans="1:15">
      <c r="A56" s="479"/>
      <c r="B56" s="439"/>
      <c r="C56" s="181"/>
      <c r="D56" s="181"/>
      <c r="E56" s="855"/>
      <c r="F56" s="480">
        <f t="shared" si="8"/>
        <v>0</v>
      </c>
      <c r="G56" s="480">
        <f t="shared" si="9"/>
        <v>0</v>
      </c>
      <c r="H56" s="481">
        <f t="shared" si="10"/>
        <v>0</v>
      </c>
      <c r="I56" s="482"/>
      <c r="J56" s="482"/>
      <c r="K56" s="856"/>
      <c r="L56" s="480">
        <f t="shared" si="11"/>
        <v>0</v>
      </c>
      <c r="M56" s="480">
        <f t="shared" si="12"/>
        <v>0</v>
      </c>
      <c r="N56" s="480">
        <f t="shared" si="13"/>
        <v>0</v>
      </c>
      <c r="O56" s="480">
        <f t="shared" si="14"/>
        <v>0</v>
      </c>
    </row>
    <row r="57" spans="1:15">
      <c r="A57" s="479"/>
      <c r="B57" s="439"/>
      <c r="C57" s="181"/>
      <c r="D57" s="181"/>
      <c r="E57" s="855"/>
      <c r="F57" s="480">
        <f t="shared" si="8"/>
        <v>0</v>
      </c>
      <c r="G57" s="480">
        <f t="shared" si="9"/>
        <v>0</v>
      </c>
      <c r="H57" s="481">
        <f t="shared" si="10"/>
        <v>0</v>
      </c>
      <c r="I57" s="482"/>
      <c r="J57" s="482"/>
      <c r="K57" s="856"/>
      <c r="L57" s="480">
        <f t="shared" si="11"/>
        <v>0</v>
      </c>
      <c r="M57" s="480">
        <f>J57*K57</f>
        <v>0</v>
      </c>
      <c r="N57" s="480">
        <f t="shared" si="13"/>
        <v>0</v>
      </c>
      <c r="O57" s="480">
        <f t="shared" si="14"/>
        <v>0</v>
      </c>
    </row>
    <row r="58" spans="1:15">
      <c r="A58" s="479"/>
      <c r="B58" s="439"/>
      <c r="C58" s="181"/>
      <c r="D58" s="181"/>
      <c r="E58" s="855"/>
      <c r="F58" s="480">
        <f>C58*$Y$5</f>
        <v>0</v>
      </c>
      <c r="G58" s="480">
        <f>D58*E58</f>
        <v>0</v>
      </c>
      <c r="H58" s="481">
        <f t="shared" si="10"/>
        <v>0</v>
      </c>
      <c r="I58" s="482"/>
      <c r="J58" s="482"/>
      <c r="K58" s="856"/>
      <c r="L58" s="480">
        <f t="shared" si="11"/>
        <v>0</v>
      </c>
      <c r="M58" s="480">
        <f>J58*K58</f>
        <v>0</v>
      </c>
      <c r="N58" s="480">
        <f t="shared" si="13"/>
        <v>0</v>
      </c>
      <c r="O58" s="480">
        <f t="shared" si="14"/>
        <v>0</v>
      </c>
    </row>
    <row r="59" spans="1:15">
      <c r="A59" s="844" t="s">
        <v>7</v>
      </c>
      <c r="B59" s="845"/>
      <c r="C59" s="483">
        <f>SUM(C35:C58)</f>
        <v>0</v>
      </c>
      <c r="D59" s="483">
        <f>SUM(D35:D58)</f>
        <v>0</v>
      </c>
      <c r="E59" s="846"/>
      <c r="F59" s="483">
        <f>SUM(F35:F58)</f>
        <v>0</v>
      </c>
      <c r="G59" s="483">
        <f>SUM(G35:G58)</f>
        <v>0</v>
      </c>
      <c r="H59" s="483">
        <f t="shared" ref="H59" si="15">SUM(H35:H58)</f>
        <v>0</v>
      </c>
      <c r="I59" s="483">
        <f>SUM(I35:I58)</f>
        <v>0</v>
      </c>
      <c r="J59" s="483">
        <f>SUM(J35:J58)</f>
        <v>0</v>
      </c>
      <c r="K59" s="847"/>
      <c r="L59" s="483">
        <f>SUM(L35:L58)</f>
        <v>0</v>
      </c>
      <c r="M59" s="483">
        <f>SUM(M35:M58)</f>
        <v>0</v>
      </c>
      <c r="N59" s="483">
        <f t="shared" ref="N59" si="16">SUM(N35:N58)</f>
        <v>0</v>
      </c>
      <c r="O59" s="483">
        <f>SUM(O35:O58)</f>
        <v>0</v>
      </c>
    </row>
  </sheetData>
  <sheetProtection algorithmName="SHA-512" hashValue="gtwFWX61NZQQOxN3Tz+6buW2MrXO9U0LhmF9rqZ7Tjqzavih/flPeztnyrvefMyW2cj20JSlbE2UYZjJ3Swj3g==" saltValue="3GBngXp4SSUO8w6fwQy1dg==" spinCount="100000" sheet="1" objects="1" scenarios="1"/>
  <mergeCells count="2">
    <mergeCell ref="A1:S1"/>
    <mergeCell ref="U2:AD2"/>
  </mergeCells>
  <pageMargins left="0.7" right="0.7" top="0.75" bottom="0.75" header="0.3" footer="0.3"/>
  <pageSetup paperSize="9"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C53431-3F6E-402D-A0BE-AFFEFB673F4A}">
  <dimension ref="A1:AD59"/>
  <sheetViews>
    <sheetView zoomScale="90" zoomScaleNormal="90" workbookViewId="0">
      <selection activeCell="Q18" sqref="Q18"/>
    </sheetView>
  </sheetViews>
  <sheetFormatPr defaultColWidth="8.6640625" defaultRowHeight="13.2"/>
  <cols>
    <col min="1" max="1" width="7.6640625" style="46" customWidth="1"/>
    <col min="2" max="2" width="12.6640625" style="46" customWidth="1"/>
    <col min="3" max="3" width="12.33203125" style="46" customWidth="1"/>
    <col min="4" max="4" width="13.6640625" style="44" customWidth="1"/>
    <col min="5" max="5" width="12.33203125" style="44" customWidth="1"/>
    <col min="6" max="6" width="13.6640625" style="44" customWidth="1"/>
    <col min="7" max="7" width="14.33203125" style="44" customWidth="1"/>
    <col min="8" max="8" width="15.33203125" style="44" customWidth="1"/>
    <col min="9" max="9" width="16.6640625" style="44" customWidth="1"/>
    <col min="10" max="10" width="18" style="44" customWidth="1"/>
    <col min="11" max="11" width="11.5546875" style="44" customWidth="1"/>
    <col min="12" max="12" width="17.33203125" style="44" customWidth="1"/>
    <col min="13" max="13" width="12.5546875" style="44" customWidth="1"/>
    <col min="14" max="14" width="17.6640625" style="44" customWidth="1"/>
    <col min="15" max="15" width="14.88671875" style="44" customWidth="1"/>
    <col min="16" max="16" width="13.6640625" style="46" customWidth="1"/>
    <col min="17" max="17" width="18" style="44" customWidth="1"/>
    <col min="18" max="18" width="17.5546875" style="46" customWidth="1"/>
    <col min="19" max="19" width="17.44140625" style="46" customWidth="1"/>
    <col min="20" max="20" width="4" style="46" customWidth="1"/>
    <col min="21" max="31" width="16.44140625" style="46" customWidth="1"/>
    <col min="32" max="36" width="8.6640625" style="46"/>
    <col min="37" max="37" width="8.6640625" style="46" customWidth="1"/>
    <col min="38" max="16384" width="8.6640625" style="46"/>
  </cols>
  <sheetData>
    <row r="1" spans="1:30" ht="35.25" customHeight="1">
      <c r="A1" s="1067" t="s">
        <v>789</v>
      </c>
      <c r="B1" s="1067"/>
      <c r="C1" s="1067"/>
      <c r="D1" s="1067"/>
      <c r="E1" s="1067"/>
      <c r="F1" s="1067"/>
      <c r="G1" s="1067"/>
      <c r="H1" s="1067"/>
      <c r="I1" s="1067"/>
      <c r="J1" s="1067"/>
      <c r="K1" s="1067"/>
      <c r="L1" s="1067"/>
      <c r="M1" s="1067"/>
      <c r="N1" s="1067"/>
      <c r="O1" s="1067"/>
      <c r="P1" s="1067"/>
      <c r="Q1" s="1067"/>
      <c r="R1" s="1067"/>
      <c r="S1" s="1067"/>
    </row>
    <row r="2" spans="1:30" ht="17.399999999999999">
      <c r="A2" s="478" t="s">
        <v>687</v>
      </c>
      <c r="K2" s="833" t="s">
        <v>814</v>
      </c>
      <c r="L2" s="833" t="s">
        <v>815</v>
      </c>
      <c r="M2" s="834" t="s">
        <v>816</v>
      </c>
      <c r="N2" s="835" t="s">
        <v>815</v>
      </c>
      <c r="P2" s="361"/>
      <c r="Q2" s="836"/>
      <c r="R2" s="837" t="s">
        <v>817</v>
      </c>
      <c r="S2" s="838" t="s">
        <v>818</v>
      </c>
      <c r="U2" s="1070" t="s">
        <v>689</v>
      </c>
      <c r="V2" s="1071"/>
      <c r="W2" s="1071"/>
      <c r="X2" s="1071"/>
      <c r="Y2" s="1071"/>
      <c r="Z2" s="1071"/>
      <c r="AA2" s="1071"/>
      <c r="AB2" s="1071"/>
      <c r="AC2" s="1071"/>
      <c r="AD2" s="1072"/>
    </row>
    <row r="4" spans="1:30" ht="109.5" customHeight="1">
      <c r="A4" s="839" t="s">
        <v>682</v>
      </c>
      <c r="B4" s="839" t="s">
        <v>680</v>
      </c>
      <c r="C4" s="825" t="s">
        <v>802</v>
      </c>
      <c r="D4" s="819" t="s">
        <v>819</v>
      </c>
      <c r="E4" s="819" t="s">
        <v>820</v>
      </c>
      <c r="F4" s="819" t="s">
        <v>821</v>
      </c>
      <c r="G4" s="819" t="s">
        <v>822</v>
      </c>
      <c r="H4" s="818" t="s">
        <v>719</v>
      </c>
      <c r="I4" s="818" t="s">
        <v>781</v>
      </c>
      <c r="J4" s="819" t="s">
        <v>720</v>
      </c>
      <c r="K4" s="843" t="s">
        <v>840</v>
      </c>
      <c r="L4" s="821" t="s">
        <v>823</v>
      </c>
      <c r="M4" s="821" t="s">
        <v>824</v>
      </c>
      <c r="N4" s="821" t="s">
        <v>825</v>
      </c>
      <c r="O4" s="821" t="s">
        <v>826</v>
      </c>
      <c r="P4" s="820" t="s">
        <v>688</v>
      </c>
      <c r="Q4" s="820" t="s">
        <v>782</v>
      </c>
      <c r="R4" s="821" t="s">
        <v>721</v>
      </c>
      <c r="S4" s="822" t="s">
        <v>722</v>
      </c>
      <c r="T4" s="130"/>
      <c r="U4" s="819" t="s">
        <v>827</v>
      </c>
      <c r="V4" s="819" t="s">
        <v>723</v>
      </c>
      <c r="W4" s="840" t="s">
        <v>828</v>
      </c>
      <c r="X4" s="819" t="s">
        <v>829</v>
      </c>
      <c r="Y4" s="840" t="s">
        <v>830</v>
      </c>
      <c r="Z4" s="821" t="s">
        <v>831</v>
      </c>
      <c r="AA4" s="821" t="s">
        <v>724</v>
      </c>
      <c r="AB4" s="841" t="s">
        <v>832</v>
      </c>
      <c r="AC4" s="821" t="s">
        <v>833</v>
      </c>
      <c r="AD4" s="841" t="s">
        <v>834</v>
      </c>
    </row>
    <row r="5" spans="1:30">
      <c r="A5" s="8"/>
      <c r="B5" s="439"/>
      <c r="C5" s="181"/>
      <c r="D5" s="10"/>
      <c r="E5" s="181"/>
      <c r="F5" s="181"/>
      <c r="G5" s="181"/>
      <c r="H5" s="480">
        <f>SUM(D5:G5)</f>
        <v>0</v>
      </c>
      <c r="I5" s="480">
        <f>IFERROR(C5*$W$5,0)</f>
        <v>0</v>
      </c>
      <c r="J5" s="481">
        <f>I5-H5</f>
        <v>0</v>
      </c>
      <c r="K5" s="181"/>
      <c r="L5" s="10"/>
      <c r="M5" s="181"/>
      <c r="N5" s="181"/>
      <c r="O5" s="181"/>
      <c r="P5" s="480">
        <f t="shared" ref="P5:P28" si="0">SUM(L5:O5)</f>
        <v>0</v>
      </c>
      <c r="Q5" s="480">
        <f t="shared" ref="Q5:Q28" si="1">IFERROR(K5*$AB$5,0)</f>
        <v>0</v>
      </c>
      <c r="R5" s="481">
        <f>Q5-P5</f>
        <v>0</v>
      </c>
      <c r="S5" s="481">
        <f t="shared" ref="S5:S28" si="2">J5+R5</f>
        <v>0</v>
      </c>
      <c r="U5" s="181"/>
      <c r="V5" s="181"/>
      <c r="W5" s="484">
        <f>IFERROR(V5/U5,0)</f>
        <v>0</v>
      </c>
      <c r="X5" s="181"/>
      <c r="Y5" s="484">
        <f>IFERROR(X5/U5,0)</f>
        <v>0</v>
      </c>
      <c r="Z5" s="181"/>
      <c r="AA5" s="181"/>
      <c r="AB5" s="484">
        <f>IFERROR(AA5/Z5,0)</f>
        <v>0</v>
      </c>
      <c r="AC5" s="181"/>
      <c r="AD5" s="484">
        <f>IFERROR(AC5/Z5,0)</f>
        <v>0</v>
      </c>
    </row>
    <row r="6" spans="1:30">
      <c r="A6" s="8"/>
      <c r="B6" s="439"/>
      <c r="C6" s="181"/>
      <c r="D6" s="10"/>
      <c r="E6" s="181"/>
      <c r="F6" s="181"/>
      <c r="G6" s="181"/>
      <c r="H6" s="480">
        <f t="shared" ref="H6:H28" si="3">SUM(D6:G6)</f>
        <v>0</v>
      </c>
      <c r="I6" s="480">
        <f t="shared" ref="I6:I28" si="4">IFERROR(C6*$W$5,0)</f>
        <v>0</v>
      </c>
      <c r="J6" s="481">
        <f t="shared" ref="J6:J27" si="5">I6-H6</f>
        <v>0</v>
      </c>
      <c r="K6" s="181"/>
      <c r="L6" s="181"/>
      <c r="M6" s="181"/>
      <c r="N6" s="181"/>
      <c r="O6" s="181"/>
      <c r="P6" s="480">
        <f t="shared" si="0"/>
        <v>0</v>
      </c>
      <c r="Q6" s="480">
        <f t="shared" si="1"/>
        <v>0</v>
      </c>
      <c r="R6" s="481">
        <f t="shared" ref="R6:R28" si="6">Q6-P6</f>
        <v>0</v>
      </c>
      <c r="S6" s="481">
        <f t="shared" si="2"/>
        <v>0</v>
      </c>
    </row>
    <row r="7" spans="1:30">
      <c r="A7" s="8"/>
      <c r="B7" s="439"/>
      <c r="C7" s="181"/>
      <c r="D7" s="10"/>
      <c r="E7" s="181"/>
      <c r="F7" s="181"/>
      <c r="G7" s="181"/>
      <c r="H7" s="480">
        <f t="shared" si="3"/>
        <v>0</v>
      </c>
      <c r="I7" s="480">
        <f t="shared" si="4"/>
        <v>0</v>
      </c>
      <c r="J7" s="481">
        <f t="shared" si="5"/>
        <v>0</v>
      </c>
      <c r="K7" s="181"/>
      <c r="L7" s="181"/>
      <c r="M7" s="181"/>
      <c r="N7" s="181"/>
      <c r="O7" s="181"/>
      <c r="P7" s="480">
        <f t="shared" si="0"/>
        <v>0</v>
      </c>
      <c r="Q7" s="480">
        <f t="shared" si="1"/>
        <v>0</v>
      </c>
      <c r="R7" s="481">
        <f t="shared" si="6"/>
        <v>0</v>
      </c>
      <c r="S7" s="481">
        <f t="shared" si="2"/>
        <v>0</v>
      </c>
    </row>
    <row r="8" spans="1:30">
      <c r="A8" s="8"/>
      <c r="B8" s="439"/>
      <c r="C8" s="181"/>
      <c r="D8" s="10"/>
      <c r="E8" s="181"/>
      <c r="F8" s="181"/>
      <c r="G8" s="181"/>
      <c r="H8" s="480">
        <f t="shared" si="3"/>
        <v>0</v>
      </c>
      <c r="I8" s="480">
        <f t="shared" si="4"/>
        <v>0</v>
      </c>
      <c r="J8" s="481">
        <f t="shared" si="5"/>
        <v>0</v>
      </c>
      <c r="K8" s="181"/>
      <c r="L8" s="181"/>
      <c r="M8" s="181"/>
      <c r="N8" s="181"/>
      <c r="O8" s="181"/>
      <c r="P8" s="480">
        <f t="shared" si="0"/>
        <v>0</v>
      </c>
      <c r="Q8" s="480">
        <f t="shared" si="1"/>
        <v>0</v>
      </c>
      <c r="R8" s="481">
        <f t="shared" si="6"/>
        <v>0</v>
      </c>
      <c r="S8" s="481">
        <f t="shared" si="2"/>
        <v>0</v>
      </c>
    </row>
    <row r="9" spans="1:30">
      <c r="A9" s="8"/>
      <c r="B9" s="439"/>
      <c r="C9" s="181"/>
      <c r="D9" s="10"/>
      <c r="E9" s="181"/>
      <c r="F9" s="181"/>
      <c r="G9" s="181"/>
      <c r="H9" s="480">
        <f t="shared" si="3"/>
        <v>0</v>
      </c>
      <c r="I9" s="480">
        <f t="shared" si="4"/>
        <v>0</v>
      </c>
      <c r="J9" s="481">
        <f t="shared" si="5"/>
        <v>0</v>
      </c>
      <c r="K9" s="181"/>
      <c r="L9" s="181"/>
      <c r="M9" s="181"/>
      <c r="N9" s="181"/>
      <c r="O9" s="181"/>
      <c r="P9" s="480">
        <f t="shared" si="0"/>
        <v>0</v>
      </c>
      <c r="Q9" s="480">
        <f t="shared" si="1"/>
        <v>0</v>
      </c>
      <c r="R9" s="481">
        <f t="shared" si="6"/>
        <v>0</v>
      </c>
      <c r="S9" s="481">
        <f t="shared" si="2"/>
        <v>0</v>
      </c>
    </row>
    <row r="10" spans="1:30">
      <c r="A10" s="8"/>
      <c r="B10" s="439"/>
      <c r="C10" s="181"/>
      <c r="D10" s="10"/>
      <c r="E10" s="181"/>
      <c r="F10" s="181"/>
      <c r="G10" s="181"/>
      <c r="H10" s="480">
        <f t="shared" si="3"/>
        <v>0</v>
      </c>
      <c r="I10" s="480">
        <f t="shared" si="4"/>
        <v>0</v>
      </c>
      <c r="J10" s="481">
        <f t="shared" si="5"/>
        <v>0</v>
      </c>
      <c r="K10" s="181"/>
      <c r="L10" s="181"/>
      <c r="M10" s="181"/>
      <c r="N10" s="181"/>
      <c r="O10" s="181"/>
      <c r="P10" s="480">
        <f t="shared" si="0"/>
        <v>0</v>
      </c>
      <c r="Q10" s="480">
        <f t="shared" si="1"/>
        <v>0</v>
      </c>
      <c r="R10" s="481">
        <f t="shared" si="6"/>
        <v>0</v>
      </c>
      <c r="S10" s="481">
        <f t="shared" si="2"/>
        <v>0</v>
      </c>
    </row>
    <row r="11" spans="1:30">
      <c r="A11" s="8"/>
      <c r="B11" s="439"/>
      <c r="C11" s="181"/>
      <c r="D11" s="10"/>
      <c r="E11" s="181"/>
      <c r="F11" s="181"/>
      <c r="G11" s="181"/>
      <c r="H11" s="480">
        <f t="shared" si="3"/>
        <v>0</v>
      </c>
      <c r="I11" s="480">
        <f t="shared" si="4"/>
        <v>0</v>
      </c>
      <c r="J11" s="481">
        <f t="shared" si="5"/>
        <v>0</v>
      </c>
      <c r="K11" s="181"/>
      <c r="L11" s="181"/>
      <c r="M11" s="181"/>
      <c r="N11" s="181"/>
      <c r="O11" s="181"/>
      <c r="P11" s="480">
        <f t="shared" si="0"/>
        <v>0</v>
      </c>
      <c r="Q11" s="480">
        <f t="shared" si="1"/>
        <v>0</v>
      </c>
      <c r="R11" s="481">
        <f t="shared" si="6"/>
        <v>0</v>
      </c>
      <c r="S11" s="481">
        <f t="shared" si="2"/>
        <v>0</v>
      </c>
    </row>
    <row r="12" spans="1:30">
      <c r="A12" s="8"/>
      <c r="B12" s="439"/>
      <c r="C12" s="181"/>
      <c r="D12" s="10"/>
      <c r="E12" s="181"/>
      <c r="F12" s="181"/>
      <c r="G12" s="181"/>
      <c r="H12" s="480">
        <f t="shared" si="3"/>
        <v>0</v>
      </c>
      <c r="I12" s="480">
        <f t="shared" si="4"/>
        <v>0</v>
      </c>
      <c r="J12" s="481">
        <f t="shared" si="5"/>
        <v>0</v>
      </c>
      <c r="K12" s="181"/>
      <c r="L12" s="181"/>
      <c r="M12" s="181"/>
      <c r="N12" s="181"/>
      <c r="O12" s="181"/>
      <c r="P12" s="480">
        <f t="shared" si="0"/>
        <v>0</v>
      </c>
      <c r="Q12" s="480">
        <f t="shared" si="1"/>
        <v>0</v>
      </c>
      <c r="R12" s="481">
        <f t="shared" si="6"/>
        <v>0</v>
      </c>
      <c r="S12" s="481">
        <f t="shared" si="2"/>
        <v>0</v>
      </c>
    </row>
    <row r="13" spans="1:30">
      <c r="A13" s="8"/>
      <c r="B13" s="439"/>
      <c r="C13" s="181"/>
      <c r="D13" s="10"/>
      <c r="E13" s="181"/>
      <c r="F13" s="181"/>
      <c r="G13" s="181"/>
      <c r="H13" s="480">
        <f t="shared" si="3"/>
        <v>0</v>
      </c>
      <c r="I13" s="480">
        <f t="shared" si="4"/>
        <v>0</v>
      </c>
      <c r="J13" s="481">
        <f t="shared" si="5"/>
        <v>0</v>
      </c>
      <c r="K13" s="181"/>
      <c r="L13" s="181"/>
      <c r="M13" s="181"/>
      <c r="N13" s="181"/>
      <c r="O13" s="181"/>
      <c r="P13" s="480">
        <f t="shared" si="0"/>
        <v>0</v>
      </c>
      <c r="Q13" s="480">
        <f t="shared" si="1"/>
        <v>0</v>
      </c>
      <c r="R13" s="481">
        <f t="shared" si="6"/>
        <v>0</v>
      </c>
      <c r="S13" s="481">
        <f t="shared" si="2"/>
        <v>0</v>
      </c>
    </row>
    <row r="14" spans="1:30">
      <c r="A14" s="8"/>
      <c r="B14" s="439"/>
      <c r="C14" s="181"/>
      <c r="D14" s="10"/>
      <c r="E14" s="181"/>
      <c r="F14" s="181"/>
      <c r="G14" s="181"/>
      <c r="H14" s="480">
        <f t="shared" si="3"/>
        <v>0</v>
      </c>
      <c r="I14" s="480">
        <f t="shared" si="4"/>
        <v>0</v>
      </c>
      <c r="J14" s="481">
        <f t="shared" si="5"/>
        <v>0</v>
      </c>
      <c r="K14" s="181"/>
      <c r="L14" s="181"/>
      <c r="M14" s="181"/>
      <c r="N14" s="181"/>
      <c r="O14" s="181"/>
      <c r="P14" s="480">
        <f t="shared" si="0"/>
        <v>0</v>
      </c>
      <c r="Q14" s="480">
        <f t="shared" si="1"/>
        <v>0</v>
      </c>
      <c r="R14" s="481">
        <f t="shared" si="6"/>
        <v>0</v>
      </c>
      <c r="S14" s="481">
        <f t="shared" si="2"/>
        <v>0</v>
      </c>
    </row>
    <row r="15" spans="1:30">
      <c r="A15" s="8"/>
      <c r="B15" s="439"/>
      <c r="C15" s="181"/>
      <c r="D15" s="10"/>
      <c r="E15" s="181"/>
      <c r="F15" s="181"/>
      <c r="G15" s="181"/>
      <c r="H15" s="480">
        <f t="shared" si="3"/>
        <v>0</v>
      </c>
      <c r="I15" s="480">
        <f t="shared" si="4"/>
        <v>0</v>
      </c>
      <c r="J15" s="481">
        <f t="shared" si="5"/>
        <v>0</v>
      </c>
      <c r="K15" s="181"/>
      <c r="L15" s="181"/>
      <c r="M15" s="181"/>
      <c r="N15" s="181"/>
      <c r="O15" s="181"/>
      <c r="P15" s="480">
        <f t="shared" si="0"/>
        <v>0</v>
      </c>
      <c r="Q15" s="480">
        <f t="shared" si="1"/>
        <v>0</v>
      </c>
      <c r="R15" s="481">
        <f t="shared" si="6"/>
        <v>0</v>
      </c>
      <c r="S15" s="481">
        <f t="shared" si="2"/>
        <v>0</v>
      </c>
    </row>
    <row r="16" spans="1:30">
      <c r="A16" s="8"/>
      <c r="B16" s="439"/>
      <c r="C16" s="181"/>
      <c r="D16" s="10"/>
      <c r="E16" s="181"/>
      <c r="F16" s="181"/>
      <c r="G16" s="181"/>
      <c r="H16" s="480">
        <f t="shared" si="3"/>
        <v>0</v>
      </c>
      <c r="I16" s="480">
        <f t="shared" si="4"/>
        <v>0</v>
      </c>
      <c r="J16" s="481">
        <f t="shared" si="5"/>
        <v>0</v>
      </c>
      <c r="K16" s="181"/>
      <c r="L16" s="181"/>
      <c r="M16" s="181"/>
      <c r="N16" s="181"/>
      <c r="O16" s="181"/>
      <c r="P16" s="480">
        <f t="shared" si="0"/>
        <v>0</v>
      </c>
      <c r="Q16" s="480">
        <f t="shared" si="1"/>
        <v>0</v>
      </c>
      <c r="R16" s="481">
        <f t="shared" si="6"/>
        <v>0</v>
      </c>
      <c r="S16" s="481">
        <f t="shared" si="2"/>
        <v>0</v>
      </c>
    </row>
    <row r="17" spans="1:19">
      <c r="A17" s="8"/>
      <c r="B17" s="439"/>
      <c r="C17" s="181"/>
      <c r="D17" s="10"/>
      <c r="E17" s="181"/>
      <c r="F17" s="181"/>
      <c r="G17" s="181"/>
      <c r="H17" s="480">
        <f t="shared" si="3"/>
        <v>0</v>
      </c>
      <c r="I17" s="480">
        <f t="shared" si="4"/>
        <v>0</v>
      </c>
      <c r="J17" s="481">
        <f t="shared" si="5"/>
        <v>0</v>
      </c>
      <c r="K17" s="181"/>
      <c r="L17" s="181"/>
      <c r="M17" s="181"/>
      <c r="N17" s="181"/>
      <c r="O17" s="181"/>
      <c r="P17" s="480">
        <f t="shared" si="0"/>
        <v>0</v>
      </c>
      <c r="Q17" s="480">
        <f t="shared" si="1"/>
        <v>0</v>
      </c>
      <c r="R17" s="481">
        <f t="shared" si="6"/>
        <v>0</v>
      </c>
      <c r="S17" s="481">
        <f t="shared" si="2"/>
        <v>0</v>
      </c>
    </row>
    <row r="18" spans="1:19">
      <c r="A18" s="8"/>
      <c r="B18" s="439"/>
      <c r="C18" s="181"/>
      <c r="D18" s="10"/>
      <c r="E18" s="181"/>
      <c r="F18" s="181"/>
      <c r="G18" s="181"/>
      <c r="H18" s="480">
        <f t="shared" si="3"/>
        <v>0</v>
      </c>
      <c r="I18" s="480">
        <f t="shared" si="4"/>
        <v>0</v>
      </c>
      <c r="J18" s="481">
        <f t="shared" si="5"/>
        <v>0</v>
      </c>
      <c r="K18" s="181"/>
      <c r="L18" s="181"/>
      <c r="M18" s="181"/>
      <c r="N18" s="181"/>
      <c r="O18" s="181"/>
      <c r="P18" s="480">
        <f t="shared" si="0"/>
        <v>0</v>
      </c>
      <c r="Q18" s="480">
        <f t="shared" si="1"/>
        <v>0</v>
      </c>
      <c r="R18" s="481">
        <f t="shared" si="6"/>
        <v>0</v>
      </c>
      <c r="S18" s="481">
        <f t="shared" si="2"/>
        <v>0</v>
      </c>
    </row>
    <row r="19" spans="1:19">
      <c r="A19" s="8"/>
      <c r="B19" s="439"/>
      <c r="C19" s="181"/>
      <c r="D19" s="10"/>
      <c r="E19" s="181"/>
      <c r="F19" s="181"/>
      <c r="G19" s="181"/>
      <c r="H19" s="480">
        <f t="shared" si="3"/>
        <v>0</v>
      </c>
      <c r="I19" s="480">
        <f t="shared" si="4"/>
        <v>0</v>
      </c>
      <c r="J19" s="481">
        <f t="shared" si="5"/>
        <v>0</v>
      </c>
      <c r="K19" s="181"/>
      <c r="L19" s="181"/>
      <c r="M19" s="181"/>
      <c r="N19" s="181"/>
      <c r="O19" s="181"/>
      <c r="P19" s="480">
        <f t="shared" si="0"/>
        <v>0</v>
      </c>
      <c r="Q19" s="480">
        <f t="shared" si="1"/>
        <v>0</v>
      </c>
      <c r="R19" s="481">
        <f t="shared" si="6"/>
        <v>0</v>
      </c>
      <c r="S19" s="481">
        <f t="shared" si="2"/>
        <v>0</v>
      </c>
    </row>
    <row r="20" spans="1:19">
      <c r="A20" s="8"/>
      <c r="B20" s="439"/>
      <c r="C20" s="181"/>
      <c r="D20" s="10"/>
      <c r="E20" s="181"/>
      <c r="F20" s="181"/>
      <c r="G20" s="181"/>
      <c r="H20" s="480">
        <f t="shared" si="3"/>
        <v>0</v>
      </c>
      <c r="I20" s="480">
        <f t="shared" si="4"/>
        <v>0</v>
      </c>
      <c r="J20" s="481">
        <f t="shared" si="5"/>
        <v>0</v>
      </c>
      <c r="K20" s="181"/>
      <c r="L20" s="181"/>
      <c r="M20" s="181"/>
      <c r="N20" s="181"/>
      <c r="O20" s="181"/>
      <c r="P20" s="480">
        <f t="shared" si="0"/>
        <v>0</v>
      </c>
      <c r="Q20" s="480">
        <f t="shared" si="1"/>
        <v>0</v>
      </c>
      <c r="R20" s="481">
        <f t="shared" si="6"/>
        <v>0</v>
      </c>
      <c r="S20" s="481">
        <f t="shared" si="2"/>
        <v>0</v>
      </c>
    </row>
    <row r="21" spans="1:19">
      <c r="A21" s="8"/>
      <c r="B21" s="439"/>
      <c r="C21" s="181"/>
      <c r="D21" s="10"/>
      <c r="E21" s="181"/>
      <c r="F21" s="181"/>
      <c r="G21" s="181"/>
      <c r="H21" s="480">
        <f t="shared" si="3"/>
        <v>0</v>
      </c>
      <c r="I21" s="480">
        <f t="shared" si="4"/>
        <v>0</v>
      </c>
      <c r="J21" s="481">
        <f t="shared" si="5"/>
        <v>0</v>
      </c>
      <c r="K21" s="181"/>
      <c r="L21" s="181"/>
      <c r="M21" s="181"/>
      <c r="N21" s="181"/>
      <c r="O21" s="181"/>
      <c r="P21" s="480">
        <f t="shared" si="0"/>
        <v>0</v>
      </c>
      <c r="Q21" s="480">
        <f t="shared" si="1"/>
        <v>0</v>
      </c>
      <c r="R21" s="481">
        <f t="shared" si="6"/>
        <v>0</v>
      </c>
      <c r="S21" s="481">
        <f t="shared" si="2"/>
        <v>0</v>
      </c>
    </row>
    <row r="22" spans="1:19">
      <c r="A22" s="8"/>
      <c r="B22" s="439"/>
      <c r="C22" s="181"/>
      <c r="D22" s="10"/>
      <c r="E22" s="181"/>
      <c r="F22" s="181"/>
      <c r="G22" s="181"/>
      <c r="H22" s="480">
        <f t="shared" si="3"/>
        <v>0</v>
      </c>
      <c r="I22" s="480">
        <f t="shared" si="4"/>
        <v>0</v>
      </c>
      <c r="J22" s="481">
        <f t="shared" si="5"/>
        <v>0</v>
      </c>
      <c r="K22" s="181"/>
      <c r="L22" s="181"/>
      <c r="M22" s="181"/>
      <c r="N22" s="181"/>
      <c r="O22" s="181"/>
      <c r="P22" s="480">
        <f t="shared" si="0"/>
        <v>0</v>
      </c>
      <c r="Q22" s="480">
        <f t="shared" si="1"/>
        <v>0</v>
      </c>
      <c r="R22" s="481">
        <f t="shared" si="6"/>
        <v>0</v>
      </c>
      <c r="S22" s="481">
        <f t="shared" si="2"/>
        <v>0</v>
      </c>
    </row>
    <row r="23" spans="1:19">
      <c r="A23" s="8"/>
      <c r="B23" s="439"/>
      <c r="C23" s="181"/>
      <c r="D23" s="10"/>
      <c r="E23" s="181"/>
      <c r="F23" s="181"/>
      <c r="G23" s="181"/>
      <c r="H23" s="480">
        <f t="shared" si="3"/>
        <v>0</v>
      </c>
      <c r="I23" s="480">
        <f t="shared" si="4"/>
        <v>0</v>
      </c>
      <c r="J23" s="481">
        <f t="shared" si="5"/>
        <v>0</v>
      </c>
      <c r="K23" s="181"/>
      <c r="L23" s="181"/>
      <c r="M23" s="181"/>
      <c r="N23" s="181"/>
      <c r="O23" s="181"/>
      <c r="P23" s="480">
        <f t="shared" si="0"/>
        <v>0</v>
      </c>
      <c r="Q23" s="480">
        <f t="shared" si="1"/>
        <v>0</v>
      </c>
      <c r="R23" s="481">
        <f t="shared" si="6"/>
        <v>0</v>
      </c>
      <c r="S23" s="481">
        <f t="shared" si="2"/>
        <v>0</v>
      </c>
    </row>
    <row r="24" spans="1:19">
      <c r="A24" s="8"/>
      <c r="B24" s="439"/>
      <c r="C24" s="181"/>
      <c r="D24" s="10"/>
      <c r="E24" s="181"/>
      <c r="F24" s="181"/>
      <c r="G24" s="181"/>
      <c r="H24" s="480">
        <f t="shared" si="3"/>
        <v>0</v>
      </c>
      <c r="I24" s="480">
        <f t="shared" si="4"/>
        <v>0</v>
      </c>
      <c r="J24" s="481">
        <f t="shared" si="5"/>
        <v>0</v>
      </c>
      <c r="K24" s="181"/>
      <c r="L24" s="181"/>
      <c r="M24" s="181"/>
      <c r="N24" s="181"/>
      <c r="O24" s="181"/>
      <c r="P24" s="480">
        <f t="shared" si="0"/>
        <v>0</v>
      </c>
      <c r="Q24" s="480">
        <f t="shared" si="1"/>
        <v>0</v>
      </c>
      <c r="R24" s="481">
        <f t="shared" si="6"/>
        <v>0</v>
      </c>
      <c r="S24" s="481">
        <f t="shared" si="2"/>
        <v>0</v>
      </c>
    </row>
    <row r="25" spans="1:19">
      <c r="A25" s="8"/>
      <c r="B25" s="439"/>
      <c r="C25" s="181"/>
      <c r="D25" s="10"/>
      <c r="E25" s="181"/>
      <c r="F25" s="181"/>
      <c r="G25" s="181"/>
      <c r="H25" s="480">
        <f t="shared" si="3"/>
        <v>0</v>
      </c>
      <c r="I25" s="480">
        <f t="shared" si="4"/>
        <v>0</v>
      </c>
      <c r="J25" s="481">
        <f t="shared" si="5"/>
        <v>0</v>
      </c>
      <c r="K25" s="181"/>
      <c r="L25" s="181"/>
      <c r="M25" s="181"/>
      <c r="N25" s="181"/>
      <c r="O25" s="181"/>
      <c r="P25" s="480">
        <f t="shared" si="0"/>
        <v>0</v>
      </c>
      <c r="Q25" s="480">
        <f t="shared" si="1"/>
        <v>0</v>
      </c>
      <c r="R25" s="481">
        <f t="shared" si="6"/>
        <v>0</v>
      </c>
      <c r="S25" s="481">
        <f t="shared" si="2"/>
        <v>0</v>
      </c>
    </row>
    <row r="26" spans="1:19">
      <c r="A26" s="8"/>
      <c r="B26" s="439"/>
      <c r="C26" s="181"/>
      <c r="D26" s="10"/>
      <c r="E26" s="181"/>
      <c r="F26" s="181"/>
      <c r="G26" s="181"/>
      <c r="H26" s="480">
        <f t="shared" si="3"/>
        <v>0</v>
      </c>
      <c r="I26" s="480">
        <f t="shared" si="4"/>
        <v>0</v>
      </c>
      <c r="J26" s="481">
        <f t="shared" si="5"/>
        <v>0</v>
      </c>
      <c r="K26" s="181"/>
      <c r="L26" s="181"/>
      <c r="M26" s="181"/>
      <c r="N26" s="181"/>
      <c r="O26" s="181"/>
      <c r="P26" s="480">
        <f t="shared" si="0"/>
        <v>0</v>
      </c>
      <c r="Q26" s="480">
        <f t="shared" si="1"/>
        <v>0</v>
      </c>
      <c r="R26" s="481">
        <f t="shared" si="6"/>
        <v>0</v>
      </c>
      <c r="S26" s="481">
        <f t="shared" si="2"/>
        <v>0</v>
      </c>
    </row>
    <row r="27" spans="1:19">
      <c r="A27" s="8"/>
      <c r="B27" s="439"/>
      <c r="C27" s="181"/>
      <c r="D27" s="10"/>
      <c r="E27" s="181"/>
      <c r="F27" s="181"/>
      <c r="G27" s="181"/>
      <c r="H27" s="480">
        <f t="shared" si="3"/>
        <v>0</v>
      </c>
      <c r="I27" s="480">
        <f t="shared" si="4"/>
        <v>0</v>
      </c>
      <c r="J27" s="481">
        <f t="shared" si="5"/>
        <v>0</v>
      </c>
      <c r="K27" s="181"/>
      <c r="L27" s="181"/>
      <c r="M27" s="181"/>
      <c r="N27" s="181"/>
      <c r="O27" s="181"/>
      <c r="P27" s="480">
        <f t="shared" si="0"/>
        <v>0</v>
      </c>
      <c r="Q27" s="480">
        <f t="shared" si="1"/>
        <v>0</v>
      </c>
      <c r="R27" s="481">
        <f t="shared" si="6"/>
        <v>0</v>
      </c>
      <c r="S27" s="481">
        <f t="shared" si="2"/>
        <v>0</v>
      </c>
    </row>
    <row r="28" spans="1:19">
      <c r="A28" s="8"/>
      <c r="B28" s="439"/>
      <c r="C28" s="181"/>
      <c r="D28" s="10"/>
      <c r="E28" s="181"/>
      <c r="F28" s="181"/>
      <c r="G28" s="181"/>
      <c r="H28" s="480">
        <f t="shared" si="3"/>
        <v>0</v>
      </c>
      <c r="I28" s="480">
        <f t="shared" si="4"/>
        <v>0</v>
      </c>
      <c r="J28" s="481">
        <f>I28-H28</f>
        <v>0</v>
      </c>
      <c r="K28" s="181"/>
      <c r="L28" s="181"/>
      <c r="M28" s="181"/>
      <c r="N28" s="181"/>
      <c r="O28" s="181"/>
      <c r="P28" s="480">
        <f t="shared" si="0"/>
        <v>0</v>
      </c>
      <c r="Q28" s="480">
        <f t="shared" si="1"/>
        <v>0</v>
      </c>
      <c r="R28" s="481">
        <f t="shared" si="6"/>
        <v>0</v>
      </c>
      <c r="S28" s="481">
        <f t="shared" si="2"/>
        <v>0</v>
      </c>
    </row>
    <row r="29" spans="1:19">
      <c r="A29" s="485" t="s">
        <v>7</v>
      </c>
      <c r="B29" s="486">
        <f>COUNTA(B5:B28)</f>
        <v>0</v>
      </c>
      <c r="C29" s="481">
        <f>SUM(C5:C28)</f>
        <v>0</v>
      </c>
      <c r="D29" s="481">
        <f t="shared" ref="D29:S29" si="7">SUM(D5:D28)</f>
        <v>0</v>
      </c>
      <c r="E29" s="481">
        <f>SUM(E5:E28)</f>
        <v>0</v>
      </c>
      <c r="F29" s="481">
        <f t="shared" si="7"/>
        <v>0</v>
      </c>
      <c r="G29" s="481">
        <f t="shared" si="7"/>
        <v>0</v>
      </c>
      <c r="H29" s="481">
        <f t="shared" si="7"/>
        <v>0</v>
      </c>
      <c r="I29" s="481">
        <f t="shared" si="7"/>
        <v>0</v>
      </c>
      <c r="J29" s="481">
        <f>IFERROR(SUM(J5:J28),0)</f>
        <v>0</v>
      </c>
      <c r="K29" s="481">
        <f t="shared" si="7"/>
        <v>0</v>
      </c>
      <c r="L29" s="481">
        <f t="shared" si="7"/>
        <v>0</v>
      </c>
      <c r="M29" s="481">
        <f t="shared" si="7"/>
        <v>0</v>
      </c>
      <c r="N29" s="481">
        <f t="shared" si="7"/>
        <v>0</v>
      </c>
      <c r="O29" s="481">
        <f t="shared" si="7"/>
        <v>0</v>
      </c>
      <c r="P29" s="481">
        <f>SUM(P5:P28)</f>
        <v>0</v>
      </c>
      <c r="Q29" s="481">
        <f t="shared" si="7"/>
        <v>0</v>
      </c>
      <c r="R29" s="481">
        <f>IFERROR(SUM(R5:R28),0)</f>
        <v>0</v>
      </c>
      <c r="S29" s="481">
        <f t="shared" si="7"/>
        <v>0</v>
      </c>
    </row>
    <row r="32" spans="1:19" ht="17.399999999999999">
      <c r="A32" s="478" t="s">
        <v>801</v>
      </c>
      <c r="M32" s="46"/>
      <c r="N32" s="46"/>
      <c r="O32" s="46"/>
    </row>
    <row r="33" spans="1:15">
      <c r="M33" s="46"/>
      <c r="N33" s="46"/>
      <c r="O33" s="46"/>
    </row>
    <row r="34" spans="1:15" ht="145.19999999999999">
      <c r="A34" s="839" t="s">
        <v>682</v>
      </c>
      <c r="B34" s="839" t="s">
        <v>680</v>
      </c>
      <c r="C34" s="825" t="s">
        <v>802</v>
      </c>
      <c r="D34" s="819" t="s">
        <v>835</v>
      </c>
      <c r="E34" s="819" t="s">
        <v>836</v>
      </c>
      <c r="F34" s="819" t="s">
        <v>837</v>
      </c>
      <c r="G34" s="819" t="s">
        <v>838</v>
      </c>
      <c r="H34" s="819" t="s">
        <v>839</v>
      </c>
      <c r="I34" s="843" t="s">
        <v>840</v>
      </c>
      <c r="J34" s="821" t="s">
        <v>841</v>
      </c>
      <c r="K34" s="821" t="s">
        <v>842</v>
      </c>
      <c r="L34" s="826" t="s">
        <v>843</v>
      </c>
      <c r="M34" s="821" t="s">
        <v>844</v>
      </c>
      <c r="N34" s="821" t="s">
        <v>845</v>
      </c>
      <c r="O34" s="822" t="s">
        <v>722</v>
      </c>
    </row>
    <row r="35" spans="1:15">
      <c r="A35" s="479"/>
      <c r="B35" s="439"/>
      <c r="C35" s="181"/>
      <c r="D35" s="8"/>
      <c r="E35" s="493"/>
      <c r="F35" s="480">
        <f>C35*$Y$5</f>
        <v>0</v>
      </c>
      <c r="G35" s="480">
        <f>D35*E35</f>
        <v>0</v>
      </c>
      <c r="H35" s="481">
        <f>F35-G35</f>
        <v>0</v>
      </c>
      <c r="I35" s="482"/>
      <c r="J35" s="8"/>
      <c r="K35" s="493"/>
      <c r="L35" s="480">
        <f>I35*$AD$5</f>
        <v>0</v>
      </c>
      <c r="M35" s="480">
        <f>J35*K35</f>
        <v>0</v>
      </c>
      <c r="N35" s="480">
        <f>L35-M35</f>
        <v>0</v>
      </c>
      <c r="O35" s="480">
        <f>H35+N35</f>
        <v>0</v>
      </c>
    </row>
    <row r="36" spans="1:15">
      <c r="A36" s="479"/>
      <c r="B36" s="439"/>
      <c r="C36" s="181"/>
      <c r="D36" s="8"/>
      <c r="E36" s="493"/>
      <c r="F36" s="480">
        <f t="shared" ref="F36:F57" si="8">C36*$Y$5</f>
        <v>0</v>
      </c>
      <c r="G36" s="480">
        <f t="shared" ref="G36:G57" si="9">D36*E36</f>
        <v>0</v>
      </c>
      <c r="H36" s="481">
        <f t="shared" ref="H36:H58" si="10">F36-G36</f>
        <v>0</v>
      </c>
      <c r="I36" s="482"/>
      <c r="J36" s="8"/>
      <c r="K36" s="493"/>
      <c r="L36" s="480">
        <f t="shared" ref="L36:L58" si="11">I36*$AD$5</f>
        <v>0</v>
      </c>
      <c r="M36" s="480">
        <f t="shared" ref="M36:M56" si="12">J36*K36</f>
        <v>0</v>
      </c>
      <c r="N36" s="480">
        <f t="shared" ref="N36:N58" si="13">L36-M36</f>
        <v>0</v>
      </c>
      <c r="O36" s="480">
        <f t="shared" ref="O36:O58" si="14">H36+N36</f>
        <v>0</v>
      </c>
    </row>
    <row r="37" spans="1:15">
      <c r="A37" s="479"/>
      <c r="B37" s="439"/>
      <c r="C37" s="181"/>
      <c r="D37" s="8"/>
      <c r="E37" s="493"/>
      <c r="F37" s="480">
        <f t="shared" si="8"/>
        <v>0</v>
      </c>
      <c r="G37" s="480">
        <f t="shared" si="9"/>
        <v>0</v>
      </c>
      <c r="H37" s="481">
        <f t="shared" si="10"/>
        <v>0</v>
      </c>
      <c r="I37" s="482"/>
      <c r="J37" s="8"/>
      <c r="K37" s="493"/>
      <c r="L37" s="480">
        <f t="shared" si="11"/>
        <v>0</v>
      </c>
      <c r="M37" s="480">
        <f t="shared" si="12"/>
        <v>0</v>
      </c>
      <c r="N37" s="480">
        <f t="shared" si="13"/>
        <v>0</v>
      </c>
      <c r="O37" s="480">
        <f t="shared" si="14"/>
        <v>0</v>
      </c>
    </row>
    <row r="38" spans="1:15">
      <c r="A38" s="479"/>
      <c r="B38" s="439"/>
      <c r="C38" s="181"/>
      <c r="D38" s="8"/>
      <c r="E38" s="493"/>
      <c r="F38" s="480">
        <f t="shared" si="8"/>
        <v>0</v>
      </c>
      <c r="G38" s="480">
        <f t="shared" si="9"/>
        <v>0</v>
      </c>
      <c r="H38" s="481">
        <f t="shared" si="10"/>
        <v>0</v>
      </c>
      <c r="I38" s="482"/>
      <c r="J38" s="8"/>
      <c r="K38" s="493"/>
      <c r="L38" s="480">
        <f t="shared" si="11"/>
        <v>0</v>
      </c>
      <c r="M38" s="480">
        <f t="shared" si="12"/>
        <v>0</v>
      </c>
      <c r="N38" s="480">
        <f t="shared" si="13"/>
        <v>0</v>
      </c>
      <c r="O38" s="480">
        <f t="shared" si="14"/>
        <v>0</v>
      </c>
    </row>
    <row r="39" spans="1:15">
      <c r="A39" s="479"/>
      <c r="B39" s="439"/>
      <c r="C39" s="181"/>
      <c r="D39" s="8"/>
      <c r="E39" s="493"/>
      <c r="F39" s="480">
        <f t="shared" si="8"/>
        <v>0</v>
      </c>
      <c r="G39" s="480">
        <f t="shared" si="9"/>
        <v>0</v>
      </c>
      <c r="H39" s="481">
        <f t="shared" si="10"/>
        <v>0</v>
      </c>
      <c r="I39" s="482"/>
      <c r="J39" s="8"/>
      <c r="K39" s="493"/>
      <c r="L39" s="480">
        <f t="shared" si="11"/>
        <v>0</v>
      </c>
      <c r="M39" s="480">
        <f t="shared" si="12"/>
        <v>0</v>
      </c>
      <c r="N39" s="480">
        <f t="shared" si="13"/>
        <v>0</v>
      </c>
      <c r="O39" s="480">
        <f t="shared" si="14"/>
        <v>0</v>
      </c>
    </row>
    <row r="40" spans="1:15">
      <c r="A40" s="479"/>
      <c r="B40" s="439"/>
      <c r="C40" s="181"/>
      <c r="D40" s="8"/>
      <c r="E40" s="493"/>
      <c r="F40" s="480">
        <f t="shared" si="8"/>
        <v>0</v>
      </c>
      <c r="G40" s="480">
        <f t="shared" si="9"/>
        <v>0</v>
      </c>
      <c r="H40" s="481">
        <f t="shared" si="10"/>
        <v>0</v>
      </c>
      <c r="I40" s="482"/>
      <c r="J40" s="8"/>
      <c r="K40" s="493"/>
      <c r="L40" s="480">
        <f t="shared" si="11"/>
        <v>0</v>
      </c>
      <c r="M40" s="480">
        <f t="shared" si="12"/>
        <v>0</v>
      </c>
      <c r="N40" s="480">
        <f t="shared" si="13"/>
        <v>0</v>
      </c>
      <c r="O40" s="480">
        <f t="shared" si="14"/>
        <v>0</v>
      </c>
    </row>
    <row r="41" spans="1:15">
      <c r="A41" s="479"/>
      <c r="B41" s="439"/>
      <c r="C41" s="181"/>
      <c r="D41" s="8"/>
      <c r="E41" s="493"/>
      <c r="F41" s="480">
        <f>C41*$Y$5</f>
        <v>0</v>
      </c>
      <c r="G41" s="480">
        <f t="shared" si="9"/>
        <v>0</v>
      </c>
      <c r="H41" s="481">
        <f t="shared" si="10"/>
        <v>0</v>
      </c>
      <c r="I41" s="482"/>
      <c r="J41" s="8"/>
      <c r="K41" s="493"/>
      <c r="L41" s="480">
        <f t="shared" si="11"/>
        <v>0</v>
      </c>
      <c r="M41" s="480">
        <f t="shared" si="12"/>
        <v>0</v>
      </c>
      <c r="N41" s="480">
        <f t="shared" si="13"/>
        <v>0</v>
      </c>
      <c r="O41" s="480">
        <f t="shared" si="14"/>
        <v>0</v>
      </c>
    </row>
    <row r="42" spans="1:15">
      <c r="A42" s="479"/>
      <c r="B42" s="439"/>
      <c r="C42" s="181"/>
      <c r="D42" s="8"/>
      <c r="E42" s="493"/>
      <c r="F42" s="480">
        <f t="shared" si="8"/>
        <v>0</v>
      </c>
      <c r="G42" s="480">
        <f t="shared" si="9"/>
        <v>0</v>
      </c>
      <c r="H42" s="481">
        <f t="shared" si="10"/>
        <v>0</v>
      </c>
      <c r="I42" s="482"/>
      <c r="J42" s="8"/>
      <c r="K42" s="493"/>
      <c r="L42" s="480">
        <f t="shared" si="11"/>
        <v>0</v>
      </c>
      <c r="M42" s="480">
        <f t="shared" si="12"/>
        <v>0</v>
      </c>
      <c r="N42" s="480">
        <f>L42-M42</f>
        <v>0</v>
      </c>
      <c r="O42" s="480">
        <f t="shared" si="14"/>
        <v>0</v>
      </c>
    </row>
    <row r="43" spans="1:15">
      <c r="A43" s="479"/>
      <c r="B43" s="439"/>
      <c r="C43" s="181"/>
      <c r="D43" s="8"/>
      <c r="E43" s="493"/>
      <c r="F43" s="480">
        <f t="shared" si="8"/>
        <v>0</v>
      </c>
      <c r="G43" s="480">
        <f t="shared" si="9"/>
        <v>0</v>
      </c>
      <c r="H43" s="481">
        <f>F43-G43</f>
        <v>0</v>
      </c>
      <c r="I43" s="482"/>
      <c r="J43" s="8"/>
      <c r="K43" s="493"/>
      <c r="L43" s="480">
        <f t="shared" si="11"/>
        <v>0</v>
      </c>
      <c r="M43" s="480">
        <f t="shared" si="12"/>
        <v>0</v>
      </c>
      <c r="N43" s="480">
        <f t="shared" si="13"/>
        <v>0</v>
      </c>
      <c r="O43" s="480">
        <f t="shared" si="14"/>
        <v>0</v>
      </c>
    </row>
    <row r="44" spans="1:15">
      <c r="A44" s="479"/>
      <c r="B44" s="439"/>
      <c r="C44" s="181"/>
      <c r="D44" s="8"/>
      <c r="E44" s="493"/>
      <c r="F44" s="480">
        <f t="shared" si="8"/>
        <v>0</v>
      </c>
      <c r="G44" s="480">
        <f t="shared" si="9"/>
        <v>0</v>
      </c>
      <c r="H44" s="481">
        <f t="shared" si="10"/>
        <v>0</v>
      </c>
      <c r="I44" s="482"/>
      <c r="J44" s="8"/>
      <c r="K44" s="493"/>
      <c r="L44" s="480">
        <f t="shared" si="11"/>
        <v>0</v>
      </c>
      <c r="M44" s="480">
        <f>J44*K44</f>
        <v>0</v>
      </c>
      <c r="N44" s="480">
        <f t="shared" si="13"/>
        <v>0</v>
      </c>
      <c r="O44" s="480">
        <f t="shared" si="14"/>
        <v>0</v>
      </c>
    </row>
    <row r="45" spans="1:15">
      <c r="A45" s="479"/>
      <c r="B45" s="439"/>
      <c r="C45" s="181"/>
      <c r="D45" s="8"/>
      <c r="E45" s="493"/>
      <c r="F45" s="480">
        <f t="shared" si="8"/>
        <v>0</v>
      </c>
      <c r="G45" s="480">
        <f t="shared" si="9"/>
        <v>0</v>
      </c>
      <c r="H45" s="481">
        <f t="shared" si="10"/>
        <v>0</v>
      </c>
      <c r="I45" s="482"/>
      <c r="J45" s="8"/>
      <c r="K45" s="493"/>
      <c r="L45" s="480">
        <f t="shared" si="11"/>
        <v>0</v>
      </c>
      <c r="M45" s="480">
        <f t="shared" si="12"/>
        <v>0</v>
      </c>
      <c r="N45" s="480">
        <f t="shared" si="13"/>
        <v>0</v>
      </c>
      <c r="O45" s="480">
        <f t="shared" si="14"/>
        <v>0</v>
      </c>
    </row>
    <row r="46" spans="1:15">
      <c r="A46" s="479"/>
      <c r="B46" s="439"/>
      <c r="C46" s="181"/>
      <c r="D46" s="8"/>
      <c r="E46" s="493"/>
      <c r="F46" s="480">
        <f t="shared" si="8"/>
        <v>0</v>
      </c>
      <c r="G46" s="480">
        <f t="shared" si="9"/>
        <v>0</v>
      </c>
      <c r="H46" s="481">
        <f t="shared" si="10"/>
        <v>0</v>
      </c>
      <c r="I46" s="482"/>
      <c r="J46" s="8"/>
      <c r="K46" s="493"/>
      <c r="L46" s="480">
        <f t="shared" si="11"/>
        <v>0</v>
      </c>
      <c r="M46" s="480">
        <f>J46*K46</f>
        <v>0</v>
      </c>
      <c r="N46" s="480">
        <f t="shared" si="13"/>
        <v>0</v>
      </c>
      <c r="O46" s="480">
        <f t="shared" si="14"/>
        <v>0</v>
      </c>
    </row>
    <row r="47" spans="1:15">
      <c r="A47" s="479"/>
      <c r="B47" s="439"/>
      <c r="C47" s="181"/>
      <c r="D47" s="8"/>
      <c r="E47" s="493"/>
      <c r="F47" s="480">
        <f t="shared" si="8"/>
        <v>0</v>
      </c>
      <c r="G47" s="480">
        <f t="shared" si="9"/>
        <v>0</v>
      </c>
      <c r="H47" s="481">
        <f t="shared" si="10"/>
        <v>0</v>
      </c>
      <c r="I47" s="482"/>
      <c r="J47" s="8"/>
      <c r="K47" s="493"/>
      <c r="L47" s="480">
        <f t="shared" si="11"/>
        <v>0</v>
      </c>
      <c r="M47" s="480">
        <f t="shared" si="12"/>
        <v>0</v>
      </c>
      <c r="N47" s="480">
        <f t="shared" si="13"/>
        <v>0</v>
      </c>
      <c r="O47" s="480">
        <f t="shared" si="14"/>
        <v>0</v>
      </c>
    </row>
    <row r="48" spans="1:15">
      <c r="A48" s="479"/>
      <c r="B48" s="439"/>
      <c r="C48" s="181"/>
      <c r="D48" s="8"/>
      <c r="E48" s="493"/>
      <c r="F48" s="480">
        <f t="shared" si="8"/>
        <v>0</v>
      </c>
      <c r="G48" s="480">
        <f t="shared" si="9"/>
        <v>0</v>
      </c>
      <c r="H48" s="481">
        <f t="shared" si="10"/>
        <v>0</v>
      </c>
      <c r="I48" s="482"/>
      <c r="J48" s="8"/>
      <c r="K48" s="493"/>
      <c r="L48" s="480">
        <f t="shared" si="11"/>
        <v>0</v>
      </c>
      <c r="M48" s="480">
        <f t="shared" si="12"/>
        <v>0</v>
      </c>
      <c r="N48" s="480">
        <f t="shared" si="13"/>
        <v>0</v>
      </c>
      <c r="O48" s="480">
        <f t="shared" si="14"/>
        <v>0</v>
      </c>
    </row>
    <row r="49" spans="1:15">
      <c r="A49" s="479"/>
      <c r="B49" s="439"/>
      <c r="C49" s="181"/>
      <c r="D49" s="8"/>
      <c r="E49" s="493"/>
      <c r="F49" s="480">
        <f t="shared" si="8"/>
        <v>0</v>
      </c>
      <c r="G49" s="480">
        <f t="shared" si="9"/>
        <v>0</v>
      </c>
      <c r="H49" s="481">
        <f t="shared" si="10"/>
        <v>0</v>
      </c>
      <c r="I49" s="482"/>
      <c r="J49" s="8"/>
      <c r="K49" s="493"/>
      <c r="L49" s="480">
        <f t="shared" si="11"/>
        <v>0</v>
      </c>
      <c r="M49" s="480">
        <f t="shared" si="12"/>
        <v>0</v>
      </c>
      <c r="N49" s="480">
        <f t="shared" si="13"/>
        <v>0</v>
      </c>
      <c r="O49" s="480">
        <f t="shared" si="14"/>
        <v>0</v>
      </c>
    </row>
    <row r="50" spans="1:15">
      <c r="A50" s="479"/>
      <c r="B50" s="439"/>
      <c r="C50" s="181"/>
      <c r="D50" s="8"/>
      <c r="E50" s="493"/>
      <c r="F50" s="480">
        <f t="shared" si="8"/>
        <v>0</v>
      </c>
      <c r="G50" s="480">
        <f t="shared" si="9"/>
        <v>0</v>
      </c>
      <c r="H50" s="481">
        <f t="shared" si="10"/>
        <v>0</v>
      </c>
      <c r="I50" s="482"/>
      <c r="J50" s="8"/>
      <c r="K50" s="493"/>
      <c r="L50" s="480">
        <f t="shared" si="11"/>
        <v>0</v>
      </c>
      <c r="M50" s="480">
        <f t="shared" si="12"/>
        <v>0</v>
      </c>
      <c r="N50" s="480">
        <f t="shared" si="13"/>
        <v>0</v>
      </c>
      <c r="O50" s="480">
        <f t="shared" si="14"/>
        <v>0</v>
      </c>
    </row>
    <row r="51" spans="1:15">
      <c r="A51" s="479"/>
      <c r="B51" s="439"/>
      <c r="C51" s="181"/>
      <c r="D51" s="8"/>
      <c r="E51" s="493"/>
      <c r="F51" s="480">
        <f t="shared" si="8"/>
        <v>0</v>
      </c>
      <c r="G51" s="480">
        <f t="shared" si="9"/>
        <v>0</v>
      </c>
      <c r="H51" s="481">
        <f t="shared" si="10"/>
        <v>0</v>
      </c>
      <c r="I51" s="482"/>
      <c r="J51" s="8"/>
      <c r="K51" s="493"/>
      <c r="L51" s="480">
        <f t="shared" si="11"/>
        <v>0</v>
      </c>
      <c r="M51" s="480">
        <f t="shared" si="12"/>
        <v>0</v>
      </c>
      <c r="N51" s="480">
        <f t="shared" si="13"/>
        <v>0</v>
      </c>
      <c r="O51" s="480">
        <f t="shared" si="14"/>
        <v>0</v>
      </c>
    </row>
    <row r="52" spans="1:15">
      <c r="A52" s="479"/>
      <c r="B52" s="439"/>
      <c r="C52" s="181"/>
      <c r="D52" s="8"/>
      <c r="E52" s="493"/>
      <c r="F52" s="480">
        <f t="shared" si="8"/>
        <v>0</v>
      </c>
      <c r="G52" s="480">
        <f t="shared" si="9"/>
        <v>0</v>
      </c>
      <c r="H52" s="481">
        <f t="shared" si="10"/>
        <v>0</v>
      </c>
      <c r="I52" s="482"/>
      <c r="J52" s="8"/>
      <c r="K52" s="493"/>
      <c r="L52" s="480">
        <f>I52*$AD$5</f>
        <v>0</v>
      </c>
      <c r="M52" s="480">
        <f t="shared" si="12"/>
        <v>0</v>
      </c>
      <c r="N52" s="480">
        <f t="shared" si="13"/>
        <v>0</v>
      </c>
      <c r="O52" s="480">
        <f t="shared" si="14"/>
        <v>0</v>
      </c>
    </row>
    <row r="53" spans="1:15">
      <c r="A53" s="479"/>
      <c r="B53" s="439"/>
      <c r="C53" s="181"/>
      <c r="D53" s="8"/>
      <c r="E53" s="493"/>
      <c r="F53" s="480">
        <f t="shared" si="8"/>
        <v>0</v>
      </c>
      <c r="G53" s="480">
        <f t="shared" si="9"/>
        <v>0</v>
      </c>
      <c r="H53" s="481">
        <f t="shared" si="10"/>
        <v>0</v>
      </c>
      <c r="I53" s="482"/>
      <c r="J53" s="8"/>
      <c r="K53" s="493"/>
      <c r="L53" s="480">
        <f t="shared" si="11"/>
        <v>0</v>
      </c>
      <c r="M53" s="480">
        <f t="shared" si="12"/>
        <v>0</v>
      </c>
      <c r="N53" s="480">
        <f t="shared" si="13"/>
        <v>0</v>
      </c>
      <c r="O53" s="480">
        <f t="shared" si="14"/>
        <v>0</v>
      </c>
    </row>
    <row r="54" spans="1:15">
      <c r="A54" s="479"/>
      <c r="B54" s="439"/>
      <c r="C54" s="181"/>
      <c r="D54" s="8"/>
      <c r="E54" s="493"/>
      <c r="F54" s="480">
        <f t="shared" si="8"/>
        <v>0</v>
      </c>
      <c r="G54" s="480">
        <f>D54*E54</f>
        <v>0</v>
      </c>
      <c r="H54" s="481">
        <f t="shared" si="10"/>
        <v>0</v>
      </c>
      <c r="I54" s="482"/>
      <c r="J54" s="8"/>
      <c r="K54" s="493"/>
      <c r="L54" s="480">
        <f t="shared" si="11"/>
        <v>0</v>
      </c>
      <c r="M54" s="480">
        <f t="shared" si="12"/>
        <v>0</v>
      </c>
      <c r="N54" s="480">
        <f t="shared" si="13"/>
        <v>0</v>
      </c>
      <c r="O54" s="480">
        <f t="shared" si="14"/>
        <v>0</v>
      </c>
    </row>
    <row r="55" spans="1:15">
      <c r="A55" s="479"/>
      <c r="B55" s="439"/>
      <c r="C55" s="181"/>
      <c r="D55" s="8"/>
      <c r="E55" s="493"/>
      <c r="F55" s="480">
        <f t="shared" si="8"/>
        <v>0</v>
      </c>
      <c r="G55" s="480">
        <f t="shared" si="9"/>
        <v>0</v>
      </c>
      <c r="H55" s="481">
        <f t="shared" si="10"/>
        <v>0</v>
      </c>
      <c r="I55" s="482"/>
      <c r="J55" s="8"/>
      <c r="K55" s="493"/>
      <c r="L55" s="480">
        <f t="shared" si="11"/>
        <v>0</v>
      </c>
      <c r="M55" s="480">
        <f t="shared" si="12"/>
        <v>0</v>
      </c>
      <c r="N55" s="480">
        <f t="shared" si="13"/>
        <v>0</v>
      </c>
      <c r="O55" s="480">
        <f t="shared" si="14"/>
        <v>0</v>
      </c>
    </row>
    <row r="56" spans="1:15">
      <c r="A56" s="479"/>
      <c r="B56" s="439"/>
      <c r="C56" s="181"/>
      <c r="D56" s="8"/>
      <c r="E56" s="493"/>
      <c r="F56" s="480">
        <f t="shared" si="8"/>
        <v>0</v>
      </c>
      <c r="G56" s="480">
        <f t="shared" si="9"/>
        <v>0</v>
      </c>
      <c r="H56" s="481">
        <f t="shared" si="10"/>
        <v>0</v>
      </c>
      <c r="I56" s="482"/>
      <c r="J56" s="8"/>
      <c r="K56" s="493"/>
      <c r="L56" s="480">
        <f t="shared" si="11"/>
        <v>0</v>
      </c>
      <c r="M56" s="480">
        <f t="shared" si="12"/>
        <v>0</v>
      </c>
      <c r="N56" s="480">
        <f t="shared" si="13"/>
        <v>0</v>
      </c>
      <c r="O56" s="480">
        <f t="shared" si="14"/>
        <v>0</v>
      </c>
    </row>
    <row r="57" spans="1:15">
      <c r="A57" s="479"/>
      <c r="B57" s="439"/>
      <c r="C57" s="181"/>
      <c r="D57" s="8"/>
      <c r="E57" s="493"/>
      <c r="F57" s="480">
        <f t="shared" si="8"/>
        <v>0</v>
      </c>
      <c r="G57" s="480">
        <f t="shared" si="9"/>
        <v>0</v>
      </c>
      <c r="H57" s="481">
        <f t="shared" si="10"/>
        <v>0</v>
      </c>
      <c r="I57" s="482"/>
      <c r="J57" s="8"/>
      <c r="K57" s="493"/>
      <c r="L57" s="480">
        <f t="shared" si="11"/>
        <v>0</v>
      </c>
      <c r="M57" s="480">
        <f>J57*K57</f>
        <v>0</v>
      </c>
      <c r="N57" s="480">
        <f t="shared" si="13"/>
        <v>0</v>
      </c>
      <c r="O57" s="480">
        <f t="shared" si="14"/>
        <v>0</v>
      </c>
    </row>
    <row r="58" spans="1:15">
      <c r="A58" s="479"/>
      <c r="B58" s="439"/>
      <c r="C58" s="181"/>
      <c r="D58" s="8"/>
      <c r="E58" s="493"/>
      <c r="F58" s="480">
        <f>C58*$Y$5</f>
        <v>0</v>
      </c>
      <c r="G58" s="480">
        <f>D58*E58</f>
        <v>0</v>
      </c>
      <c r="H58" s="481">
        <f t="shared" si="10"/>
        <v>0</v>
      </c>
      <c r="I58" s="482"/>
      <c r="J58" s="8"/>
      <c r="K58" s="493"/>
      <c r="L58" s="480">
        <f t="shared" si="11"/>
        <v>0</v>
      </c>
      <c r="M58" s="480">
        <f>J58*K58</f>
        <v>0</v>
      </c>
      <c r="N58" s="480">
        <f t="shared" si="13"/>
        <v>0</v>
      </c>
      <c r="O58" s="480">
        <f t="shared" si="14"/>
        <v>0</v>
      </c>
    </row>
    <row r="59" spans="1:15">
      <c r="A59" s="844" t="s">
        <v>7</v>
      </c>
      <c r="B59" s="845"/>
      <c r="C59" s="483">
        <f>SUM(C35:C58)</f>
        <v>0</v>
      </c>
      <c r="D59" s="483">
        <f>SUM(D35:D58)</f>
        <v>0</v>
      </c>
      <c r="E59" s="846"/>
      <c r="F59" s="483">
        <f>SUM(F35:F58)</f>
        <v>0</v>
      </c>
      <c r="G59" s="483">
        <f>SUM(G35:G58)</f>
        <v>0</v>
      </c>
      <c r="H59" s="483">
        <f t="shared" ref="H59" si="15">SUM(H35:H58)</f>
        <v>0</v>
      </c>
      <c r="I59" s="483">
        <f>SUM(I35:I58)</f>
        <v>0</v>
      </c>
      <c r="J59" s="483">
        <f>SUM(J35:J58)</f>
        <v>0</v>
      </c>
      <c r="K59" s="847"/>
      <c r="L59" s="483">
        <f>SUM(L35:L58)</f>
        <v>0</v>
      </c>
      <c r="M59" s="483">
        <f>SUM(M35:M58)</f>
        <v>0</v>
      </c>
      <c r="N59" s="483">
        <f t="shared" ref="N59:O59" si="16">SUM(N35:N58)</f>
        <v>0</v>
      </c>
      <c r="O59" s="483">
        <f t="shared" si="16"/>
        <v>0</v>
      </c>
    </row>
  </sheetData>
  <sheetProtection algorithmName="SHA-512" hashValue="FER8ADrq8wyEui/CkrJ7BoH+O1AzYtdY0GSS9xYuSsTGI1eb5xf+qo65AA6NS3XKcrxPj2Lv6vCQFkg2lqe7vg==" saltValue="76BuANofu8rZ/OBv+RHYgQ==" spinCount="100000" sheet="1" formatCells="0" formatColumns="0" formatRows="0" insertColumns="0" insertRows="0" insertHyperlinks="0" autoFilter="0" pivotTables="0"/>
  <mergeCells count="2">
    <mergeCell ref="A1:S1"/>
    <mergeCell ref="U2:AD2"/>
  </mergeCells>
  <pageMargins left="0.7" right="0.7" top="0.75" bottom="0.75" header="0.3" footer="0.3"/>
  <pageSetup paperSize="9"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725457-3C05-4CB6-99A8-D3F684D8B9B8}">
  <dimension ref="A1:AD59"/>
  <sheetViews>
    <sheetView zoomScale="90" zoomScaleNormal="90" workbookViewId="0">
      <selection activeCell="E35" sqref="E35:E58"/>
    </sheetView>
  </sheetViews>
  <sheetFormatPr defaultColWidth="8.6640625" defaultRowHeight="13.2"/>
  <cols>
    <col min="1" max="1" width="7.6640625" style="46" customWidth="1"/>
    <col min="2" max="2" width="12.6640625" style="46" customWidth="1"/>
    <col min="3" max="3" width="12.33203125" style="46" customWidth="1"/>
    <col min="4" max="4" width="13.6640625" style="44" customWidth="1"/>
    <col min="5" max="5" width="12.33203125" style="44" customWidth="1"/>
    <col min="6" max="6" width="13.6640625" style="44" customWidth="1"/>
    <col min="7" max="7" width="14.33203125" style="44" customWidth="1"/>
    <col min="8" max="8" width="15.33203125" style="44" customWidth="1"/>
    <col min="9" max="9" width="16.6640625" style="44" customWidth="1"/>
    <col min="10" max="10" width="18" style="44" customWidth="1"/>
    <col min="11" max="11" width="11.5546875" style="44" customWidth="1"/>
    <col min="12" max="12" width="17.33203125" style="44" customWidth="1"/>
    <col min="13" max="13" width="12.5546875" style="44" customWidth="1"/>
    <col min="14" max="14" width="17.6640625" style="44" customWidth="1"/>
    <col min="15" max="15" width="14.88671875" style="44" customWidth="1"/>
    <col min="16" max="16" width="13.6640625" style="46" customWidth="1"/>
    <col min="17" max="17" width="18" style="44" customWidth="1"/>
    <col min="18" max="18" width="17.5546875" style="46" customWidth="1"/>
    <col min="19" max="19" width="17.44140625" style="46" customWidth="1"/>
    <col min="20" max="20" width="4" style="46" customWidth="1"/>
    <col min="21" max="31" width="16.44140625" style="46" customWidth="1"/>
    <col min="32" max="36" width="8.6640625" style="46"/>
    <col min="37" max="37" width="8.6640625" style="46" customWidth="1"/>
    <col min="38" max="16384" width="8.6640625" style="46"/>
  </cols>
  <sheetData>
    <row r="1" spans="1:30" ht="35.25" customHeight="1">
      <c r="A1" s="1067" t="s">
        <v>789</v>
      </c>
      <c r="B1" s="1067"/>
      <c r="C1" s="1067"/>
      <c r="D1" s="1067"/>
      <c r="E1" s="1067"/>
      <c r="F1" s="1067"/>
      <c r="G1" s="1067"/>
      <c r="H1" s="1067"/>
      <c r="I1" s="1067"/>
      <c r="J1" s="1067"/>
      <c r="K1" s="1067"/>
      <c r="L1" s="1067"/>
      <c r="M1" s="1067"/>
      <c r="N1" s="1067"/>
      <c r="O1" s="1067"/>
      <c r="P1" s="1067"/>
      <c r="Q1" s="1067"/>
      <c r="R1" s="1067"/>
      <c r="S1" s="1067"/>
    </row>
    <row r="2" spans="1:30" ht="17.399999999999999">
      <c r="A2" s="478" t="s">
        <v>687</v>
      </c>
      <c r="K2" s="833" t="s">
        <v>814</v>
      </c>
      <c r="L2" s="833" t="s">
        <v>815</v>
      </c>
      <c r="M2" s="834" t="s">
        <v>816</v>
      </c>
      <c r="N2" s="835" t="s">
        <v>815</v>
      </c>
      <c r="P2" s="361"/>
      <c r="Q2" s="836"/>
      <c r="R2" s="837" t="s">
        <v>817</v>
      </c>
      <c r="S2" s="838" t="s">
        <v>818</v>
      </c>
      <c r="U2" s="1070" t="s">
        <v>689</v>
      </c>
      <c r="V2" s="1071"/>
      <c r="W2" s="1071"/>
      <c r="X2" s="1071"/>
      <c r="Y2" s="1071"/>
      <c r="Z2" s="1071"/>
      <c r="AA2" s="1071"/>
      <c r="AB2" s="1071"/>
      <c r="AC2" s="1071"/>
      <c r="AD2" s="1072"/>
    </row>
    <row r="4" spans="1:30" ht="109.5" customHeight="1">
      <c r="A4" s="839" t="s">
        <v>682</v>
      </c>
      <c r="B4" s="839" t="s">
        <v>680</v>
      </c>
      <c r="C4" s="825" t="s">
        <v>802</v>
      </c>
      <c r="D4" s="819" t="s">
        <v>819</v>
      </c>
      <c r="E4" s="819" t="s">
        <v>820</v>
      </c>
      <c r="F4" s="819" t="s">
        <v>821</v>
      </c>
      <c r="G4" s="819" t="s">
        <v>822</v>
      </c>
      <c r="H4" s="818" t="s">
        <v>719</v>
      </c>
      <c r="I4" s="818" t="s">
        <v>781</v>
      </c>
      <c r="J4" s="819" t="s">
        <v>720</v>
      </c>
      <c r="K4" s="843" t="s">
        <v>840</v>
      </c>
      <c r="L4" s="821" t="s">
        <v>823</v>
      </c>
      <c r="M4" s="821" t="s">
        <v>824</v>
      </c>
      <c r="N4" s="821" t="s">
        <v>825</v>
      </c>
      <c r="O4" s="821" t="s">
        <v>826</v>
      </c>
      <c r="P4" s="820" t="s">
        <v>688</v>
      </c>
      <c r="Q4" s="820" t="s">
        <v>782</v>
      </c>
      <c r="R4" s="821" t="s">
        <v>721</v>
      </c>
      <c r="S4" s="822" t="s">
        <v>722</v>
      </c>
      <c r="T4" s="130"/>
      <c r="U4" s="819" t="s">
        <v>827</v>
      </c>
      <c r="V4" s="819" t="s">
        <v>723</v>
      </c>
      <c r="W4" s="840" t="s">
        <v>828</v>
      </c>
      <c r="X4" s="819" t="s">
        <v>829</v>
      </c>
      <c r="Y4" s="840" t="s">
        <v>830</v>
      </c>
      <c r="Z4" s="821" t="s">
        <v>831</v>
      </c>
      <c r="AA4" s="821" t="s">
        <v>724</v>
      </c>
      <c r="AB4" s="841" t="s">
        <v>832</v>
      </c>
      <c r="AC4" s="821" t="s">
        <v>833</v>
      </c>
      <c r="AD4" s="841" t="s">
        <v>834</v>
      </c>
    </row>
    <row r="5" spans="1:30">
      <c r="A5" s="8"/>
      <c r="B5" s="439"/>
      <c r="C5" s="181"/>
      <c r="D5" s="10"/>
      <c r="E5" s="181"/>
      <c r="F5" s="181"/>
      <c r="G5" s="181"/>
      <c r="H5" s="480">
        <f>SUM(D5:G5)</f>
        <v>0</v>
      </c>
      <c r="I5" s="480">
        <f>IFERROR(C5*$W$5,0)</f>
        <v>0</v>
      </c>
      <c r="J5" s="481">
        <f>I5-H5</f>
        <v>0</v>
      </c>
      <c r="K5" s="181"/>
      <c r="L5" s="10"/>
      <c r="M5" s="181"/>
      <c r="N5" s="181"/>
      <c r="O5" s="181"/>
      <c r="P5" s="480">
        <f t="shared" ref="P5:P28" si="0">SUM(L5:O5)</f>
        <v>0</v>
      </c>
      <c r="Q5" s="480">
        <f t="shared" ref="Q5:Q28" si="1">IFERROR(K5*$AB$5,0)</f>
        <v>0</v>
      </c>
      <c r="R5" s="481">
        <f>Q5-P5</f>
        <v>0</v>
      </c>
      <c r="S5" s="481">
        <f t="shared" ref="S5:S28" si="2">J5+R5</f>
        <v>0</v>
      </c>
      <c r="U5" s="181"/>
      <c r="V5" s="181"/>
      <c r="W5" s="484">
        <f>IFERROR(V5/U5,0)</f>
        <v>0</v>
      </c>
      <c r="X5" s="181"/>
      <c r="Y5" s="484">
        <f>IFERROR(X5/U5,0)</f>
        <v>0</v>
      </c>
      <c r="Z5" s="181"/>
      <c r="AA5" s="181"/>
      <c r="AB5" s="484">
        <f>IFERROR(AA5/Z5,0)</f>
        <v>0</v>
      </c>
      <c r="AC5" s="181"/>
      <c r="AD5" s="484">
        <f>IFERROR(AC5/Z5,0)</f>
        <v>0</v>
      </c>
    </row>
    <row r="6" spans="1:30">
      <c r="A6" s="8"/>
      <c r="B6" s="439"/>
      <c r="C6" s="181"/>
      <c r="D6" s="10"/>
      <c r="E6" s="181"/>
      <c r="F6" s="181"/>
      <c r="G6" s="181"/>
      <c r="H6" s="480">
        <f t="shared" ref="H6:H28" si="3">SUM(D6:G6)</f>
        <v>0</v>
      </c>
      <c r="I6" s="480">
        <f t="shared" ref="I6:I28" si="4">IFERROR(C6*$W$5,0)</f>
        <v>0</v>
      </c>
      <c r="J6" s="481">
        <f t="shared" ref="J6:J27" si="5">I6-H6</f>
        <v>0</v>
      </c>
      <c r="K6" s="181"/>
      <c r="L6" s="181"/>
      <c r="M6" s="181"/>
      <c r="N6" s="181"/>
      <c r="O6" s="181"/>
      <c r="P6" s="480">
        <f t="shared" si="0"/>
        <v>0</v>
      </c>
      <c r="Q6" s="480">
        <f t="shared" si="1"/>
        <v>0</v>
      </c>
      <c r="R6" s="481">
        <f t="shared" ref="R6:R28" si="6">Q6-P6</f>
        <v>0</v>
      </c>
      <c r="S6" s="481">
        <f t="shared" si="2"/>
        <v>0</v>
      </c>
    </row>
    <row r="7" spans="1:30">
      <c r="A7" s="8"/>
      <c r="B7" s="439"/>
      <c r="C7" s="181"/>
      <c r="D7" s="10"/>
      <c r="E7" s="181"/>
      <c r="F7" s="181"/>
      <c r="G7" s="181"/>
      <c r="H7" s="480">
        <f t="shared" si="3"/>
        <v>0</v>
      </c>
      <c r="I7" s="480">
        <f t="shared" si="4"/>
        <v>0</v>
      </c>
      <c r="J7" s="481">
        <f t="shared" si="5"/>
        <v>0</v>
      </c>
      <c r="K7" s="181"/>
      <c r="L7" s="181"/>
      <c r="M7" s="181"/>
      <c r="N7" s="181"/>
      <c r="O7" s="181"/>
      <c r="P7" s="480">
        <f t="shared" si="0"/>
        <v>0</v>
      </c>
      <c r="Q7" s="480">
        <f t="shared" si="1"/>
        <v>0</v>
      </c>
      <c r="R7" s="481">
        <f t="shared" si="6"/>
        <v>0</v>
      </c>
      <c r="S7" s="481">
        <f t="shared" si="2"/>
        <v>0</v>
      </c>
    </row>
    <row r="8" spans="1:30">
      <c r="A8" s="8"/>
      <c r="B8" s="439"/>
      <c r="C8" s="181"/>
      <c r="D8" s="10"/>
      <c r="E8" s="181"/>
      <c r="F8" s="181"/>
      <c r="G8" s="181"/>
      <c r="H8" s="480">
        <f t="shared" si="3"/>
        <v>0</v>
      </c>
      <c r="I8" s="480">
        <f t="shared" si="4"/>
        <v>0</v>
      </c>
      <c r="J8" s="481">
        <f t="shared" si="5"/>
        <v>0</v>
      </c>
      <c r="K8" s="181"/>
      <c r="L8" s="181"/>
      <c r="M8" s="181"/>
      <c r="N8" s="181"/>
      <c r="O8" s="181"/>
      <c r="P8" s="480">
        <f t="shared" si="0"/>
        <v>0</v>
      </c>
      <c r="Q8" s="480">
        <f t="shared" si="1"/>
        <v>0</v>
      </c>
      <c r="R8" s="481">
        <f t="shared" si="6"/>
        <v>0</v>
      </c>
      <c r="S8" s="481">
        <f t="shared" si="2"/>
        <v>0</v>
      </c>
    </row>
    <row r="9" spans="1:30">
      <c r="A9" s="8"/>
      <c r="B9" s="439"/>
      <c r="C9" s="181"/>
      <c r="D9" s="10"/>
      <c r="E9" s="181"/>
      <c r="F9" s="181"/>
      <c r="G9" s="181"/>
      <c r="H9" s="480">
        <f t="shared" si="3"/>
        <v>0</v>
      </c>
      <c r="I9" s="480">
        <f t="shared" si="4"/>
        <v>0</v>
      </c>
      <c r="J9" s="481">
        <f t="shared" si="5"/>
        <v>0</v>
      </c>
      <c r="K9" s="181"/>
      <c r="L9" s="181"/>
      <c r="M9" s="181"/>
      <c r="N9" s="181"/>
      <c r="O9" s="181"/>
      <c r="P9" s="480">
        <f t="shared" si="0"/>
        <v>0</v>
      </c>
      <c r="Q9" s="480">
        <f t="shared" si="1"/>
        <v>0</v>
      </c>
      <c r="R9" s="481">
        <f t="shared" si="6"/>
        <v>0</v>
      </c>
      <c r="S9" s="481">
        <f t="shared" si="2"/>
        <v>0</v>
      </c>
    </row>
    <row r="10" spans="1:30">
      <c r="A10" s="8"/>
      <c r="B10" s="439"/>
      <c r="C10" s="181"/>
      <c r="D10" s="10"/>
      <c r="E10" s="181"/>
      <c r="F10" s="181"/>
      <c r="G10" s="181"/>
      <c r="H10" s="480">
        <f t="shared" si="3"/>
        <v>0</v>
      </c>
      <c r="I10" s="480">
        <f t="shared" si="4"/>
        <v>0</v>
      </c>
      <c r="J10" s="481">
        <f t="shared" si="5"/>
        <v>0</v>
      </c>
      <c r="K10" s="181"/>
      <c r="L10" s="181"/>
      <c r="M10" s="181"/>
      <c r="N10" s="181"/>
      <c r="O10" s="181"/>
      <c r="P10" s="480">
        <f t="shared" si="0"/>
        <v>0</v>
      </c>
      <c r="Q10" s="480">
        <f t="shared" si="1"/>
        <v>0</v>
      </c>
      <c r="R10" s="481">
        <f t="shared" si="6"/>
        <v>0</v>
      </c>
      <c r="S10" s="481">
        <f t="shared" si="2"/>
        <v>0</v>
      </c>
    </row>
    <row r="11" spans="1:30">
      <c r="A11" s="8"/>
      <c r="B11" s="439"/>
      <c r="C11" s="181"/>
      <c r="D11" s="10"/>
      <c r="E11" s="181"/>
      <c r="F11" s="181"/>
      <c r="G11" s="181"/>
      <c r="H11" s="480">
        <f t="shared" si="3"/>
        <v>0</v>
      </c>
      <c r="I11" s="480">
        <f t="shared" si="4"/>
        <v>0</v>
      </c>
      <c r="J11" s="481">
        <f t="shared" si="5"/>
        <v>0</v>
      </c>
      <c r="K11" s="181"/>
      <c r="L11" s="181"/>
      <c r="M11" s="181"/>
      <c r="N11" s="181"/>
      <c r="O11" s="181"/>
      <c r="P11" s="480">
        <f t="shared" si="0"/>
        <v>0</v>
      </c>
      <c r="Q11" s="480">
        <f t="shared" si="1"/>
        <v>0</v>
      </c>
      <c r="R11" s="481">
        <f t="shared" si="6"/>
        <v>0</v>
      </c>
      <c r="S11" s="481">
        <f t="shared" si="2"/>
        <v>0</v>
      </c>
    </row>
    <row r="12" spans="1:30">
      <c r="A12" s="8"/>
      <c r="B12" s="439"/>
      <c r="C12" s="181"/>
      <c r="D12" s="10"/>
      <c r="E12" s="181"/>
      <c r="F12" s="181"/>
      <c r="G12" s="181"/>
      <c r="H12" s="480">
        <f t="shared" si="3"/>
        <v>0</v>
      </c>
      <c r="I12" s="480">
        <f t="shared" si="4"/>
        <v>0</v>
      </c>
      <c r="J12" s="481">
        <f t="shared" si="5"/>
        <v>0</v>
      </c>
      <c r="K12" s="181"/>
      <c r="L12" s="181"/>
      <c r="M12" s="181"/>
      <c r="N12" s="181"/>
      <c r="O12" s="181"/>
      <c r="P12" s="480">
        <f t="shared" si="0"/>
        <v>0</v>
      </c>
      <c r="Q12" s="480">
        <f t="shared" si="1"/>
        <v>0</v>
      </c>
      <c r="R12" s="481">
        <f t="shared" si="6"/>
        <v>0</v>
      </c>
      <c r="S12" s="481">
        <f t="shared" si="2"/>
        <v>0</v>
      </c>
    </row>
    <row r="13" spans="1:30">
      <c r="A13" s="8"/>
      <c r="B13" s="439"/>
      <c r="C13" s="181"/>
      <c r="D13" s="10"/>
      <c r="E13" s="181"/>
      <c r="F13" s="181"/>
      <c r="G13" s="181"/>
      <c r="H13" s="480">
        <f t="shared" si="3"/>
        <v>0</v>
      </c>
      <c r="I13" s="480">
        <f t="shared" si="4"/>
        <v>0</v>
      </c>
      <c r="J13" s="481">
        <f t="shared" si="5"/>
        <v>0</v>
      </c>
      <c r="K13" s="181"/>
      <c r="L13" s="181"/>
      <c r="M13" s="181"/>
      <c r="N13" s="181"/>
      <c r="O13" s="181"/>
      <c r="P13" s="480">
        <f t="shared" si="0"/>
        <v>0</v>
      </c>
      <c r="Q13" s="480">
        <f t="shared" si="1"/>
        <v>0</v>
      </c>
      <c r="R13" s="481">
        <f t="shared" si="6"/>
        <v>0</v>
      </c>
      <c r="S13" s="481">
        <f t="shared" si="2"/>
        <v>0</v>
      </c>
    </row>
    <row r="14" spans="1:30">
      <c r="A14" s="8"/>
      <c r="B14" s="439"/>
      <c r="C14" s="181"/>
      <c r="D14" s="10"/>
      <c r="E14" s="181"/>
      <c r="F14" s="181"/>
      <c r="G14" s="181"/>
      <c r="H14" s="480">
        <f t="shared" si="3"/>
        <v>0</v>
      </c>
      <c r="I14" s="480">
        <f t="shared" si="4"/>
        <v>0</v>
      </c>
      <c r="J14" s="481">
        <f t="shared" si="5"/>
        <v>0</v>
      </c>
      <c r="K14" s="181"/>
      <c r="L14" s="181"/>
      <c r="M14" s="181"/>
      <c r="N14" s="181"/>
      <c r="O14" s="181"/>
      <c r="P14" s="480">
        <f t="shared" si="0"/>
        <v>0</v>
      </c>
      <c r="Q14" s="480">
        <f t="shared" si="1"/>
        <v>0</v>
      </c>
      <c r="R14" s="481">
        <f t="shared" si="6"/>
        <v>0</v>
      </c>
      <c r="S14" s="481">
        <f t="shared" si="2"/>
        <v>0</v>
      </c>
    </row>
    <row r="15" spans="1:30">
      <c r="A15" s="8"/>
      <c r="B15" s="439"/>
      <c r="C15" s="181"/>
      <c r="D15" s="10"/>
      <c r="E15" s="181"/>
      <c r="F15" s="181"/>
      <c r="G15" s="181"/>
      <c r="H15" s="480">
        <f t="shared" si="3"/>
        <v>0</v>
      </c>
      <c r="I15" s="480">
        <f t="shared" si="4"/>
        <v>0</v>
      </c>
      <c r="J15" s="481">
        <f t="shared" si="5"/>
        <v>0</v>
      </c>
      <c r="K15" s="181"/>
      <c r="L15" s="181"/>
      <c r="M15" s="181"/>
      <c r="N15" s="181"/>
      <c r="O15" s="181"/>
      <c r="P15" s="480">
        <f t="shared" si="0"/>
        <v>0</v>
      </c>
      <c r="Q15" s="480">
        <f t="shared" si="1"/>
        <v>0</v>
      </c>
      <c r="R15" s="481">
        <f t="shared" si="6"/>
        <v>0</v>
      </c>
      <c r="S15" s="481">
        <f t="shared" si="2"/>
        <v>0</v>
      </c>
    </row>
    <row r="16" spans="1:30">
      <c r="A16" s="8"/>
      <c r="B16" s="439"/>
      <c r="C16" s="181"/>
      <c r="D16" s="10"/>
      <c r="E16" s="181"/>
      <c r="F16" s="181"/>
      <c r="G16" s="181"/>
      <c r="H16" s="480">
        <f t="shared" si="3"/>
        <v>0</v>
      </c>
      <c r="I16" s="480">
        <f t="shared" si="4"/>
        <v>0</v>
      </c>
      <c r="J16" s="481">
        <f t="shared" si="5"/>
        <v>0</v>
      </c>
      <c r="K16" s="181"/>
      <c r="L16" s="181"/>
      <c r="M16" s="181"/>
      <c r="N16" s="181"/>
      <c r="O16" s="181"/>
      <c r="P16" s="480">
        <f t="shared" si="0"/>
        <v>0</v>
      </c>
      <c r="Q16" s="480">
        <f t="shared" si="1"/>
        <v>0</v>
      </c>
      <c r="R16" s="481">
        <f t="shared" si="6"/>
        <v>0</v>
      </c>
      <c r="S16" s="481">
        <f t="shared" si="2"/>
        <v>0</v>
      </c>
    </row>
    <row r="17" spans="1:19">
      <c r="A17" s="8"/>
      <c r="B17" s="439"/>
      <c r="C17" s="181"/>
      <c r="D17" s="10"/>
      <c r="E17" s="181"/>
      <c r="F17" s="181"/>
      <c r="G17" s="181"/>
      <c r="H17" s="480">
        <f t="shared" si="3"/>
        <v>0</v>
      </c>
      <c r="I17" s="480">
        <f t="shared" si="4"/>
        <v>0</v>
      </c>
      <c r="J17" s="481">
        <f t="shared" si="5"/>
        <v>0</v>
      </c>
      <c r="K17" s="181"/>
      <c r="L17" s="181"/>
      <c r="M17" s="181"/>
      <c r="N17" s="181"/>
      <c r="O17" s="181"/>
      <c r="P17" s="480">
        <f t="shared" si="0"/>
        <v>0</v>
      </c>
      <c r="Q17" s="480">
        <f t="shared" si="1"/>
        <v>0</v>
      </c>
      <c r="R17" s="481">
        <f t="shared" si="6"/>
        <v>0</v>
      </c>
      <c r="S17" s="481">
        <f t="shared" si="2"/>
        <v>0</v>
      </c>
    </row>
    <row r="18" spans="1:19">
      <c r="A18" s="8"/>
      <c r="B18" s="439"/>
      <c r="C18" s="181"/>
      <c r="D18" s="10"/>
      <c r="E18" s="181"/>
      <c r="F18" s="181"/>
      <c r="G18" s="181"/>
      <c r="H18" s="480">
        <f t="shared" si="3"/>
        <v>0</v>
      </c>
      <c r="I18" s="480">
        <f t="shared" si="4"/>
        <v>0</v>
      </c>
      <c r="J18" s="481">
        <f t="shared" si="5"/>
        <v>0</v>
      </c>
      <c r="K18" s="181"/>
      <c r="L18" s="181"/>
      <c r="M18" s="181"/>
      <c r="N18" s="181"/>
      <c r="O18" s="181"/>
      <c r="P18" s="480">
        <f t="shared" si="0"/>
        <v>0</v>
      </c>
      <c r="Q18" s="480">
        <f t="shared" si="1"/>
        <v>0</v>
      </c>
      <c r="R18" s="481">
        <f t="shared" si="6"/>
        <v>0</v>
      </c>
      <c r="S18" s="481">
        <f t="shared" si="2"/>
        <v>0</v>
      </c>
    </row>
    <row r="19" spans="1:19">
      <c r="A19" s="8"/>
      <c r="B19" s="439"/>
      <c r="C19" s="181"/>
      <c r="D19" s="10"/>
      <c r="E19" s="181"/>
      <c r="F19" s="181"/>
      <c r="G19" s="181"/>
      <c r="H19" s="480">
        <f t="shared" si="3"/>
        <v>0</v>
      </c>
      <c r="I19" s="480">
        <f t="shared" si="4"/>
        <v>0</v>
      </c>
      <c r="J19" s="481">
        <f t="shared" si="5"/>
        <v>0</v>
      </c>
      <c r="K19" s="181"/>
      <c r="L19" s="181"/>
      <c r="M19" s="181"/>
      <c r="N19" s="181"/>
      <c r="O19" s="181"/>
      <c r="P19" s="480">
        <f t="shared" si="0"/>
        <v>0</v>
      </c>
      <c r="Q19" s="480">
        <f t="shared" si="1"/>
        <v>0</v>
      </c>
      <c r="R19" s="481">
        <f t="shared" si="6"/>
        <v>0</v>
      </c>
      <c r="S19" s="481">
        <f t="shared" si="2"/>
        <v>0</v>
      </c>
    </row>
    <row r="20" spans="1:19">
      <c r="A20" s="8"/>
      <c r="B20" s="439"/>
      <c r="C20" s="181"/>
      <c r="D20" s="10"/>
      <c r="E20" s="181"/>
      <c r="F20" s="181"/>
      <c r="G20" s="181"/>
      <c r="H20" s="480">
        <f t="shared" si="3"/>
        <v>0</v>
      </c>
      <c r="I20" s="480">
        <f t="shared" si="4"/>
        <v>0</v>
      </c>
      <c r="J20" s="481">
        <f t="shared" si="5"/>
        <v>0</v>
      </c>
      <c r="K20" s="181"/>
      <c r="L20" s="181"/>
      <c r="M20" s="181"/>
      <c r="N20" s="181"/>
      <c r="O20" s="181"/>
      <c r="P20" s="480">
        <f t="shared" si="0"/>
        <v>0</v>
      </c>
      <c r="Q20" s="480">
        <f t="shared" si="1"/>
        <v>0</v>
      </c>
      <c r="R20" s="481">
        <f t="shared" si="6"/>
        <v>0</v>
      </c>
      <c r="S20" s="481">
        <f t="shared" si="2"/>
        <v>0</v>
      </c>
    </row>
    <row r="21" spans="1:19">
      <c r="A21" s="8"/>
      <c r="B21" s="439"/>
      <c r="C21" s="181"/>
      <c r="D21" s="10"/>
      <c r="E21" s="181"/>
      <c r="F21" s="181"/>
      <c r="G21" s="181"/>
      <c r="H21" s="480">
        <f t="shared" si="3"/>
        <v>0</v>
      </c>
      <c r="I21" s="480">
        <f t="shared" si="4"/>
        <v>0</v>
      </c>
      <c r="J21" s="481">
        <f t="shared" si="5"/>
        <v>0</v>
      </c>
      <c r="K21" s="181"/>
      <c r="L21" s="181"/>
      <c r="M21" s="181"/>
      <c r="N21" s="181"/>
      <c r="O21" s="181"/>
      <c r="P21" s="480">
        <f t="shared" si="0"/>
        <v>0</v>
      </c>
      <c r="Q21" s="480">
        <f t="shared" si="1"/>
        <v>0</v>
      </c>
      <c r="R21" s="481">
        <f t="shared" si="6"/>
        <v>0</v>
      </c>
      <c r="S21" s="481">
        <f t="shared" si="2"/>
        <v>0</v>
      </c>
    </row>
    <row r="22" spans="1:19">
      <c r="A22" s="8"/>
      <c r="B22" s="439"/>
      <c r="C22" s="181"/>
      <c r="D22" s="10"/>
      <c r="E22" s="181"/>
      <c r="F22" s="181"/>
      <c r="G22" s="181"/>
      <c r="H22" s="480">
        <f t="shared" si="3"/>
        <v>0</v>
      </c>
      <c r="I22" s="480">
        <f t="shared" si="4"/>
        <v>0</v>
      </c>
      <c r="J22" s="481">
        <f t="shared" si="5"/>
        <v>0</v>
      </c>
      <c r="K22" s="181"/>
      <c r="L22" s="181"/>
      <c r="M22" s="181"/>
      <c r="N22" s="181"/>
      <c r="O22" s="181"/>
      <c r="P22" s="480">
        <f t="shared" si="0"/>
        <v>0</v>
      </c>
      <c r="Q22" s="480">
        <f t="shared" si="1"/>
        <v>0</v>
      </c>
      <c r="R22" s="481">
        <f t="shared" si="6"/>
        <v>0</v>
      </c>
      <c r="S22" s="481">
        <f t="shared" si="2"/>
        <v>0</v>
      </c>
    </row>
    <row r="23" spans="1:19">
      <c r="A23" s="8"/>
      <c r="B23" s="439"/>
      <c r="C23" s="181"/>
      <c r="D23" s="10"/>
      <c r="E23" s="181"/>
      <c r="F23" s="181"/>
      <c r="G23" s="181"/>
      <c r="H23" s="480">
        <f t="shared" si="3"/>
        <v>0</v>
      </c>
      <c r="I23" s="480">
        <f t="shared" si="4"/>
        <v>0</v>
      </c>
      <c r="J23" s="481">
        <f t="shared" si="5"/>
        <v>0</v>
      </c>
      <c r="K23" s="181"/>
      <c r="L23" s="181"/>
      <c r="M23" s="181"/>
      <c r="N23" s="181"/>
      <c r="O23" s="181"/>
      <c r="P23" s="480">
        <f t="shared" si="0"/>
        <v>0</v>
      </c>
      <c r="Q23" s="480">
        <f t="shared" si="1"/>
        <v>0</v>
      </c>
      <c r="R23" s="481">
        <f t="shared" si="6"/>
        <v>0</v>
      </c>
      <c r="S23" s="481">
        <f t="shared" si="2"/>
        <v>0</v>
      </c>
    </row>
    <row r="24" spans="1:19">
      <c r="A24" s="8"/>
      <c r="B24" s="439"/>
      <c r="C24" s="181"/>
      <c r="D24" s="10"/>
      <c r="E24" s="181"/>
      <c r="F24" s="181"/>
      <c r="G24" s="181"/>
      <c r="H24" s="480">
        <f t="shared" si="3"/>
        <v>0</v>
      </c>
      <c r="I24" s="480">
        <f t="shared" si="4"/>
        <v>0</v>
      </c>
      <c r="J24" s="481">
        <f t="shared" si="5"/>
        <v>0</v>
      </c>
      <c r="K24" s="181"/>
      <c r="L24" s="181"/>
      <c r="M24" s="181"/>
      <c r="N24" s="181"/>
      <c r="O24" s="181"/>
      <c r="P24" s="480">
        <f t="shared" si="0"/>
        <v>0</v>
      </c>
      <c r="Q24" s="480">
        <f t="shared" si="1"/>
        <v>0</v>
      </c>
      <c r="R24" s="481">
        <f t="shared" si="6"/>
        <v>0</v>
      </c>
      <c r="S24" s="481">
        <f t="shared" si="2"/>
        <v>0</v>
      </c>
    </row>
    <row r="25" spans="1:19">
      <c r="A25" s="8"/>
      <c r="B25" s="439"/>
      <c r="C25" s="181"/>
      <c r="D25" s="10"/>
      <c r="E25" s="181"/>
      <c r="F25" s="181"/>
      <c r="G25" s="181"/>
      <c r="H25" s="480">
        <f t="shared" si="3"/>
        <v>0</v>
      </c>
      <c r="I25" s="480">
        <f t="shared" si="4"/>
        <v>0</v>
      </c>
      <c r="J25" s="481">
        <f t="shared" si="5"/>
        <v>0</v>
      </c>
      <c r="K25" s="181"/>
      <c r="L25" s="181"/>
      <c r="M25" s="181"/>
      <c r="N25" s="181"/>
      <c r="O25" s="181"/>
      <c r="P25" s="480">
        <f t="shared" si="0"/>
        <v>0</v>
      </c>
      <c r="Q25" s="480">
        <f t="shared" si="1"/>
        <v>0</v>
      </c>
      <c r="R25" s="481">
        <f t="shared" si="6"/>
        <v>0</v>
      </c>
      <c r="S25" s="481">
        <f t="shared" si="2"/>
        <v>0</v>
      </c>
    </row>
    <row r="26" spans="1:19">
      <c r="A26" s="8"/>
      <c r="B26" s="439"/>
      <c r="C26" s="181"/>
      <c r="D26" s="10"/>
      <c r="E26" s="181"/>
      <c r="F26" s="181"/>
      <c r="G26" s="181"/>
      <c r="H26" s="480">
        <f t="shared" si="3"/>
        <v>0</v>
      </c>
      <c r="I26" s="480">
        <f t="shared" si="4"/>
        <v>0</v>
      </c>
      <c r="J26" s="481">
        <f t="shared" si="5"/>
        <v>0</v>
      </c>
      <c r="K26" s="181"/>
      <c r="L26" s="181"/>
      <c r="M26" s="181"/>
      <c r="N26" s="181"/>
      <c r="O26" s="181"/>
      <c r="P26" s="480">
        <f t="shared" si="0"/>
        <v>0</v>
      </c>
      <c r="Q26" s="480">
        <f t="shared" si="1"/>
        <v>0</v>
      </c>
      <c r="R26" s="481">
        <f t="shared" si="6"/>
        <v>0</v>
      </c>
      <c r="S26" s="481">
        <f t="shared" si="2"/>
        <v>0</v>
      </c>
    </row>
    <row r="27" spans="1:19">
      <c r="A27" s="8"/>
      <c r="B27" s="439"/>
      <c r="C27" s="181"/>
      <c r="D27" s="10"/>
      <c r="E27" s="181"/>
      <c r="F27" s="181"/>
      <c r="G27" s="181"/>
      <c r="H27" s="480">
        <f t="shared" si="3"/>
        <v>0</v>
      </c>
      <c r="I27" s="480">
        <f t="shared" si="4"/>
        <v>0</v>
      </c>
      <c r="J27" s="481">
        <f t="shared" si="5"/>
        <v>0</v>
      </c>
      <c r="K27" s="181"/>
      <c r="L27" s="181"/>
      <c r="M27" s="181"/>
      <c r="N27" s="181"/>
      <c r="O27" s="181"/>
      <c r="P27" s="480">
        <f t="shared" si="0"/>
        <v>0</v>
      </c>
      <c r="Q27" s="480">
        <f t="shared" si="1"/>
        <v>0</v>
      </c>
      <c r="R27" s="481">
        <f t="shared" si="6"/>
        <v>0</v>
      </c>
      <c r="S27" s="481">
        <f t="shared" si="2"/>
        <v>0</v>
      </c>
    </row>
    <row r="28" spans="1:19">
      <c r="A28" s="8"/>
      <c r="B28" s="439"/>
      <c r="C28" s="181"/>
      <c r="D28" s="10"/>
      <c r="E28" s="181"/>
      <c r="F28" s="181"/>
      <c r="G28" s="181"/>
      <c r="H28" s="480">
        <f t="shared" si="3"/>
        <v>0</v>
      </c>
      <c r="I28" s="480">
        <f t="shared" si="4"/>
        <v>0</v>
      </c>
      <c r="J28" s="481">
        <f>I28-H28</f>
        <v>0</v>
      </c>
      <c r="K28" s="181"/>
      <c r="L28" s="181"/>
      <c r="M28" s="181"/>
      <c r="N28" s="181"/>
      <c r="O28" s="181"/>
      <c r="P28" s="480">
        <f t="shared" si="0"/>
        <v>0</v>
      </c>
      <c r="Q28" s="480">
        <f t="shared" si="1"/>
        <v>0</v>
      </c>
      <c r="R28" s="481">
        <f t="shared" si="6"/>
        <v>0</v>
      </c>
      <c r="S28" s="481">
        <f t="shared" si="2"/>
        <v>0</v>
      </c>
    </row>
    <row r="29" spans="1:19">
      <c r="A29" s="485" t="s">
        <v>7</v>
      </c>
      <c r="B29" s="486">
        <f>COUNTA(B5:B28)</f>
        <v>0</v>
      </c>
      <c r="C29" s="481">
        <f>SUM(C5:C28)</f>
        <v>0</v>
      </c>
      <c r="D29" s="481">
        <f t="shared" ref="D29:S29" si="7">SUM(D5:D28)</f>
        <v>0</v>
      </c>
      <c r="E29" s="481">
        <f>SUM(E5:E28)</f>
        <v>0</v>
      </c>
      <c r="F29" s="481">
        <f t="shared" si="7"/>
        <v>0</v>
      </c>
      <c r="G29" s="481">
        <f t="shared" si="7"/>
        <v>0</v>
      </c>
      <c r="H29" s="481">
        <f t="shared" si="7"/>
        <v>0</v>
      </c>
      <c r="I29" s="481">
        <f t="shared" si="7"/>
        <v>0</v>
      </c>
      <c r="J29" s="481">
        <f>IFERROR(SUM(J5:J28),0)</f>
        <v>0</v>
      </c>
      <c r="K29" s="481">
        <f t="shared" si="7"/>
        <v>0</v>
      </c>
      <c r="L29" s="481">
        <f t="shared" si="7"/>
        <v>0</v>
      </c>
      <c r="M29" s="481">
        <f t="shared" si="7"/>
        <v>0</v>
      </c>
      <c r="N29" s="481">
        <f t="shared" si="7"/>
        <v>0</v>
      </c>
      <c r="O29" s="481">
        <f t="shared" si="7"/>
        <v>0</v>
      </c>
      <c r="P29" s="481">
        <f>SUM(P5:P28)</f>
        <v>0</v>
      </c>
      <c r="Q29" s="481">
        <f t="shared" si="7"/>
        <v>0</v>
      </c>
      <c r="R29" s="481">
        <f>IFERROR(SUM(R5:R28),0)</f>
        <v>0</v>
      </c>
      <c r="S29" s="481">
        <f t="shared" si="7"/>
        <v>0</v>
      </c>
    </row>
    <row r="32" spans="1:19" ht="17.399999999999999">
      <c r="A32" s="478" t="s">
        <v>801</v>
      </c>
      <c r="M32" s="46"/>
      <c r="N32" s="46"/>
      <c r="O32" s="46"/>
    </row>
    <row r="33" spans="1:15">
      <c r="M33" s="46"/>
      <c r="N33" s="46"/>
      <c r="O33" s="46"/>
    </row>
    <row r="34" spans="1:15" ht="145.19999999999999">
      <c r="A34" s="839" t="s">
        <v>682</v>
      </c>
      <c r="B34" s="839" t="s">
        <v>680</v>
      </c>
      <c r="C34" s="825" t="s">
        <v>802</v>
      </c>
      <c r="D34" s="819" t="s">
        <v>835</v>
      </c>
      <c r="E34" s="819" t="s">
        <v>836</v>
      </c>
      <c r="F34" s="819" t="s">
        <v>837</v>
      </c>
      <c r="G34" s="819" t="s">
        <v>838</v>
      </c>
      <c r="H34" s="819" t="s">
        <v>839</v>
      </c>
      <c r="I34" s="843" t="s">
        <v>840</v>
      </c>
      <c r="J34" s="821" t="s">
        <v>841</v>
      </c>
      <c r="K34" s="821" t="s">
        <v>842</v>
      </c>
      <c r="L34" s="826" t="s">
        <v>843</v>
      </c>
      <c r="M34" s="821" t="s">
        <v>844</v>
      </c>
      <c r="N34" s="821" t="s">
        <v>845</v>
      </c>
      <c r="O34" s="822" t="s">
        <v>722</v>
      </c>
    </row>
    <row r="35" spans="1:15">
      <c r="A35" s="479"/>
      <c r="B35" s="439"/>
      <c r="C35" s="181"/>
      <c r="D35" s="181"/>
      <c r="E35" s="855"/>
      <c r="F35" s="480">
        <f>C35*$Y$5</f>
        <v>0</v>
      </c>
      <c r="G35" s="480">
        <f>D35*E35</f>
        <v>0</v>
      </c>
      <c r="H35" s="481">
        <f>F35-G35</f>
        <v>0</v>
      </c>
      <c r="I35" s="482"/>
      <c r="J35" s="482"/>
      <c r="K35" s="856"/>
      <c r="L35" s="480">
        <f>I35*$AD$5</f>
        <v>0</v>
      </c>
      <c r="M35" s="480">
        <f>J35*K35</f>
        <v>0</v>
      </c>
      <c r="N35" s="480">
        <f>L35-M35</f>
        <v>0</v>
      </c>
      <c r="O35" s="480">
        <f>H35+N35</f>
        <v>0</v>
      </c>
    </row>
    <row r="36" spans="1:15">
      <c r="A36" s="479"/>
      <c r="B36" s="439"/>
      <c r="C36" s="181"/>
      <c r="D36" s="181"/>
      <c r="E36" s="855"/>
      <c r="F36" s="480">
        <f t="shared" ref="F36:F57" si="8">C36*$Y$5</f>
        <v>0</v>
      </c>
      <c r="G36" s="480">
        <f t="shared" ref="G36:G57" si="9">D36*E36</f>
        <v>0</v>
      </c>
      <c r="H36" s="481">
        <f t="shared" ref="H36:H58" si="10">F36-G36</f>
        <v>0</v>
      </c>
      <c r="I36" s="482"/>
      <c r="J36" s="482"/>
      <c r="K36" s="856"/>
      <c r="L36" s="480">
        <f t="shared" ref="L36:L58" si="11">I36*$AD$5</f>
        <v>0</v>
      </c>
      <c r="M36" s="480">
        <f t="shared" ref="M36:M56" si="12">J36*K36</f>
        <v>0</v>
      </c>
      <c r="N36" s="480">
        <f t="shared" ref="N36:N58" si="13">L36-M36</f>
        <v>0</v>
      </c>
      <c r="O36" s="480">
        <f t="shared" ref="O36:O58" si="14">H36+N36</f>
        <v>0</v>
      </c>
    </row>
    <row r="37" spans="1:15">
      <c r="A37" s="479"/>
      <c r="B37" s="439"/>
      <c r="C37" s="181"/>
      <c r="D37" s="181"/>
      <c r="E37" s="855"/>
      <c r="F37" s="480">
        <f t="shared" si="8"/>
        <v>0</v>
      </c>
      <c r="G37" s="480">
        <f t="shared" si="9"/>
        <v>0</v>
      </c>
      <c r="H37" s="481">
        <f t="shared" si="10"/>
        <v>0</v>
      </c>
      <c r="I37" s="482"/>
      <c r="J37" s="482"/>
      <c r="K37" s="856"/>
      <c r="L37" s="480">
        <f t="shared" si="11"/>
        <v>0</v>
      </c>
      <c r="M37" s="480">
        <f t="shared" si="12"/>
        <v>0</v>
      </c>
      <c r="N37" s="480">
        <f t="shared" si="13"/>
        <v>0</v>
      </c>
      <c r="O37" s="480">
        <f t="shared" si="14"/>
        <v>0</v>
      </c>
    </row>
    <row r="38" spans="1:15">
      <c r="A38" s="479"/>
      <c r="B38" s="439"/>
      <c r="C38" s="181"/>
      <c r="D38" s="181"/>
      <c r="E38" s="855"/>
      <c r="F38" s="480">
        <f t="shared" si="8"/>
        <v>0</v>
      </c>
      <c r="G38" s="480">
        <f t="shared" si="9"/>
        <v>0</v>
      </c>
      <c r="H38" s="481">
        <f t="shared" si="10"/>
        <v>0</v>
      </c>
      <c r="I38" s="482"/>
      <c r="J38" s="482"/>
      <c r="K38" s="856"/>
      <c r="L38" s="480">
        <f t="shared" si="11"/>
        <v>0</v>
      </c>
      <c r="M38" s="480">
        <f t="shared" si="12"/>
        <v>0</v>
      </c>
      <c r="N38" s="480">
        <f t="shared" si="13"/>
        <v>0</v>
      </c>
      <c r="O38" s="480">
        <f t="shared" si="14"/>
        <v>0</v>
      </c>
    </row>
    <row r="39" spans="1:15">
      <c r="A39" s="479"/>
      <c r="B39" s="439"/>
      <c r="C39" s="181"/>
      <c r="D39" s="181"/>
      <c r="E39" s="855"/>
      <c r="F39" s="480">
        <f t="shared" si="8"/>
        <v>0</v>
      </c>
      <c r="G39" s="480">
        <f t="shared" si="9"/>
        <v>0</v>
      </c>
      <c r="H39" s="481">
        <f t="shared" si="10"/>
        <v>0</v>
      </c>
      <c r="I39" s="482"/>
      <c r="J39" s="482"/>
      <c r="K39" s="856"/>
      <c r="L39" s="480">
        <f t="shared" si="11"/>
        <v>0</v>
      </c>
      <c r="M39" s="480">
        <f t="shared" si="12"/>
        <v>0</v>
      </c>
      <c r="N39" s="480">
        <f t="shared" si="13"/>
        <v>0</v>
      </c>
      <c r="O39" s="480">
        <f t="shared" si="14"/>
        <v>0</v>
      </c>
    </row>
    <row r="40" spans="1:15">
      <c r="A40" s="479"/>
      <c r="B40" s="439"/>
      <c r="C40" s="181"/>
      <c r="D40" s="181"/>
      <c r="E40" s="855"/>
      <c r="F40" s="480">
        <f t="shared" si="8"/>
        <v>0</v>
      </c>
      <c r="G40" s="480">
        <f t="shared" si="9"/>
        <v>0</v>
      </c>
      <c r="H40" s="481">
        <f t="shared" si="10"/>
        <v>0</v>
      </c>
      <c r="I40" s="482"/>
      <c r="J40" s="482"/>
      <c r="K40" s="856"/>
      <c r="L40" s="480">
        <f t="shared" si="11"/>
        <v>0</v>
      </c>
      <c r="M40" s="480">
        <f t="shared" si="12"/>
        <v>0</v>
      </c>
      <c r="N40" s="480">
        <f t="shared" si="13"/>
        <v>0</v>
      </c>
      <c r="O40" s="480">
        <f t="shared" si="14"/>
        <v>0</v>
      </c>
    </row>
    <row r="41" spans="1:15">
      <c r="A41" s="479"/>
      <c r="B41" s="439"/>
      <c r="C41" s="181"/>
      <c r="D41" s="181"/>
      <c r="E41" s="855"/>
      <c r="F41" s="480">
        <f>C41*$Y$5</f>
        <v>0</v>
      </c>
      <c r="G41" s="480">
        <f t="shared" si="9"/>
        <v>0</v>
      </c>
      <c r="H41" s="481">
        <f t="shared" si="10"/>
        <v>0</v>
      </c>
      <c r="I41" s="482"/>
      <c r="J41" s="482"/>
      <c r="K41" s="856"/>
      <c r="L41" s="480">
        <f t="shared" si="11"/>
        <v>0</v>
      </c>
      <c r="M41" s="480">
        <f t="shared" si="12"/>
        <v>0</v>
      </c>
      <c r="N41" s="480">
        <f t="shared" si="13"/>
        <v>0</v>
      </c>
      <c r="O41" s="480">
        <f t="shared" si="14"/>
        <v>0</v>
      </c>
    </row>
    <row r="42" spans="1:15">
      <c r="A42" s="479"/>
      <c r="B42" s="439"/>
      <c r="C42" s="181"/>
      <c r="D42" s="181"/>
      <c r="E42" s="855"/>
      <c r="F42" s="480">
        <f t="shared" si="8"/>
        <v>0</v>
      </c>
      <c r="G42" s="480">
        <f t="shared" si="9"/>
        <v>0</v>
      </c>
      <c r="H42" s="481">
        <f t="shared" si="10"/>
        <v>0</v>
      </c>
      <c r="I42" s="482"/>
      <c r="J42" s="482"/>
      <c r="K42" s="856"/>
      <c r="L42" s="480">
        <f t="shared" si="11"/>
        <v>0</v>
      </c>
      <c r="M42" s="480">
        <f t="shared" si="12"/>
        <v>0</v>
      </c>
      <c r="N42" s="480">
        <f>L42-M42</f>
        <v>0</v>
      </c>
      <c r="O42" s="480">
        <f t="shared" si="14"/>
        <v>0</v>
      </c>
    </row>
    <row r="43" spans="1:15">
      <c r="A43" s="479"/>
      <c r="B43" s="439"/>
      <c r="C43" s="181"/>
      <c r="D43" s="181"/>
      <c r="E43" s="855"/>
      <c r="F43" s="480">
        <f t="shared" si="8"/>
        <v>0</v>
      </c>
      <c r="G43" s="480">
        <f t="shared" si="9"/>
        <v>0</v>
      </c>
      <c r="H43" s="481">
        <f>F43-G43</f>
        <v>0</v>
      </c>
      <c r="I43" s="482"/>
      <c r="J43" s="482"/>
      <c r="K43" s="856"/>
      <c r="L43" s="480">
        <f t="shared" si="11"/>
        <v>0</v>
      </c>
      <c r="M43" s="480">
        <f t="shared" si="12"/>
        <v>0</v>
      </c>
      <c r="N43" s="480">
        <f t="shared" si="13"/>
        <v>0</v>
      </c>
      <c r="O43" s="480">
        <f t="shared" si="14"/>
        <v>0</v>
      </c>
    </row>
    <row r="44" spans="1:15">
      <c r="A44" s="479"/>
      <c r="B44" s="439"/>
      <c r="C44" s="181"/>
      <c r="D44" s="181"/>
      <c r="E44" s="855"/>
      <c r="F44" s="480">
        <f t="shared" si="8"/>
        <v>0</v>
      </c>
      <c r="G44" s="480">
        <f t="shared" si="9"/>
        <v>0</v>
      </c>
      <c r="H44" s="481">
        <f t="shared" si="10"/>
        <v>0</v>
      </c>
      <c r="I44" s="482"/>
      <c r="J44" s="482"/>
      <c r="K44" s="856"/>
      <c r="L44" s="480">
        <f t="shared" si="11"/>
        <v>0</v>
      </c>
      <c r="M44" s="480">
        <f>J44*K44</f>
        <v>0</v>
      </c>
      <c r="N44" s="480">
        <f t="shared" si="13"/>
        <v>0</v>
      </c>
      <c r="O44" s="480">
        <f t="shared" si="14"/>
        <v>0</v>
      </c>
    </row>
    <row r="45" spans="1:15">
      <c r="A45" s="479"/>
      <c r="B45" s="439"/>
      <c r="C45" s="181"/>
      <c r="D45" s="181"/>
      <c r="E45" s="855"/>
      <c r="F45" s="480">
        <f t="shared" si="8"/>
        <v>0</v>
      </c>
      <c r="G45" s="480">
        <f t="shared" si="9"/>
        <v>0</v>
      </c>
      <c r="H45" s="481">
        <f t="shared" si="10"/>
        <v>0</v>
      </c>
      <c r="I45" s="482"/>
      <c r="J45" s="482"/>
      <c r="K45" s="856"/>
      <c r="L45" s="480">
        <f t="shared" si="11"/>
        <v>0</v>
      </c>
      <c r="M45" s="480">
        <f t="shared" si="12"/>
        <v>0</v>
      </c>
      <c r="N45" s="480">
        <f t="shared" si="13"/>
        <v>0</v>
      </c>
      <c r="O45" s="480">
        <f t="shared" si="14"/>
        <v>0</v>
      </c>
    </row>
    <row r="46" spans="1:15">
      <c r="A46" s="479"/>
      <c r="B46" s="439"/>
      <c r="C46" s="181"/>
      <c r="D46" s="181"/>
      <c r="E46" s="855"/>
      <c r="F46" s="480">
        <f t="shared" si="8"/>
        <v>0</v>
      </c>
      <c r="G46" s="480">
        <f t="shared" si="9"/>
        <v>0</v>
      </c>
      <c r="H46" s="481">
        <f t="shared" si="10"/>
        <v>0</v>
      </c>
      <c r="I46" s="482"/>
      <c r="J46" s="482"/>
      <c r="K46" s="856"/>
      <c r="L46" s="480">
        <f t="shared" si="11"/>
        <v>0</v>
      </c>
      <c r="M46" s="480">
        <f>J46*K46</f>
        <v>0</v>
      </c>
      <c r="N46" s="480">
        <f t="shared" si="13"/>
        <v>0</v>
      </c>
      <c r="O46" s="480">
        <f t="shared" si="14"/>
        <v>0</v>
      </c>
    </row>
    <row r="47" spans="1:15">
      <c r="A47" s="479"/>
      <c r="B47" s="439"/>
      <c r="C47" s="181"/>
      <c r="D47" s="181"/>
      <c r="E47" s="855"/>
      <c r="F47" s="480">
        <f t="shared" si="8"/>
        <v>0</v>
      </c>
      <c r="G47" s="480">
        <f t="shared" si="9"/>
        <v>0</v>
      </c>
      <c r="H47" s="481">
        <f t="shared" si="10"/>
        <v>0</v>
      </c>
      <c r="I47" s="482"/>
      <c r="J47" s="482"/>
      <c r="K47" s="856"/>
      <c r="L47" s="480">
        <f t="shared" si="11"/>
        <v>0</v>
      </c>
      <c r="M47" s="480">
        <f t="shared" si="12"/>
        <v>0</v>
      </c>
      <c r="N47" s="480">
        <f t="shared" si="13"/>
        <v>0</v>
      </c>
      <c r="O47" s="480">
        <f t="shared" si="14"/>
        <v>0</v>
      </c>
    </row>
    <row r="48" spans="1:15">
      <c r="A48" s="479"/>
      <c r="B48" s="439"/>
      <c r="C48" s="181"/>
      <c r="D48" s="181"/>
      <c r="E48" s="855"/>
      <c r="F48" s="480">
        <f t="shared" si="8"/>
        <v>0</v>
      </c>
      <c r="G48" s="480">
        <f t="shared" si="9"/>
        <v>0</v>
      </c>
      <c r="H48" s="481">
        <f t="shared" si="10"/>
        <v>0</v>
      </c>
      <c r="I48" s="482"/>
      <c r="J48" s="482"/>
      <c r="K48" s="856"/>
      <c r="L48" s="480">
        <f t="shared" si="11"/>
        <v>0</v>
      </c>
      <c r="M48" s="480">
        <f t="shared" si="12"/>
        <v>0</v>
      </c>
      <c r="N48" s="480">
        <f t="shared" si="13"/>
        <v>0</v>
      </c>
      <c r="O48" s="480">
        <f t="shared" si="14"/>
        <v>0</v>
      </c>
    </row>
    <row r="49" spans="1:15">
      <c r="A49" s="479"/>
      <c r="B49" s="439"/>
      <c r="C49" s="181"/>
      <c r="D49" s="181"/>
      <c r="E49" s="855"/>
      <c r="F49" s="480">
        <f t="shared" si="8"/>
        <v>0</v>
      </c>
      <c r="G49" s="480">
        <f t="shared" si="9"/>
        <v>0</v>
      </c>
      <c r="H49" s="481">
        <f t="shared" si="10"/>
        <v>0</v>
      </c>
      <c r="I49" s="482"/>
      <c r="J49" s="482"/>
      <c r="K49" s="856"/>
      <c r="L49" s="480">
        <f t="shared" si="11"/>
        <v>0</v>
      </c>
      <c r="M49" s="480">
        <f t="shared" si="12"/>
        <v>0</v>
      </c>
      <c r="N49" s="480">
        <f t="shared" si="13"/>
        <v>0</v>
      </c>
      <c r="O49" s="480">
        <f t="shared" si="14"/>
        <v>0</v>
      </c>
    </row>
    <row r="50" spans="1:15">
      <c r="A50" s="479"/>
      <c r="B50" s="439"/>
      <c r="C50" s="181"/>
      <c r="D50" s="181"/>
      <c r="E50" s="855"/>
      <c r="F50" s="480">
        <f t="shared" si="8"/>
        <v>0</v>
      </c>
      <c r="G50" s="480">
        <f t="shared" si="9"/>
        <v>0</v>
      </c>
      <c r="H50" s="481">
        <f t="shared" si="10"/>
        <v>0</v>
      </c>
      <c r="I50" s="482"/>
      <c r="J50" s="482"/>
      <c r="K50" s="856"/>
      <c r="L50" s="480">
        <f t="shared" si="11"/>
        <v>0</v>
      </c>
      <c r="M50" s="480">
        <f t="shared" si="12"/>
        <v>0</v>
      </c>
      <c r="N50" s="480">
        <f t="shared" si="13"/>
        <v>0</v>
      </c>
      <c r="O50" s="480">
        <f t="shared" si="14"/>
        <v>0</v>
      </c>
    </row>
    <row r="51" spans="1:15">
      <c r="A51" s="479"/>
      <c r="B51" s="439"/>
      <c r="C51" s="181"/>
      <c r="D51" s="181"/>
      <c r="E51" s="855"/>
      <c r="F51" s="480">
        <f t="shared" si="8"/>
        <v>0</v>
      </c>
      <c r="G51" s="480">
        <f t="shared" si="9"/>
        <v>0</v>
      </c>
      <c r="H51" s="481">
        <f t="shared" si="10"/>
        <v>0</v>
      </c>
      <c r="I51" s="482"/>
      <c r="J51" s="482"/>
      <c r="K51" s="856"/>
      <c r="L51" s="480">
        <f t="shared" si="11"/>
        <v>0</v>
      </c>
      <c r="M51" s="480">
        <f t="shared" si="12"/>
        <v>0</v>
      </c>
      <c r="N51" s="480">
        <f t="shared" si="13"/>
        <v>0</v>
      </c>
      <c r="O51" s="480">
        <f t="shared" si="14"/>
        <v>0</v>
      </c>
    </row>
    <row r="52" spans="1:15">
      <c r="A52" s="479"/>
      <c r="B52" s="439"/>
      <c r="C52" s="181"/>
      <c r="D52" s="181"/>
      <c r="E52" s="855"/>
      <c r="F52" s="480">
        <f t="shared" si="8"/>
        <v>0</v>
      </c>
      <c r="G52" s="480">
        <f t="shared" si="9"/>
        <v>0</v>
      </c>
      <c r="H52" s="481">
        <f t="shared" si="10"/>
        <v>0</v>
      </c>
      <c r="I52" s="482"/>
      <c r="J52" s="482"/>
      <c r="K52" s="856"/>
      <c r="L52" s="480">
        <f>I52*$AD$5</f>
        <v>0</v>
      </c>
      <c r="M52" s="480">
        <f t="shared" si="12"/>
        <v>0</v>
      </c>
      <c r="N52" s="480">
        <f t="shared" si="13"/>
        <v>0</v>
      </c>
      <c r="O52" s="480">
        <f t="shared" si="14"/>
        <v>0</v>
      </c>
    </row>
    <row r="53" spans="1:15">
      <c r="A53" s="479"/>
      <c r="B53" s="439"/>
      <c r="C53" s="181"/>
      <c r="D53" s="181"/>
      <c r="E53" s="855"/>
      <c r="F53" s="480">
        <f t="shared" si="8"/>
        <v>0</v>
      </c>
      <c r="G53" s="480">
        <f t="shared" si="9"/>
        <v>0</v>
      </c>
      <c r="H53" s="481">
        <f t="shared" si="10"/>
        <v>0</v>
      </c>
      <c r="I53" s="482"/>
      <c r="J53" s="482"/>
      <c r="K53" s="856"/>
      <c r="L53" s="480">
        <f t="shared" si="11"/>
        <v>0</v>
      </c>
      <c r="M53" s="480">
        <f t="shared" si="12"/>
        <v>0</v>
      </c>
      <c r="N53" s="480">
        <f t="shared" si="13"/>
        <v>0</v>
      </c>
      <c r="O53" s="480">
        <f t="shared" si="14"/>
        <v>0</v>
      </c>
    </row>
    <row r="54" spans="1:15">
      <c r="A54" s="479"/>
      <c r="B54" s="439"/>
      <c r="C54" s="181"/>
      <c r="D54" s="181"/>
      <c r="E54" s="855"/>
      <c r="F54" s="480">
        <f t="shared" si="8"/>
        <v>0</v>
      </c>
      <c r="G54" s="480">
        <f>D54*E54</f>
        <v>0</v>
      </c>
      <c r="H54" s="481">
        <f t="shared" si="10"/>
        <v>0</v>
      </c>
      <c r="I54" s="482"/>
      <c r="J54" s="482"/>
      <c r="K54" s="856"/>
      <c r="L54" s="480">
        <f t="shared" si="11"/>
        <v>0</v>
      </c>
      <c r="M54" s="480">
        <f t="shared" si="12"/>
        <v>0</v>
      </c>
      <c r="N54" s="480">
        <f t="shared" si="13"/>
        <v>0</v>
      </c>
      <c r="O54" s="480">
        <f t="shared" si="14"/>
        <v>0</v>
      </c>
    </row>
    <row r="55" spans="1:15">
      <c r="A55" s="479"/>
      <c r="B55" s="439"/>
      <c r="C55" s="181"/>
      <c r="D55" s="181"/>
      <c r="E55" s="855"/>
      <c r="F55" s="480">
        <f t="shared" si="8"/>
        <v>0</v>
      </c>
      <c r="G55" s="480">
        <f t="shared" si="9"/>
        <v>0</v>
      </c>
      <c r="H55" s="481">
        <f t="shared" si="10"/>
        <v>0</v>
      </c>
      <c r="I55" s="482"/>
      <c r="J55" s="482"/>
      <c r="K55" s="856"/>
      <c r="L55" s="480">
        <f t="shared" si="11"/>
        <v>0</v>
      </c>
      <c r="M55" s="480">
        <f t="shared" si="12"/>
        <v>0</v>
      </c>
      <c r="N55" s="480">
        <f t="shared" si="13"/>
        <v>0</v>
      </c>
      <c r="O55" s="480">
        <f t="shared" si="14"/>
        <v>0</v>
      </c>
    </row>
    <row r="56" spans="1:15">
      <c r="A56" s="479"/>
      <c r="B56" s="439"/>
      <c r="C56" s="181"/>
      <c r="D56" s="181"/>
      <c r="E56" s="855"/>
      <c r="F56" s="480">
        <f t="shared" si="8"/>
        <v>0</v>
      </c>
      <c r="G56" s="480">
        <f t="shared" si="9"/>
        <v>0</v>
      </c>
      <c r="H56" s="481">
        <f t="shared" si="10"/>
        <v>0</v>
      </c>
      <c r="I56" s="482"/>
      <c r="J56" s="482"/>
      <c r="K56" s="856"/>
      <c r="L56" s="480">
        <f t="shared" si="11"/>
        <v>0</v>
      </c>
      <c r="M56" s="480">
        <f t="shared" si="12"/>
        <v>0</v>
      </c>
      <c r="N56" s="480">
        <f t="shared" si="13"/>
        <v>0</v>
      </c>
      <c r="O56" s="480">
        <f t="shared" si="14"/>
        <v>0</v>
      </c>
    </row>
    <row r="57" spans="1:15">
      <c r="A57" s="479"/>
      <c r="B57" s="439"/>
      <c r="C57" s="181"/>
      <c r="D57" s="181"/>
      <c r="E57" s="855"/>
      <c r="F57" s="480">
        <f t="shared" si="8"/>
        <v>0</v>
      </c>
      <c r="G57" s="480">
        <f t="shared" si="9"/>
        <v>0</v>
      </c>
      <c r="H57" s="481">
        <f t="shared" si="10"/>
        <v>0</v>
      </c>
      <c r="I57" s="482"/>
      <c r="J57" s="482"/>
      <c r="K57" s="856"/>
      <c r="L57" s="480">
        <f t="shared" si="11"/>
        <v>0</v>
      </c>
      <c r="M57" s="480">
        <f>J57*K57</f>
        <v>0</v>
      </c>
      <c r="N57" s="480">
        <f t="shared" si="13"/>
        <v>0</v>
      </c>
      <c r="O57" s="480">
        <f t="shared" si="14"/>
        <v>0</v>
      </c>
    </row>
    <row r="58" spans="1:15">
      <c r="A58" s="479"/>
      <c r="B58" s="439"/>
      <c r="C58" s="181"/>
      <c r="D58" s="181"/>
      <c r="E58" s="855"/>
      <c r="F58" s="480">
        <f>C58*$Y$5</f>
        <v>0</v>
      </c>
      <c r="G58" s="480">
        <f>D58*E58</f>
        <v>0</v>
      </c>
      <c r="H58" s="481">
        <f t="shared" si="10"/>
        <v>0</v>
      </c>
      <c r="I58" s="482"/>
      <c r="J58" s="482"/>
      <c r="K58" s="856"/>
      <c r="L58" s="480">
        <f t="shared" si="11"/>
        <v>0</v>
      </c>
      <c r="M58" s="480">
        <f>J58*K58</f>
        <v>0</v>
      </c>
      <c r="N58" s="480">
        <f t="shared" si="13"/>
        <v>0</v>
      </c>
      <c r="O58" s="480">
        <f t="shared" si="14"/>
        <v>0</v>
      </c>
    </row>
    <row r="59" spans="1:15">
      <c r="A59" s="844" t="s">
        <v>7</v>
      </c>
      <c r="B59" s="845"/>
      <c r="C59" s="483">
        <f>SUM(C35:C58)</f>
        <v>0</v>
      </c>
      <c r="D59" s="483">
        <f>SUM(D35:D58)</f>
        <v>0</v>
      </c>
      <c r="E59" s="846"/>
      <c r="F59" s="483">
        <f>SUM(F35:F58)</f>
        <v>0</v>
      </c>
      <c r="G59" s="483">
        <f>SUM(G35:G58)</f>
        <v>0</v>
      </c>
      <c r="H59" s="483">
        <f t="shared" ref="H59" si="15">SUM(H35:H58)</f>
        <v>0</v>
      </c>
      <c r="I59" s="483">
        <f>SUM(I35:I58)</f>
        <v>0</v>
      </c>
      <c r="J59" s="483">
        <f>SUM(J35:J58)</f>
        <v>0</v>
      </c>
      <c r="K59" s="847"/>
      <c r="L59" s="483">
        <f>SUM(L35:L58)</f>
        <v>0</v>
      </c>
      <c r="M59" s="483">
        <f>SUM(M35:M58)</f>
        <v>0</v>
      </c>
      <c r="N59" s="483">
        <f t="shared" ref="N59:O59" si="16">SUM(N35:N58)</f>
        <v>0</v>
      </c>
      <c r="O59" s="483">
        <f t="shared" si="16"/>
        <v>0</v>
      </c>
    </row>
  </sheetData>
  <sheetProtection algorithmName="SHA-512" hashValue="UESUme9hBCaQsJw3zJm25NZiCnT+asbZFSxBx2awg+4ALB68G96/rQ7Xi3feWBBSuJegUTJhCdomfiXvRPqLuQ==" saltValue="9uIfTkInEdmakOcL3btzCg==" spinCount="100000" sheet="1" objects="1" scenarios="1"/>
  <mergeCells count="2">
    <mergeCell ref="A1:S1"/>
    <mergeCell ref="U2:AD2"/>
  </mergeCells>
  <pageMargins left="0.7" right="0.7" top="0.75" bottom="0.75" header="0.3" footer="0.3"/>
  <pageSetup paperSize="9"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FC0F2E-7A2C-4BAE-BC8D-C4398301A42C}">
  <dimension ref="A1:AD59"/>
  <sheetViews>
    <sheetView zoomScale="90" zoomScaleNormal="90" workbookViewId="0">
      <selection activeCell="Q27" sqref="Q27"/>
    </sheetView>
  </sheetViews>
  <sheetFormatPr defaultColWidth="8.6640625" defaultRowHeight="13.2"/>
  <cols>
    <col min="1" max="1" width="7.6640625" style="46" customWidth="1"/>
    <col min="2" max="2" width="12.6640625" style="46" customWidth="1"/>
    <col min="3" max="3" width="12.33203125" style="46" customWidth="1"/>
    <col min="4" max="4" width="13.6640625" style="44" customWidth="1"/>
    <col min="5" max="5" width="12.33203125" style="44" customWidth="1"/>
    <col min="6" max="6" width="13.6640625" style="44" customWidth="1"/>
    <col min="7" max="7" width="14.33203125" style="44" customWidth="1"/>
    <col min="8" max="8" width="15.33203125" style="44" customWidth="1"/>
    <col min="9" max="9" width="16.6640625" style="44" customWidth="1"/>
    <col min="10" max="10" width="18" style="44" customWidth="1"/>
    <col min="11" max="11" width="11.5546875" style="44" customWidth="1"/>
    <col min="12" max="12" width="17.33203125" style="44" customWidth="1"/>
    <col min="13" max="13" width="12.5546875" style="44" customWidth="1"/>
    <col min="14" max="14" width="17.6640625" style="44" customWidth="1"/>
    <col min="15" max="15" width="14.88671875" style="44" customWidth="1"/>
    <col min="16" max="16" width="13.6640625" style="46" customWidth="1"/>
    <col min="17" max="17" width="18" style="44" customWidth="1"/>
    <col min="18" max="18" width="17.5546875" style="46" customWidth="1"/>
    <col min="19" max="19" width="17.44140625" style="46" customWidth="1"/>
    <col min="20" max="20" width="4" style="46" customWidth="1"/>
    <col min="21" max="26" width="16.44140625" style="46" customWidth="1"/>
    <col min="27" max="27" width="17.33203125" style="46" customWidth="1"/>
    <col min="28" max="28" width="17.6640625" style="46" customWidth="1"/>
    <col min="29" max="29" width="17.5546875" style="46" customWidth="1"/>
    <col min="30" max="30" width="17.33203125" style="46" customWidth="1"/>
    <col min="31" max="31" width="8.6640625" style="46"/>
    <col min="32" max="32" width="8.6640625" style="46" customWidth="1"/>
    <col min="33" max="16384" width="8.6640625" style="46"/>
  </cols>
  <sheetData>
    <row r="1" spans="1:30" ht="37.5" customHeight="1">
      <c r="A1" s="1067" t="s">
        <v>789</v>
      </c>
      <c r="B1" s="1067"/>
      <c r="C1" s="1067"/>
      <c r="D1" s="1067"/>
      <c r="E1" s="1067"/>
      <c r="F1" s="1067"/>
      <c r="G1" s="1067"/>
      <c r="H1" s="1067"/>
      <c r="I1" s="1067"/>
      <c r="J1" s="1067"/>
      <c r="K1" s="1067"/>
      <c r="L1" s="1067"/>
      <c r="M1" s="1067"/>
      <c r="N1" s="1067"/>
      <c r="O1" s="1067"/>
      <c r="P1" s="1067"/>
      <c r="Q1" s="1067"/>
      <c r="R1" s="1067"/>
      <c r="S1" s="1067"/>
    </row>
    <row r="2" spans="1:30" ht="17.399999999999999">
      <c r="A2" s="478" t="s">
        <v>687</v>
      </c>
      <c r="K2" s="833" t="s">
        <v>814</v>
      </c>
      <c r="L2" s="833" t="s">
        <v>815</v>
      </c>
      <c r="M2" s="834" t="s">
        <v>816</v>
      </c>
      <c r="N2" s="835" t="s">
        <v>815</v>
      </c>
      <c r="P2" s="361"/>
      <c r="Q2" s="836"/>
      <c r="R2" s="837" t="s">
        <v>817</v>
      </c>
      <c r="S2" s="838" t="s">
        <v>818</v>
      </c>
      <c r="U2" s="1070" t="s">
        <v>689</v>
      </c>
      <c r="V2" s="1071"/>
      <c r="W2" s="1071"/>
      <c r="X2" s="1071"/>
      <c r="Y2" s="1071"/>
      <c r="Z2" s="1071"/>
      <c r="AA2" s="1071"/>
      <c r="AB2" s="1071"/>
      <c r="AC2" s="1071"/>
      <c r="AD2" s="1072"/>
    </row>
    <row r="4" spans="1:30" ht="119.25" customHeight="1">
      <c r="A4" s="839" t="s">
        <v>682</v>
      </c>
      <c r="B4" s="839" t="s">
        <v>680</v>
      </c>
      <c r="C4" s="825" t="s">
        <v>802</v>
      </c>
      <c r="D4" s="819" t="s">
        <v>819</v>
      </c>
      <c r="E4" s="819" t="s">
        <v>820</v>
      </c>
      <c r="F4" s="819" t="s">
        <v>821</v>
      </c>
      <c r="G4" s="819" t="s">
        <v>822</v>
      </c>
      <c r="H4" s="818" t="s">
        <v>719</v>
      </c>
      <c r="I4" s="818" t="s">
        <v>781</v>
      </c>
      <c r="J4" s="819" t="s">
        <v>720</v>
      </c>
      <c r="K4" s="843" t="s">
        <v>840</v>
      </c>
      <c r="L4" s="821" t="s">
        <v>823</v>
      </c>
      <c r="M4" s="821" t="s">
        <v>824</v>
      </c>
      <c r="N4" s="821" t="s">
        <v>825</v>
      </c>
      <c r="O4" s="821" t="s">
        <v>826</v>
      </c>
      <c r="P4" s="820" t="s">
        <v>688</v>
      </c>
      <c r="Q4" s="820" t="s">
        <v>782</v>
      </c>
      <c r="R4" s="821" t="s">
        <v>721</v>
      </c>
      <c r="S4" s="822" t="s">
        <v>722</v>
      </c>
      <c r="T4" s="130"/>
      <c r="U4" s="819" t="s">
        <v>827</v>
      </c>
      <c r="V4" s="819" t="s">
        <v>723</v>
      </c>
      <c r="W4" s="840" t="s">
        <v>828</v>
      </c>
      <c r="X4" s="819" t="s">
        <v>829</v>
      </c>
      <c r="Y4" s="840" t="s">
        <v>830</v>
      </c>
      <c r="Z4" s="821" t="s">
        <v>831</v>
      </c>
      <c r="AA4" s="821" t="s">
        <v>724</v>
      </c>
      <c r="AB4" s="841" t="s">
        <v>832</v>
      </c>
      <c r="AC4" s="821" t="s">
        <v>833</v>
      </c>
      <c r="AD4" s="841" t="s">
        <v>834</v>
      </c>
    </row>
    <row r="5" spans="1:30">
      <c r="A5" s="8"/>
      <c r="B5" s="439"/>
      <c r="C5" s="181"/>
      <c r="D5" s="10"/>
      <c r="E5" s="181"/>
      <c r="F5" s="181"/>
      <c r="G5" s="181"/>
      <c r="H5" s="480">
        <f>SUM(D5:G5)</f>
        <v>0</v>
      </c>
      <c r="I5" s="480">
        <f>IFERROR(C5*$W$5,0)</f>
        <v>0</v>
      </c>
      <c r="J5" s="481">
        <f>I5-H5</f>
        <v>0</v>
      </c>
      <c r="K5" s="181"/>
      <c r="L5" s="10"/>
      <c r="M5" s="181"/>
      <c r="N5" s="181"/>
      <c r="O5" s="181"/>
      <c r="P5" s="480">
        <f t="shared" ref="P5:P28" si="0">SUM(L5:O5)</f>
        <v>0</v>
      </c>
      <c r="Q5" s="480">
        <f>IFERROR(K5*$AB$5,0)</f>
        <v>0</v>
      </c>
      <c r="R5" s="481">
        <f>Q5-P5</f>
        <v>0</v>
      </c>
      <c r="S5" s="481">
        <f t="shared" ref="S5:S28" si="1">J5+R5</f>
        <v>0</v>
      </c>
      <c r="U5" s="181"/>
      <c r="V5" s="181"/>
      <c r="W5" s="484">
        <f>IFERROR(V5/U5,0)</f>
        <v>0</v>
      </c>
      <c r="X5" s="181"/>
      <c r="Y5" s="484">
        <f>IFERROR(X5/U5,0)</f>
        <v>0</v>
      </c>
      <c r="Z5" s="181"/>
      <c r="AA5" s="181"/>
      <c r="AB5" s="484">
        <f>IFERROR(AA5/Z5,0)</f>
        <v>0</v>
      </c>
      <c r="AC5" s="181"/>
      <c r="AD5" s="484">
        <f>IFERROR(AC5/Z5,0)</f>
        <v>0</v>
      </c>
    </row>
    <row r="6" spans="1:30">
      <c r="A6" s="8"/>
      <c r="B6" s="439"/>
      <c r="C6" s="181"/>
      <c r="D6" s="10"/>
      <c r="E6" s="181"/>
      <c r="F6" s="181"/>
      <c r="G6" s="181"/>
      <c r="H6" s="480">
        <f t="shared" ref="H6:H28" si="2">SUM(D6:G6)</f>
        <v>0</v>
      </c>
      <c r="I6" s="480">
        <f t="shared" ref="I6:I28" si="3">IFERROR(C6*$W$5,0)</f>
        <v>0</v>
      </c>
      <c r="J6" s="481">
        <f t="shared" ref="J6:J27" si="4">I6-H6</f>
        <v>0</v>
      </c>
      <c r="K6" s="181"/>
      <c r="L6" s="181"/>
      <c r="M6" s="181"/>
      <c r="N6" s="181"/>
      <c r="O6" s="181"/>
      <c r="P6" s="480">
        <f t="shared" si="0"/>
        <v>0</v>
      </c>
      <c r="Q6" s="480">
        <f t="shared" ref="Q6:Q28" si="5">IFERROR(K6*$AB$5,0)</f>
        <v>0</v>
      </c>
      <c r="R6" s="481">
        <f t="shared" ref="R6:R28" si="6">Q6-P6</f>
        <v>0</v>
      </c>
      <c r="S6" s="481">
        <f t="shared" si="1"/>
        <v>0</v>
      </c>
    </row>
    <row r="7" spans="1:30">
      <c r="A7" s="8"/>
      <c r="B7" s="439"/>
      <c r="C7" s="181"/>
      <c r="D7" s="10"/>
      <c r="E7" s="181"/>
      <c r="F7" s="181"/>
      <c r="G7" s="181"/>
      <c r="H7" s="480">
        <f t="shared" si="2"/>
        <v>0</v>
      </c>
      <c r="I7" s="480">
        <f t="shared" si="3"/>
        <v>0</v>
      </c>
      <c r="J7" s="481">
        <f t="shared" si="4"/>
        <v>0</v>
      </c>
      <c r="K7" s="181"/>
      <c r="L7" s="181"/>
      <c r="M7" s="181"/>
      <c r="N7" s="181"/>
      <c r="O7" s="181"/>
      <c r="P7" s="480">
        <f t="shared" si="0"/>
        <v>0</v>
      </c>
      <c r="Q7" s="480">
        <f t="shared" si="5"/>
        <v>0</v>
      </c>
      <c r="R7" s="481">
        <f t="shared" si="6"/>
        <v>0</v>
      </c>
      <c r="S7" s="481">
        <f t="shared" si="1"/>
        <v>0</v>
      </c>
    </row>
    <row r="8" spans="1:30">
      <c r="A8" s="8"/>
      <c r="B8" s="439"/>
      <c r="C8" s="181"/>
      <c r="D8" s="10"/>
      <c r="E8" s="181"/>
      <c r="F8" s="181"/>
      <c r="G8" s="181"/>
      <c r="H8" s="480">
        <f t="shared" si="2"/>
        <v>0</v>
      </c>
      <c r="I8" s="480">
        <f t="shared" si="3"/>
        <v>0</v>
      </c>
      <c r="J8" s="481">
        <f t="shared" si="4"/>
        <v>0</v>
      </c>
      <c r="K8" s="181"/>
      <c r="L8" s="181"/>
      <c r="M8" s="181"/>
      <c r="N8" s="181"/>
      <c r="O8" s="181"/>
      <c r="P8" s="480">
        <f t="shared" si="0"/>
        <v>0</v>
      </c>
      <c r="Q8" s="480">
        <f t="shared" si="5"/>
        <v>0</v>
      </c>
      <c r="R8" s="481">
        <f t="shared" si="6"/>
        <v>0</v>
      </c>
      <c r="S8" s="481">
        <f t="shared" si="1"/>
        <v>0</v>
      </c>
    </row>
    <row r="9" spans="1:30">
      <c r="A9" s="8"/>
      <c r="B9" s="439"/>
      <c r="C9" s="181"/>
      <c r="D9" s="10"/>
      <c r="E9" s="181"/>
      <c r="F9" s="181"/>
      <c r="G9" s="181"/>
      <c r="H9" s="480">
        <f t="shared" si="2"/>
        <v>0</v>
      </c>
      <c r="I9" s="480">
        <f t="shared" si="3"/>
        <v>0</v>
      </c>
      <c r="J9" s="481">
        <f t="shared" si="4"/>
        <v>0</v>
      </c>
      <c r="K9" s="181"/>
      <c r="L9" s="181"/>
      <c r="M9" s="181"/>
      <c r="N9" s="181"/>
      <c r="O9" s="181"/>
      <c r="P9" s="480">
        <f t="shared" si="0"/>
        <v>0</v>
      </c>
      <c r="Q9" s="480">
        <f t="shared" si="5"/>
        <v>0</v>
      </c>
      <c r="R9" s="481">
        <f t="shared" si="6"/>
        <v>0</v>
      </c>
      <c r="S9" s="481">
        <f t="shared" si="1"/>
        <v>0</v>
      </c>
    </row>
    <row r="10" spans="1:30">
      <c r="A10" s="8"/>
      <c r="B10" s="439"/>
      <c r="C10" s="181"/>
      <c r="D10" s="10"/>
      <c r="E10" s="181"/>
      <c r="F10" s="181"/>
      <c r="G10" s="181"/>
      <c r="H10" s="480">
        <f t="shared" si="2"/>
        <v>0</v>
      </c>
      <c r="I10" s="480">
        <f t="shared" si="3"/>
        <v>0</v>
      </c>
      <c r="J10" s="481">
        <f t="shared" si="4"/>
        <v>0</v>
      </c>
      <c r="K10" s="181"/>
      <c r="L10" s="181"/>
      <c r="M10" s="181"/>
      <c r="N10" s="181"/>
      <c r="O10" s="181"/>
      <c r="P10" s="480">
        <f t="shared" si="0"/>
        <v>0</v>
      </c>
      <c r="Q10" s="480">
        <f t="shared" si="5"/>
        <v>0</v>
      </c>
      <c r="R10" s="481">
        <f t="shared" si="6"/>
        <v>0</v>
      </c>
      <c r="S10" s="481">
        <f t="shared" si="1"/>
        <v>0</v>
      </c>
    </row>
    <row r="11" spans="1:30">
      <c r="A11" s="8"/>
      <c r="B11" s="439"/>
      <c r="C11" s="181"/>
      <c r="D11" s="10"/>
      <c r="E11" s="181"/>
      <c r="F11" s="181"/>
      <c r="G11" s="181"/>
      <c r="H11" s="480">
        <f t="shared" si="2"/>
        <v>0</v>
      </c>
      <c r="I11" s="480">
        <f t="shared" si="3"/>
        <v>0</v>
      </c>
      <c r="J11" s="481">
        <f t="shared" si="4"/>
        <v>0</v>
      </c>
      <c r="K11" s="181"/>
      <c r="L11" s="181"/>
      <c r="M11" s="181"/>
      <c r="N11" s="181"/>
      <c r="O11" s="181"/>
      <c r="P11" s="480">
        <f t="shared" si="0"/>
        <v>0</v>
      </c>
      <c r="Q11" s="480">
        <f t="shared" si="5"/>
        <v>0</v>
      </c>
      <c r="R11" s="481">
        <f t="shared" si="6"/>
        <v>0</v>
      </c>
      <c r="S11" s="481">
        <f t="shared" si="1"/>
        <v>0</v>
      </c>
    </row>
    <row r="12" spans="1:30">
      <c r="A12" s="8"/>
      <c r="B12" s="439"/>
      <c r="C12" s="181"/>
      <c r="D12" s="10"/>
      <c r="E12" s="181"/>
      <c r="F12" s="181"/>
      <c r="G12" s="181"/>
      <c r="H12" s="480">
        <f t="shared" si="2"/>
        <v>0</v>
      </c>
      <c r="I12" s="480">
        <f t="shared" si="3"/>
        <v>0</v>
      </c>
      <c r="J12" s="481">
        <f t="shared" si="4"/>
        <v>0</v>
      </c>
      <c r="K12" s="181"/>
      <c r="L12" s="181"/>
      <c r="M12" s="181"/>
      <c r="N12" s="181"/>
      <c r="O12" s="181"/>
      <c r="P12" s="480">
        <f t="shared" si="0"/>
        <v>0</v>
      </c>
      <c r="Q12" s="480">
        <f t="shared" si="5"/>
        <v>0</v>
      </c>
      <c r="R12" s="481">
        <f t="shared" si="6"/>
        <v>0</v>
      </c>
      <c r="S12" s="481">
        <f t="shared" si="1"/>
        <v>0</v>
      </c>
    </row>
    <row r="13" spans="1:30">
      <c r="A13" s="8"/>
      <c r="B13" s="439"/>
      <c r="C13" s="181"/>
      <c r="D13" s="10"/>
      <c r="E13" s="181"/>
      <c r="F13" s="181"/>
      <c r="G13" s="181"/>
      <c r="H13" s="480">
        <f t="shared" si="2"/>
        <v>0</v>
      </c>
      <c r="I13" s="480">
        <f t="shared" si="3"/>
        <v>0</v>
      </c>
      <c r="J13" s="481">
        <f t="shared" si="4"/>
        <v>0</v>
      </c>
      <c r="K13" s="181"/>
      <c r="L13" s="181"/>
      <c r="M13" s="181"/>
      <c r="N13" s="181"/>
      <c r="O13" s="181"/>
      <c r="P13" s="480">
        <f t="shared" si="0"/>
        <v>0</v>
      </c>
      <c r="Q13" s="480">
        <f t="shared" si="5"/>
        <v>0</v>
      </c>
      <c r="R13" s="481">
        <f t="shared" si="6"/>
        <v>0</v>
      </c>
      <c r="S13" s="481">
        <f t="shared" si="1"/>
        <v>0</v>
      </c>
    </row>
    <row r="14" spans="1:30">
      <c r="A14" s="8"/>
      <c r="B14" s="439"/>
      <c r="C14" s="181"/>
      <c r="D14" s="10"/>
      <c r="E14" s="181"/>
      <c r="F14" s="181"/>
      <c r="G14" s="181"/>
      <c r="H14" s="480">
        <f t="shared" si="2"/>
        <v>0</v>
      </c>
      <c r="I14" s="480">
        <f t="shared" si="3"/>
        <v>0</v>
      </c>
      <c r="J14" s="481">
        <f t="shared" si="4"/>
        <v>0</v>
      </c>
      <c r="K14" s="181"/>
      <c r="L14" s="181"/>
      <c r="M14" s="181"/>
      <c r="N14" s="181"/>
      <c r="O14" s="181"/>
      <c r="P14" s="480">
        <f t="shared" si="0"/>
        <v>0</v>
      </c>
      <c r="Q14" s="480">
        <f t="shared" si="5"/>
        <v>0</v>
      </c>
      <c r="R14" s="481">
        <f t="shared" si="6"/>
        <v>0</v>
      </c>
      <c r="S14" s="481">
        <f t="shared" si="1"/>
        <v>0</v>
      </c>
    </row>
    <row r="15" spans="1:30">
      <c r="A15" s="8"/>
      <c r="B15" s="439"/>
      <c r="C15" s="181"/>
      <c r="D15" s="10"/>
      <c r="E15" s="181"/>
      <c r="F15" s="181"/>
      <c r="G15" s="181"/>
      <c r="H15" s="480">
        <f t="shared" si="2"/>
        <v>0</v>
      </c>
      <c r="I15" s="480">
        <f t="shared" si="3"/>
        <v>0</v>
      </c>
      <c r="J15" s="481">
        <f t="shared" si="4"/>
        <v>0</v>
      </c>
      <c r="K15" s="181"/>
      <c r="L15" s="181"/>
      <c r="M15" s="181"/>
      <c r="N15" s="181"/>
      <c r="O15" s="181"/>
      <c r="P15" s="480">
        <f t="shared" si="0"/>
        <v>0</v>
      </c>
      <c r="Q15" s="480">
        <f t="shared" si="5"/>
        <v>0</v>
      </c>
      <c r="R15" s="481">
        <f t="shared" si="6"/>
        <v>0</v>
      </c>
      <c r="S15" s="481">
        <f t="shared" si="1"/>
        <v>0</v>
      </c>
    </row>
    <row r="16" spans="1:30">
      <c r="A16" s="8"/>
      <c r="B16" s="439"/>
      <c r="C16" s="181"/>
      <c r="D16" s="10"/>
      <c r="E16" s="181"/>
      <c r="F16" s="181"/>
      <c r="G16" s="181"/>
      <c r="H16" s="480">
        <f t="shared" si="2"/>
        <v>0</v>
      </c>
      <c r="I16" s="480">
        <f t="shared" si="3"/>
        <v>0</v>
      </c>
      <c r="J16" s="481">
        <f t="shared" si="4"/>
        <v>0</v>
      </c>
      <c r="K16" s="181"/>
      <c r="L16" s="181"/>
      <c r="M16" s="181"/>
      <c r="N16" s="181"/>
      <c r="O16" s="181"/>
      <c r="P16" s="480">
        <f t="shared" si="0"/>
        <v>0</v>
      </c>
      <c r="Q16" s="480">
        <f t="shared" si="5"/>
        <v>0</v>
      </c>
      <c r="R16" s="481">
        <f t="shared" si="6"/>
        <v>0</v>
      </c>
      <c r="S16" s="481">
        <f t="shared" si="1"/>
        <v>0</v>
      </c>
    </row>
    <row r="17" spans="1:19">
      <c r="A17" s="8"/>
      <c r="B17" s="439"/>
      <c r="C17" s="181"/>
      <c r="D17" s="10"/>
      <c r="E17" s="181"/>
      <c r="F17" s="181"/>
      <c r="G17" s="181"/>
      <c r="H17" s="480">
        <f t="shared" si="2"/>
        <v>0</v>
      </c>
      <c r="I17" s="480">
        <f t="shared" si="3"/>
        <v>0</v>
      </c>
      <c r="J17" s="481">
        <f t="shared" si="4"/>
        <v>0</v>
      </c>
      <c r="K17" s="181"/>
      <c r="L17" s="181"/>
      <c r="M17" s="181"/>
      <c r="N17" s="181"/>
      <c r="O17" s="181"/>
      <c r="P17" s="480">
        <f t="shared" si="0"/>
        <v>0</v>
      </c>
      <c r="Q17" s="480">
        <f t="shared" si="5"/>
        <v>0</v>
      </c>
      <c r="R17" s="481">
        <f t="shared" si="6"/>
        <v>0</v>
      </c>
      <c r="S17" s="481">
        <f t="shared" si="1"/>
        <v>0</v>
      </c>
    </row>
    <row r="18" spans="1:19">
      <c r="A18" s="8"/>
      <c r="B18" s="439"/>
      <c r="C18" s="181"/>
      <c r="D18" s="10"/>
      <c r="E18" s="181"/>
      <c r="F18" s="181"/>
      <c r="G18" s="181"/>
      <c r="H18" s="480">
        <f t="shared" si="2"/>
        <v>0</v>
      </c>
      <c r="I18" s="480">
        <f t="shared" si="3"/>
        <v>0</v>
      </c>
      <c r="J18" s="481">
        <f t="shared" si="4"/>
        <v>0</v>
      </c>
      <c r="K18" s="181"/>
      <c r="L18" s="181"/>
      <c r="M18" s="181"/>
      <c r="N18" s="181"/>
      <c r="O18" s="181"/>
      <c r="P18" s="480">
        <f t="shared" si="0"/>
        <v>0</v>
      </c>
      <c r="Q18" s="480">
        <f t="shared" si="5"/>
        <v>0</v>
      </c>
      <c r="R18" s="481">
        <f t="shared" si="6"/>
        <v>0</v>
      </c>
      <c r="S18" s="481">
        <f t="shared" si="1"/>
        <v>0</v>
      </c>
    </row>
    <row r="19" spans="1:19">
      <c r="A19" s="8"/>
      <c r="B19" s="439"/>
      <c r="C19" s="181"/>
      <c r="D19" s="10"/>
      <c r="E19" s="181"/>
      <c r="F19" s="181"/>
      <c r="G19" s="181"/>
      <c r="H19" s="480">
        <f t="shared" si="2"/>
        <v>0</v>
      </c>
      <c r="I19" s="480">
        <f t="shared" si="3"/>
        <v>0</v>
      </c>
      <c r="J19" s="481">
        <f t="shared" si="4"/>
        <v>0</v>
      </c>
      <c r="K19" s="181"/>
      <c r="L19" s="181"/>
      <c r="M19" s="181"/>
      <c r="N19" s="181"/>
      <c r="O19" s="181"/>
      <c r="P19" s="480">
        <f t="shared" si="0"/>
        <v>0</v>
      </c>
      <c r="Q19" s="480">
        <f t="shared" si="5"/>
        <v>0</v>
      </c>
      <c r="R19" s="481">
        <f t="shared" si="6"/>
        <v>0</v>
      </c>
      <c r="S19" s="481">
        <f t="shared" si="1"/>
        <v>0</v>
      </c>
    </row>
    <row r="20" spans="1:19">
      <c r="A20" s="8"/>
      <c r="B20" s="439"/>
      <c r="C20" s="181"/>
      <c r="D20" s="10"/>
      <c r="E20" s="181"/>
      <c r="F20" s="181"/>
      <c r="G20" s="181"/>
      <c r="H20" s="480">
        <f t="shared" si="2"/>
        <v>0</v>
      </c>
      <c r="I20" s="480">
        <f t="shared" si="3"/>
        <v>0</v>
      </c>
      <c r="J20" s="481">
        <f t="shared" si="4"/>
        <v>0</v>
      </c>
      <c r="K20" s="181"/>
      <c r="L20" s="181"/>
      <c r="M20" s="181"/>
      <c r="N20" s="181"/>
      <c r="O20" s="181"/>
      <c r="P20" s="480">
        <f t="shared" si="0"/>
        <v>0</v>
      </c>
      <c r="Q20" s="480">
        <f t="shared" si="5"/>
        <v>0</v>
      </c>
      <c r="R20" s="481">
        <f t="shared" si="6"/>
        <v>0</v>
      </c>
      <c r="S20" s="481">
        <f t="shared" si="1"/>
        <v>0</v>
      </c>
    </row>
    <row r="21" spans="1:19">
      <c r="A21" s="8"/>
      <c r="B21" s="439"/>
      <c r="C21" s="181"/>
      <c r="D21" s="10"/>
      <c r="E21" s="181"/>
      <c r="F21" s="181"/>
      <c r="G21" s="181"/>
      <c r="H21" s="480">
        <f t="shared" si="2"/>
        <v>0</v>
      </c>
      <c r="I21" s="480">
        <f t="shared" si="3"/>
        <v>0</v>
      </c>
      <c r="J21" s="481">
        <f t="shared" si="4"/>
        <v>0</v>
      </c>
      <c r="K21" s="181"/>
      <c r="L21" s="181"/>
      <c r="M21" s="181"/>
      <c r="N21" s="181"/>
      <c r="O21" s="181"/>
      <c r="P21" s="480">
        <f t="shared" si="0"/>
        <v>0</v>
      </c>
      <c r="Q21" s="480">
        <f t="shared" si="5"/>
        <v>0</v>
      </c>
      <c r="R21" s="481">
        <f t="shared" si="6"/>
        <v>0</v>
      </c>
      <c r="S21" s="481">
        <f t="shared" si="1"/>
        <v>0</v>
      </c>
    </row>
    <row r="22" spans="1:19">
      <c r="A22" s="8"/>
      <c r="B22" s="439"/>
      <c r="C22" s="181"/>
      <c r="D22" s="10"/>
      <c r="E22" s="181"/>
      <c r="F22" s="181"/>
      <c r="G22" s="181"/>
      <c r="H22" s="480">
        <f t="shared" si="2"/>
        <v>0</v>
      </c>
      <c r="I22" s="480">
        <f t="shared" si="3"/>
        <v>0</v>
      </c>
      <c r="J22" s="481">
        <f t="shared" si="4"/>
        <v>0</v>
      </c>
      <c r="K22" s="181"/>
      <c r="L22" s="181"/>
      <c r="M22" s="181"/>
      <c r="N22" s="181"/>
      <c r="O22" s="181"/>
      <c r="P22" s="480">
        <f t="shared" si="0"/>
        <v>0</v>
      </c>
      <c r="Q22" s="480">
        <f t="shared" si="5"/>
        <v>0</v>
      </c>
      <c r="R22" s="481">
        <f t="shared" si="6"/>
        <v>0</v>
      </c>
      <c r="S22" s="481">
        <f t="shared" si="1"/>
        <v>0</v>
      </c>
    </row>
    <row r="23" spans="1:19">
      <c r="A23" s="8"/>
      <c r="B23" s="439"/>
      <c r="C23" s="181"/>
      <c r="D23" s="10"/>
      <c r="E23" s="181"/>
      <c r="F23" s="181"/>
      <c r="G23" s="181"/>
      <c r="H23" s="480">
        <f t="shared" si="2"/>
        <v>0</v>
      </c>
      <c r="I23" s="480">
        <f t="shared" si="3"/>
        <v>0</v>
      </c>
      <c r="J23" s="481">
        <f t="shared" si="4"/>
        <v>0</v>
      </c>
      <c r="K23" s="181"/>
      <c r="L23" s="181"/>
      <c r="M23" s="181"/>
      <c r="N23" s="181"/>
      <c r="O23" s="181"/>
      <c r="P23" s="480">
        <f t="shared" si="0"/>
        <v>0</v>
      </c>
      <c r="Q23" s="480">
        <f t="shared" si="5"/>
        <v>0</v>
      </c>
      <c r="R23" s="481">
        <f t="shared" si="6"/>
        <v>0</v>
      </c>
      <c r="S23" s="481">
        <f t="shared" si="1"/>
        <v>0</v>
      </c>
    </row>
    <row r="24" spans="1:19">
      <c r="A24" s="8"/>
      <c r="B24" s="439"/>
      <c r="C24" s="181"/>
      <c r="D24" s="10"/>
      <c r="E24" s="181"/>
      <c r="F24" s="181"/>
      <c r="G24" s="181"/>
      <c r="H24" s="480">
        <f t="shared" si="2"/>
        <v>0</v>
      </c>
      <c r="I24" s="480">
        <f t="shared" si="3"/>
        <v>0</v>
      </c>
      <c r="J24" s="481">
        <f t="shared" si="4"/>
        <v>0</v>
      </c>
      <c r="K24" s="181"/>
      <c r="L24" s="181"/>
      <c r="M24" s="181"/>
      <c r="N24" s="181"/>
      <c r="O24" s="181"/>
      <c r="P24" s="480">
        <f t="shared" si="0"/>
        <v>0</v>
      </c>
      <c r="Q24" s="480">
        <f t="shared" si="5"/>
        <v>0</v>
      </c>
      <c r="R24" s="481">
        <f t="shared" si="6"/>
        <v>0</v>
      </c>
      <c r="S24" s="481">
        <f t="shared" si="1"/>
        <v>0</v>
      </c>
    </row>
    <row r="25" spans="1:19">
      <c r="A25" s="8"/>
      <c r="B25" s="439"/>
      <c r="C25" s="181"/>
      <c r="D25" s="10"/>
      <c r="E25" s="181"/>
      <c r="F25" s="181"/>
      <c r="G25" s="181"/>
      <c r="H25" s="480">
        <f t="shared" si="2"/>
        <v>0</v>
      </c>
      <c r="I25" s="480">
        <f t="shared" si="3"/>
        <v>0</v>
      </c>
      <c r="J25" s="481">
        <f t="shared" si="4"/>
        <v>0</v>
      </c>
      <c r="K25" s="181"/>
      <c r="L25" s="181"/>
      <c r="M25" s="181"/>
      <c r="N25" s="181"/>
      <c r="O25" s="181"/>
      <c r="P25" s="480">
        <f t="shared" si="0"/>
        <v>0</v>
      </c>
      <c r="Q25" s="480">
        <f t="shared" si="5"/>
        <v>0</v>
      </c>
      <c r="R25" s="481">
        <f t="shared" si="6"/>
        <v>0</v>
      </c>
      <c r="S25" s="481">
        <f t="shared" si="1"/>
        <v>0</v>
      </c>
    </row>
    <row r="26" spans="1:19">
      <c r="A26" s="8"/>
      <c r="B26" s="439"/>
      <c r="C26" s="181"/>
      <c r="D26" s="10"/>
      <c r="E26" s="181"/>
      <c r="F26" s="181"/>
      <c r="G26" s="181"/>
      <c r="H26" s="480">
        <f t="shared" si="2"/>
        <v>0</v>
      </c>
      <c r="I26" s="480">
        <f t="shared" si="3"/>
        <v>0</v>
      </c>
      <c r="J26" s="481">
        <f t="shared" si="4"/>
        <v>0</v>
      </c>
      <c r="K26" s="181"/>
      <c r="L26" s="181"/>
      <c r="M26" s="181"/>
      <c r="N26" s="181"/>
      <c r="O26" s="181"/>
      <c r="P26" s="480">
        <f t="shared" si="0"/>
        <v>0</v>
      </c>
      <c r="Q26" s="480">
        <f t="shared" si="5"/>
        <v>0</v>
      </c>
      <c r="R26" s="481">
        <f t="shared" si="6"/>
        <v>0</v>
      </c>
      <c r="S26" s="481">
        <f t="shared" si="1"/>
        <v>0</v>
      </c>
    </row>
    <row r="27" spans="1:19">
      <c r="A27" s="8"/>
      <c r="B27" s="439"/>
      <c r="C27" s="181"/>
      <c r="D27" s="10"/>
      <c r="E27" s="181"/>
      <c r="F27" s="181"/>
      <c r="G27" s="181"/>
      <c r="H27" s="480">
        <f t="shared" si="2"/>
        <v>0</v>
      </c>
      <c r="I27" s="480">
        <f t="shared" si="3"/>
        <v>0</v>
      </c>
      <c r="J27" s="481">
        <f t="shared" si="4"/>
        <v>0</v>
      </c>
      <c r="K27" s="181"/>
      <c r="L27" s="181"/>
      <c r="M27" s="181"/>
      <c r="N27" s="181"/>
      <c r="O27" s="181"/>
      <c r="P27" s="480">
        <f t="shared" si="0"/>
        <v>0</v>
      </c>
      <c r="Q27" s="480">
        <f t="shared" si="5"/>
        <v>0</v>
      </c>
      <c r="R27" s="481">
        <f t="shared" si="6"/>
        <v>0</v>
      </c>
      <c r="S27" s="481">
        <f t="shared" si="1"/>
        <v>0</v>
      </c>
    </row>
    <row r="28" spans="1:19">
      <c r="A28" s="8"/>
      <c r="B28" s="439"/>
      <c r="C28" s="181"/>
      <c r="D28" s="10"/>
      <c r="E28" s="181"/>
      <c r="F28" s="181"/>
      <c r="G28" s="181"/>
      <c r="H28" s="480">
        <f t="shared" si="2"/>
        <v>0</v>
      </c>
      <c r="I28" s="480">
        <f t="shared" si="3"/>
        <v>0</v>
      </c>
      <c r="J28" s="481">
        <f>I28-H28</f>
        <v>0</v>
      </c>
      <c r="K28" s="181"/>
      <c r="L28" s="181"/>
      <c r="M28" s="181"/>
      <c r="N28" s="181"/>
      <c r="O28" s="181"/>
      <c r="P28" s="480">
        <f t="shared" si="0"/>
        <v>0</v>
      </c>
      <c r="Q28" s="480">
        <f t="shared" si="5"/>
        <v>0</v>
      </c>
      <c r="R28" s="481">
        <f t="shared" si="6"/>
        <v>0</v>
      </c>
      <c r="S28" s="481">
        <f t="shared" si="1"/>
        <v>0</v>
      </c>
    </row>
    <row r="29" spans="1:19">
      <c r="A29" s="485" t="s">
        <v>7</v>
      </c>
      <c r="B29" s="486">
        <f>COUNTA(B5:B28)</f>
        <v>0</v>
      </c>
      <c r="C29" s="481">
        <f>SUM(C5:C28)</f>
        <v>0</v>
      </c>
      <c r="D29" s="481">
        <f t="shared" ref="D29:S29" si="7">SUM(D5:D28)</f>
        <v>0</v>
      </c>
      <c r="E29" s="481">
        <f>SUM(E5:E28)</f>
        <v>0</v>
      </c>
      <c r="F29" s="481">
        <f t="shared" si="7"/>
        <v>0</v>
      </c>
      <c r="G29" s="481">
        <f t="shared" si="7"/>
        <v>0</v>
      </c>
      <c r="H29" s="481">
        <f t="shared" si="7"/>
        <v>0</v>
      </c>
      <c r="I29" s="481">
        <f t="shared" si="7"/>
        <v>0</v>
      </c>
      <c r="J29" s="481">
        <f>IFERROR(SUM(J5:J28),0)</f>
        <v>0</v>
      </c>
      <c r="K29" s="481">
        <f t="shared" si="7"/>
        <v>0</v>
      </c>
      <c r="L29" s="481">
        <f t="shared" si="7"/>
        <v>0</v>
      </c>
      <c r="M29" s="481">
        <f t="shared" si="7"/>
        <v>0</v>
      </c>
      <c r="N29" s="481">
        <f t="shared" si="7"/>
        <v>0</v>
      </c>
      <c r="O29" s="481">
        <f t="shared" si="7"/>
        <v>0</v>
      </c>
      <c r="P29" s="481">
        <f>SUM(P5:P28)</f>
        <v>0</v>
      </c>
      <c r="Q29" s="481">
        <f t="shared" si="7"/>
        <v>0</v>
      </c>
      <c r="R29" s="481">
        <f>IFERROR(SUM(R5:R28),0)</f>
        <v>0</v>
      </c>
      <c r="S29" s="481">
        <f t="shared" si="7"/>
        <v>0</v>
      </c>
    </row>
    <row r="32" spans="1:19" ht="17.399999999999999">
      <c r="A32" s="478" t="s">
        <v>801</v>
      </c>
      <c r="M32" s="46"/>
      <c r="N32" s="46"/>
      <c r="O32" s="46"/>
    </row>
    <row r="33" spans="1:15">
      <c r="M33" s="46"/>
      <c r="N33" s="46"/>
      <c r="O33" s="46"/>
    </row>
    <row r="34" spans="1:15" ht="145.19999999999999">
      <c r="A34" s="839" t="s">
        <v>682</v>
      </c>
      <c r="B34" s="839" t="s">
        <v>680</v>
      </c>
      <c r="C34" s="825" t="s">
        <v>802</v>
      </c>
      <c r="D34" s="819" t="s">
        <v>835</v>
      </c>
      <c r="E34" s="819" t="s">
        <v>836</v>
      </c>
      <c r="F34" s="819" t="s">
        <v>837</v>
      </c>
      <c r="G34" s="819" t="s">
        <v>838</v>
      </c>
      <c r="H34" s="819" t="s">
        <v>839</v>
      </c>
      <c r="I34" s="843" t="s">
        <v>840</v>
      </c>
      <c r="J34" s="821" t="s">
        <v>841</v>
      </c>
      <c r="K34" s="821" t="s">
        <v>842</v>
      </c>
      <c r="L34" s="826" t="s">
        <v>843</v>
      </c>
      <c r="M34" s="821" t="s">
        <v>844</v>
      </c>
      <c r="N34" s="821" t="s">
        <v>845</v>
      </c>
      <c r="O34" s="822" t="s">
        <v>722</v>
      </c>
    </row>
    <row r="35" spans="1:15">
      <c r="A35" s="479"/>
      <c r="B35" s="439"/>
      <c r="C35" s="181"/>
      <c r="D35" s="181"/>
      <c r="E35" s="855"/>
      <c r="F35" s="480">
        <f>C35*$Y$5</f>
        <v>0</v>
      </c>
      <c r="G35" s="480">
        <f>D35*E35</f>
        <v>0</v>
      </c>
      <c r="H35" s="481">
        <f>F35-G35</f>
        <v>0</v>
      </c>
      <c r="I35" s="482"/>
      <c r="J35" s="482"/>
      <c r="K35" s="856"/>
      <c r="L35" s="480">
        <f>I35*$AD$5</f>
        <v>0</v>
      </c>
      <c r="M35" s="480">
        <f>J35*K35</f>
        <v>0</v>
      </c>
      <c r="N35" s="480">
        <f>L35-M35</f>
        <v>0</v>
      </c>
      <c r="O35" s="480">
        <f>H35+N35</f>
        <v>0</v>
      </c>
    </row>
    <row r="36" spans="1:15">
      <c r="A36" s="479"/>
      <c r="B36" s="439"/>
      <c r="C36" s="181"/>
      <c r="D36" s="181"/>
      <c r="E36" s="855"/>
      <c r="F36" s="480">
        <f t="shared" ref="F36:F57" si="8">C36*$Y$5</f>
        <v>0</v>
      </c>
      <c r="G36" s="480">
        <f t="shared" ref="G36:G57" si="9">D36*E36</f>
        <v>0</v>
      </c>
      <c r="H36" s="481">
        <f t="shared" ref="H36:H58" si="10">F36-G36</f>
        <v>0</v>
      </c>
      <c r="I36" s="482"/>
      <c r="J36" s="482"/>
      <c r="K36" s="856"/>
      <c r="L36" s="480">
        <f t="shared" ref="L36:L58" si="11">I36*$AD$5</f>
        <v>0</v>
      </c>
      <c r="M36" s="480">
        <f t="shared" ref="M36:M56" si="12">J36*K36</f>
        <v>0</v>
      </c>
      <c r="N36" s="480">
        <f t="shared" ref="N36:N58" si="13">L36-M36</f>
        <v>0</v>
      </c>
      <c r="O36" s="480">
        <f t="shared" ref="O36:O58" si="14">H36+N36</f>
        <v>0</v>
      </c>
    </row>
    <row r="37" spans="1:15">
      <c r="A37" s="479"/>
      <c r="B37" s="439"/>
      <c r="C37" s="181"/>
      <c r="D37" s="181"/>
      <c r="E37" s="855"/>
      <c r="F37" s="480">
        <f t="shared" si="8"/>
        <v>0</v>
      </c>
      <c r="G37" s="480">
        <f t="shared" si="9"/>
        <v>0</v>
      </c>
      <c r="H37" s="481">
        <f t="shared" si="10"/>
        <v>0</v>
      </c>
      <c r="I37" s="482"/>
      <c r="J37" s="482"/>
      <c r="K37" s="856"/>
      <c r="L37" s="480">
        <f t="shared" si="11"/>
        <v>0</v>
      </c>
      <c r="M37" s="480">
        <f t="shared" si="12"/>
        <v>0</v>
      </c>
      <c r="N37" s="480">
        <f t="shared" si="13"/>
        <v>0</v>
      </c>
      <c r="O37" s="480">
        <f t="shared" si="14"/>
        <v>0</v>
      </c>
    </row>
    <row r="38" spans="1:15">
      <c r="A38" s="479"/>
      <c r="B38" s="439"/>
      <c r="C38" s="181"/>
      <c r="D38" s="181"/>
      <c r="E38" s="855"/>
      <c r="F38" s="480">
        <f t="shared" si="8"/>
        <v>0</v>
      </c>
      <c r="G38" s="480">
        <f t="shared" si="9"/>
        <v>0</v>
      </c>
      <c r="H38" s="481">
        <f t="shared" si="10"/>
        <v>0</v>
      </c>
      <c r="I38" s="482"/>
      <c r="J38" s="482"/>
      <c r="K38" s="856"/>
      <c r="L38" s="480">
        <f t="shared" si="11"/>
        <v>0</v>
      </c>
      <c r="M38" s="480">
        <f t="shared" si="12"/>
        <v>0</v>
      </c>
      <c r="N38" s="480">
        <f t="shared" si="13"/>
        <v>0</v>
      </c>
      <c r="O38" s="480">
        <f t="shared" si="14"/>
        <v>0</v>
      </c>
    </row>
    <row r="39" spans="1:15">
      <c r="A39" s="479"/>
      <c r="B39" s="439"/>
      <c r="C39" s="181"/>
      <c r="D39" s="181"/>
      <c r="E39" s="855"/>
      <c r="F39" s="480">
        <f t="shared" si="8"/>
        <v>0</v>
      </c>
      <c r="G39" s="480">
        <f t="shared" si="9"/>
        <v>0</v>
      </c>
      <c r="H39" s="481">
        <f t="shared" si="10"/>
        <v>0</v>
      </c>
      <c r="I39" s="482"/>
      <c r="J39" s="482"/>
      <c r="K39" s="856"/>
      <c r="L39" s="480">
        <f t="shared" si="11"/>
        <v>0</v>
      </c>
      <c r="M39" s="480">
        <f t="shared" si="12"/>
        <v>0</v>
      </c>
      <c r="N39" s="480">
        <f t="shared" si="13"/>
        <v>0</v>
      </c>
      <c r="O39" s="480">
        <f t="shared" si="14"/>
        <v>0</v>
      </c>
    </row>
    <row r="40" spans="1:15">
      <c r="A40" s="479"/>
      <c r="B40" s="439"/>
      <c r="C40" s="181"/>
      <c r="D40" s="181"/>
      <c r="E40" s="855"/>
      <c r="F40" s="480">
        <f t="shared" si="8"/>
        <v>0</v>
      </c>
      <c r="G40" s="480">
        <f t="shared" si="9"/>
        <v>0</v>
      </c>
      <c r="H40" s="481">
        <f t="shared" si="10"/>
        <v>0</v>
      </c>
      <c r="I40" s="482"/>
      <c r="J40" s="482"/>
      <c r="K40" s="856"/>
      <c r="L40" s="480">
        <f t="shared" si="11"/>
        <v>0</v>
      </c>
      <c r="M40" s="480">
        <f t="shared" si="12"/>
        <v>0</v>
      </c>
      <c r="N40" s="480">
        <f t="shared" si="13"/>
        <v>0</v>
      </c>
      <c r="O40" s="480">
        <f t="shared" si="14"/>
        <v>0</v>
      </c>
    </row>
    <row r="41" spans="1:15">
      <c r="A41" s="479"/>
      <c r="B41" s="439"/>
      <c r="C41" s="181"/>
      <c r="D41" s="181"/>
      <c r="E41" s="855"/>
      <c r="F41" s="480">
        <f>C41*$Y$5</f>
        <v>0</v>
      </c>
      <c r="G41" s="480">
        <f t="shared" si="9"/>
        <v>0</v>
      </c>
      <c r="H41" s="481">
        <f t="shared" si="10"/>
        <v>0</v>
      </c>
      <c r="I41" s="482"/>
      <c r="J41" s="482"/>
      <c r="K41" s="856"/>
      <c r="L41" s="480">
        <f t="shared" si="11"/>
        <v>0</v>
      </c>
      <c r="M41" s="480">
        <f t="shared" si="12"/>
        <v>0</v>
      </c>
      <c r="N41" s="480">
        <f t="shared" si="13"/>
        <v>0</v>
      </c>
      <c r="O41" s="480">
        <f t="shared" si="14"/>
        <v>0</v>
      </c>
    </row>
    <row r="42" spans="1:15">
      <c r="A42" s="479"/>
      <c r="B42" s="439"/>
      <c r="C42" s="181"/>
      <c r="D42" s="181"/>
      <c r="E42" s="855"/>
      <c r="F42" s="480">
        <f t="shared" si="8"/>
        <v>0</v>
      </c>
      <c r="G42" s="480">
        <f t="shared" si="9"/>
        <v>0</v>
      </c>
      <c r="H42" s="481">
        <f t="shared" si="10"/>
        <v>0</v>
      </c>
      <c r="I42" s="482"/>
      <c r="J42" s="482"/>
      <c r="K42" s="856"/>
      <c r="L42" s="480">
        <f t="shared" si="11"/>
        <v>0</v>
      </c>
      <c r="M42" s="480">
        <f t="shared" si="12"/>
        <v>0</v>
      </c>
      <c r="N42" s="480">
        <f>L42-M42</f>
        <v>0</v>
      </c>
      <c r="O42" s="480">
        <f t="shared" si="14"/>
        <v>0</v>
      </c>
    </row>
    <row r="43" spans="1:15">
      <c r="A43" s="479"/>
      <c r="B43" s="439"/>
      <c r="C43" s="181"/>
      <c r="D43" s="181"/>
      <c r="E43" s="855"/>
      <c r="F43" s="480">
        <f t="shared" si="8"/>
        <v>0</v>
      </c>
      <c r="G43" s="480">
        <f t="shared" si="9"/>
        <v>0</v>
      </c>
      <c r="H43" s="481">
        <f>F43-G43</f>
        <v>0</v>
      </c>
      <c r="I43" s="482"/>
      <c r="J43" s="482"/>
      <c r="K43" s="856"/>
      <c r="L43" s="480">
        <f t="shared" si="11"/>
        <v>0</v>
      </c>
      <c r="M43" s="480">
        <f t="shared" si="12"/>
        <v>0</v>
      </c>
      <c r="N43" s="480">
        <f t="shared" si="13"/>
        <v>0</v>
      </c>
      <c r="O43" s="480">
        <f t="shared" si="14"/>
        <v>0</v>
      </c>
    </row>
    <row r="44" spans="1:15">
      <c r="A44" s="479"/>
      <c r="B44" s="439"/>
      <c r="C44" s="181"/>
      <c r="D44" s="181"/>
      <c r="E44" s="855"/>
      <c r="F44" s="480">
        <f t="shared" si="8"/>
        <v>0</v>
      </c>
      <c r="G44" s="480">
        <f t="shared" si="9"/>
        <v>0</v>
      </c>
      <c r="H44" s="481">
        <f t="shared" si="10"/>
        <v>0</v>
      </c>
      <c r="I44" s="482"/>
      <c r="J44" s="482"/>
      <c r="K44" s="856"/>
      <c r="L44" s="480">
        <f t="shared" si="11"/>
        <v>0</v>
      </c>
      <c r="M44" s="480">
        <f>J44*K44</f>
        <v>0</v>
      </c>
      <c r="N44" s="480">
        <f t="shared" si="13"/>
        <v>0</v>
      </c>
      <c r="O44" s="480">
        <f t="shared" si="14"/>
        <v>0</v>
      </c>
    </row>
    <row r="45" spans="1:15">
      <c r="A45" s="479"/>
      <c r="B45" s="439"/>
      <c r="C45" s="181"/>
      <c r="D45" s="181"/>
      <c r="E45" s="855"/>
      <c r="F45" s="480">
        <f t="shared" si="8"/>
        <v>0</v>
      </c>
      <c r="G45" s="480">
        <f t="shared" si="9"/>
        <v>0</v>
      </c>
      <c r="H45" s="481">
        <f t="shared" si="10"/>
        <v>0</v>
      </c>
      <c r="I45" s="482"/>
      <c r="J45" s="482"/>
      <c r="K45" s="856"/>
      <c r="L45" s="480">
        <f t="shared" si="11"/>
        <v>0</v>
      </c>
      <c r="M45" s="480">
        <f t="shared" si="12"/>
        <v>0</v>
      </c>
      <c r="N45" s="480">
        <f t="shared" si="13"/>
        <v>0</v>
      </c>
      <c r="O45" s="480">
        <f t="shared" si="14"/>
        <v>0</v>
      </c>
    </row>
    <row r="46" spans="1:15">
      <c r="A46" s="479"/>
      <c r="B46" s="439"/>
      <c r="C46" s="181"/>
      <c r="D46" s="181"/>
      <c r="E46" s="855"/>
      <c r="F46" s="480">
        <f t="shared" si="8"/>
        <v>0</v>
      </c>
      <c r="G46" s="480">
        <f t="shared" si="9"/>
        <v>0</v>
      </c>
      <c r="H46" s="481">
        <f t="shared" si="10"/>
        <v>0</v>
      </c>
      <c r="I46" s="482"/>
      <c r="J46" s="482"/>
      <c r="K46" s="856"/>
      <c r="L46" s="480">
        <f t="shared" si="11"/>
        <v>0</v>
      </c>
      <c r="M46" s="480">
        <f>J46*K46</f>
        <v>0</v>
      </c>
      <c r="N46" s="480">
        <f t="shared" si="13"/>
        <v>0</v>
      </c>
      <c r="O46" s="480">
        <f t="shared" si="14"/>
        <v>0</v>
      </c>
    </row>
    <row r="47" spans="1:15">
      <c r="A47" s="479"/>
      <c r="B47" s="439"/>
      <c r="C47" s="181"/>
      <c r="D47" s="181"/>
      <c r="E47" s="855"/>
      <c r="F47" s="480">
        <f t="shared" si="8"/>
        <v>0</v>
      </c>
      <c r="G47" s="480">
        <f t="shared" si="9"/>
        <v>0</v>
      </c>
      <c r="H47" s="481">
        <f t="shared" si="10"/>
        <v>0</v>
      </c>
      <c r="I47" s="482"/>
      <c r="J47" s="482"/>
      <c r="K47" s="856"/>
      <c r="L47" s="480">
        <f t="shared" si="11"/>
        <v>0</v>
      </c>
      <c r="M47" s="480">
        <f t="shared" si="12"/>
        <v>0</v>
      </c>
      <c r="N47" s="480">
        <f t="shared" si="13"/>
        <v>0</v>
      </c>
      <c r="O47" s="480">
        <f t="shared" si="14"/>
        <v>0</v>
      </c>
    </row>
    <row r="48" spans="1:15">
      <c r="A48" s="479"/>
      <c r="B48" s="439"/>
      <c r="C48" s="181"/>
      <c r="D48" s="181"/>
      <c r="E48" s="855"/>
      <c r="F48" s="480">
        <f t="shared" si="8"/>
        <v>0</v>
      </c>
      <c r="G48" s="480">
        <f t="shared" si="9"/>
        <v>0</v>
      </c>
      <c r="H48" s="481">
        <f t="shared" si="10"/>
        <v>0</v>
      </c>
      <c r="I48" s="482"/>
      <c r="J48" s="482"/>
      <c r="K48" s="856"/>
      <c r="L48" s="480">
        <f t="shared" si="11"/>
        <v>0</v>
      </c>
      <c r="M48" s="480">
        <f t="shared" si="12"/>
        <v>0</v>
      </c>
      <c r="N48" s="480">
        <f t="shared" si="13"/>
        <v>0</v>
      </c>
      <c r="O48" s="480">
        <f t="shared" si="14"/>
        <v>0</v>
      </c>
    </row>
    <row r="49" spans="1:15">
      <c r="A49" s="479"/>
      <c r="B49" s="439"/>
      <c r="C49" s="181"/>
      <c r="D49" s="181"/>
      <c r="E49" s="855"/>
      <c r="F49" s="480">
        <f t="shared" si="8"/>
        <v>0</v>
      </c>
      <c r="G49" s="480">
        <f t="shared" si="9"/>
        <v>0</v>
      </c>
      <c r="H49" s="481">
        <f t="shared" si="10"/>
        <v>0</v>
      </c>
      <c r="I49" s="482"/>
      <c r="J49" s="482"/>
      <c r="K49" s="856"/>
      <c r="L49" s="480">
        <f t="shared" si="11"/>
        <v>0</v>
      </c>
      <c r="M49" s="480">
        <f t="shared" si="12"/>
        <v>0</v>
      </c>
      <c r="N49" s="480">
        <f t="shared" si="13"/>
        <v>0</v>
      </c>
      <c r="O49" s="480">
        <f t="shared" si="14"/>
        <v>0</v>
      </c>
    </row>
    <row r="50" spans="1:15">
      <c r="A50" s="479"/>
      <c r="B50" s="439"/>
      <c r="C50" s="181"/>
      <c r="D50" s="181"/>
      <c r="E50" s="855"/>
      <c r="F50" s="480">
        <f t="shared" si="8"/>
        <v>0</v>
      </c>
      <c r="G50" s="480">
        <f t="shared" si="9"/>
        <v>0</v>
      </c>
      <c r="H50" s="481">
        <f t="shared" si="10"/>
        <v>0</v>
      </c>
      <c r="I50" s="482"/>
      <c r="J50" s="482"/>
      <c r="K50" s="856"/>
      <c r="L50" s="480">
        <f t="shared" si="11"/>
        <v>0</v>
      </c>
      <c r="M50" s="480">
        <f t="shared" si="12"/>
        <v>0</v>
      </c>
      <c r="N50" s="480">
        <f t="shared" si="13"/>
        <v>0</v>
      </c>
      <c r="O50" s="480">
        <f t="shared" si="14"/>
        <v>0</v>
      </c>
    </row>
    <row r="51" spans="1:15">
      <c r="A51" s="479"/>
      <c r="B51" s="439"/>
      <c r="C51" s="181"/>
      <c r="D51" s="181"/>
      <c r="E51" s="855"/>
      <c r="F51" s="480">
        <f t="shared" si="8"/>
        <v>0</v>
      </c>
      <c r="G51" s="480">
        <f t="shared" si="9"/>
        <v>0</v>
      </c>
      <c r="H51" s="481">
        <f t="shared" si="10"/>
        <v>0</v>
      </c>
      <c r="I51" s="482"/>
      <c r="J51" s="482"/>
      <c r="K51" s="856"/>
      <c r="L51" s="480">
        <f t="shared" si="11"/>
        <v>0</v>
      </c>
      <c r="M51" s="480">
        <f t="shared" si="12"/>
        <v>0</v>
      </c>
      <c r="N51" s="480">
        <f t="shared" si="13"/>
        <v>0</v>
      </c>
      <c r="O51" s="480">
        <f t="shared" si="14"/>
        <v>0</v>
      </c>
    </row>
    <row r="52" spans="1:15">
      <c r="A52" s="479"/>
      <c r="B52" s="439"/>
      <c r="C52" s="181"/>
      <c r="D52" s="181"/>
      <c r="E52" s="855"/>
      <c r="F52" s="480">
        <f t="shared" si="8"/>
        <v>0</v>
      </c>
      <c r="G52" s="480">
        <f t="shared" si="9"/>
        <v>0</v>
      </c>
      <c r="H52" s="481">
        <f t="shared" si="10"/>
        <v>0</v>
      </c>
      <c r="I52" s="482"/>
      <c r="J52" s="482"/>
      <c r="K52" s="856"/>
      <c r="L52" s="480">
        <f>I52*$AD$5</f>
        <v>0</v>
      </c>
      <c r="M52" s="480">
        <f t="shared" si="12"/>
        <v>0</v>
      </c>
      <c r="N52" s="480">
        <f t="shared" si="13"/>
        <v>0</v>
      </c>
      <c r="O52" s="480">
        <f t="shared" si="14"/>
        <v>0</v>
      </c>
    </row>
    <row r="53" spans="1:15">
      <c r="A53" s="479"/>
      <c r="B53" s="439"/>
      <c r="C53" s="181"/>
      <c r="D53" s="181"/>
      <c r="E53" s="855"/>
      <c r="F53" s="480">
        <f t="shared" si="8"/>
        <v>0</v>
      </c>
      <c r="G53" s="480">
        <f t="shared" si="9"/>
        <v>0</v>
      </c>
      <c r="H53" s="481">
        <f t="shared" si="10"/>
        <v>0</v>
      </c>
      <c r="I53" s="482"/>
      <c r="J53" s="482"/>
      <c r="K53" s="856"/>
      <c r="L53" s="480">
        <f t="shared" si="11"/>
        <v>0</v>
      </c>
      <c r="M53" s="480">
        <f t="shared" si="12"/>
        <v>0</v>
      </c>
      <c r="N53" s="480">
        <f t="shared" si="13"/>
        <v>0</v>
      </c>
      <c r="O53" s="480">
        <f t="shared" si="14"/>
        <v>0</v>
      </c>
    </row>
    <row r="54" spans="1:15">
      <c r="A54" s="479"/>
      <c r="B54" s="439"/>
      <c r="C54" s="181"/>
      <c r="D54" s="181"/>
      <c r="E54" s="855"/>
      <c r="F54" s="480">
        <f t="shared" si="8"/>
        <v>0</v>
      </c>
      <c r="G54" s="480">
        <f>D54*E54</f>
        <v>0</v>
      </c>
      <c r="H54" s="481">
        <f t="shared" si="10"/>
        <v>0</v>
      </c>
      <c r="I54" s="482"/>
      <c r="J54" s="482"/>
      <c r="K54" s="856"/>
      <c r="L54" s="480">
        <f t="shared" si="11"/>
        <v>0</v>
      </c>
      <c r="M54" s="480">
        <f t="shared" si="12"/>
        <v>0</v>
      </c>
      <c r="N54" s="480">
        <f t="shared" si="13"/>
        <v>0</v>
      </c>
      <c r="O54" s="480">
        <f t="shared" si="14"/>
        <v>0</v>
      </c>
    </row>
    <row r="55" spans="1:15">
      <c r="A55" s="479"/>
      <c r="B55" s="439"/>
      <c r="C55" s="181"/>
      <c r="D55" s="181"/>
      <c r="E55" s="855"/>
      <c r="F55" s="480">
        <f t="shared" si="8"/>
        <v>0</v>
      </c>
      <c r="G55" s="480">
        <f t="shared" si="9"/>
        <v>0</v>
      </c>
      <c r="H55" s="481">
        <f t="shared" si="10"/>
        <v>0</v>
      </c>
      <c r="I55" s="482"/>
      <c r="J55" s="482"/>
      <c r="K55" s="856"/>
      <c r="L55" s="480">
        <f t="shared" si="11"/>
        <v>0</v>
      </c>
      <c r="M55" s="480">
        <f t="shared" si="12"/>
        <v>0</v>
      </c>
      <c r="N55" s="480">
        <f t="shared" si="13"/>
        <v>0</v>
      </c>
      <c r="O55" s="480">
        <f t="shared" si="14"/>
        <v>0</v>
      </c>
    </row>
    <row r="56" spans="1:15">
      <c r="A56" s="479"/>
      <c r="B56" s="439"/>
      <c r="C56" s="181"/>
      <c r="D56" s="181"/>
      <c r="E56" s="855"/>
      <c r="F56" s="480">
        <f t="shared" si="8"/>
        <v>0</v>
      </c>
      <c r="G56" s="480">
        <f t="shared" si="9"/>
        <v>0</v>
      </c>
      <c r="H56" s="481">
        <f t="shared" si="10"/>
        <v>0</v>
      </c>
      <c r="I56" s="482"/>
      <c r="J56" s="482"/>
      <c r="K56" s="856"/>
      <c r="L56" s="480">
        <f t="shared" si="11"/>
        <v>0</v>
      </c>
      <c r="M56" s="480">
        <f t="shared" si="12"/>
        <v>0</v>
      </c>
      <c r="N56" s="480">
        <f t="shared" si="13"/>
        <v>0</v>
      </c>
      <c r="O56" s="480">
        <f t="shared" si="14"/>
        <v>0</v>
      </c>
    </row>
    <row r="57" spans="1:15">
      <c r="A57" s="479"/>
      <c r="B57" s="439"/>
      <c r="C57" s="181"/>
      <c r="D57" s="181"/>
      <c r="E57" s="855"/>
      <c r="F57" s="480">
        <f t="shared" si="8"/>
        <v>0</v>
      </c>
      <c r="G57" s="480">
        <f t="shared" si="9"/>
        <v>0</v>
      </c>
      <c r="H57" s="481">
        <f t="shared" si="10"/>
        <v>0</v>
      </c>
      <c r="I57" s="482"/>
      <c r="J57" s="482"/>
      <c r="K57" s="856"/>
      <c r="L57" s="480">
        <f t="shared" si="11"/>
        <v>0</v>
      </c>
      <c r="M57" s="480">
        <f>J57*K57</f>
        <v>0</v>
      </c>
      <c r="N57" s="480">
        <f t="shared" si="13"/>
        <v>0</v>
      </c>
      <c r="O57" s="480">
        <f t="shared" si="14"/>
        <v>0</v>
      </c>
    </row>
    <row r="58" spans="1:15">
      <c r="A58" s="479"/>
      <c r="B58" s="439"/>
      <c r="C58" s="181"/>
      <c r="D58" s="181"/>
      <c r="E58" s="855"/>
      <c r="F58" s="480">
        <f>C58*$Y$5</f>
        <v>0</v>
      </c>
      <c r="G58" s="480">
        <f>D58*E58</f>
        <v>0</v>
      </c>
      <c r="H58" s="481">
        <f t="shared" si="10"/>
        <v>0</v>
      </c>
      <c r="I58" s="482"/>
      <c r="J58" s="482"/>
      <c r="K58" s="856"/>
      <c r="L58" s="480">
        <f t="shared" si="11"/>
        <v>0</v>
      </c>
      <c r="M58" s="480">
        <f>J58*K58</f>
        <v>0</v>
      </c>
      <c r="N58" s="480">
        <f t="shared" si="13"/>
        <v>0</v>
      </c>
      <c r="O58" s="480">
        <f t="shared" si="14"/>
        <v>0</v>
      </c>
    </row>
    <row r="59" spans="1:15">
      <c r="A59" s="844" t="s">
        <v>7</v>
      </c>
      <c r="B59" s="845"/>
      <c r="C59" s="483">
        <f>SUM(C35:C58)</f>
        <v>0</v>
      </c>
      <c r="D59" s="483">
        <f>SUM(D35:D58)</f>
        <v>0</v>
      </c>
      <c r="E59" s="846"/>
      <c r="F59" s="483">
        <f>SUM(F35:F58)</f>
        <v>0</v>
      </c>
      <c r="G59" s="483">
        <f>SUM(G35:G58)</f>
        <v>0</v>
      </c>
      <c r="H59" s="483">
        <f t="shared" ref="H59" si="15">SUM(H35:H58)</f>
        <v>0</v>
      </c>
      <c r="I59" s="483">
        <f>SUM(I35:I58)</f>
        <v>0</v>
      </c>
      <c r="J59" s="483">
        <f>SUM(J35:J58)</f>
        <v>0</v>
      </c>
      <c r="K59" s="847"/>
      <c r="L59" s="483">
        <f>SUM(L35:L58)</f>
        <v>0</v>
      </c>
      <c r="M59" s="483">
        <f>SUM(M35:M58)</f>
        <v>0</v>
      </c>
      <c r="N59" s="483">
        <f t="shared" ref="N59:O59" si="16">SUM(N35:N58)</f>
        <v>0</v>
      </c>
      <c r="O59" s="483">
        <f t="shared" si="16"/>
        <v>0</v>
      </c>
    </row>
  </sheetData>
  <sheetProtection algorithmName="SHA-512" hashValue="WigNtOVhb/AHqhmtFF9fpFJHWYXqEKUct/Dof4cFRwMDGlrCHcVSV8u+ZV/QnNu15GD8gFyI5B8qQrbYH5fQyQ==" saltValue="CiTpRzixpnN82hPR53Gr2Q==" spinCount="100000" sheet="1" objects="1" scenarios="1"/>
  <mergeCells count="2">
    <mergeCell ref="A1:S1"/>
    <mergeCell ref="U2:AD2"/>
  </mergeCells>
  <pageMargins left="0.7" right="0.7" top="0.75" bottom="0.75" header="0.3" footer="0.3"/>
  <pageSetup paperSize="9"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85690F-8F23-47BC-A2C9-953D0D1C7DA6}">
  <dimension ref="A1:AD59"/>
  <sheetViews>
    <sheetView zoomScale="90" zoomScaleNormal="90" workbookViewId="0">
      <selection activeCell="P20" sqref="P20"/>
    </sheetView>
  </sheetViews>
  <sheetFormatPr defaultColWidth="8.6640625" defaultRowHeight="13.2"/>
  <cols>
    <col min="1" max="1" width="7.6640625" style="46" customWidth="1"/>
    <col min="2" max="2" width="12.6640625" style="46" customWidth="1"/>
    <col min="3" max="3" width="12.33203125" style="46" customWidth="1"/>
    <col min="4" max="4" width="13.6640625" style="44" customWidth="1"/>
    <col min="5" max="5" width="12.33203125" style="44" customWidth="1"/>
    <col min="6" max="6" width="13.6640625" style="44" customWidth="1"/>
    <col min="7" max="7" width="14.33203125" style="44" customWidth="1"/>
    <col min="8" max="8" width="15.33203125" style="44" customWidth="1"/>
    <col min="9" max="9" width="16.6640625" style="44" customWidth="1"/>
    <col min="10" max="10" width="18" style="44" customWidth="1"/>
    <col min="11" max="11" width="11.5546875" style="44" customWidth="1"/>
    <col min="12" max="12" width="17.33203125" style="44" customWidth="1"/>
    <col min="13" max="13" width="12.5546875" style="44" customWidth="1"/>
    <col min="14" max="14" width="17.6640625" style="44" customWidth="1"/>
    <col min="15" max="15" width="14.88671875" style="44" customWidth="1"/>
    <col min="16" max="16" width="13.6640625" style="46" customWidth="1"/>
    <col min="17" max="17" width="18" style="44" customWidth="1"/>
    <col min="18" max="18" width="17.5546875" style="46" customWidth="1"/>
    <col min="19" max="19" width="17.44140625" style="46" customWidth="1"/>
    <col min="20" max="20" width="4" style="46" customWidth="1"/>
    <col min="21" max="26" width="16.44140625" style="46" customWidth="1"/>
    <col min="27" max="27" width="17.5546875" style="46" customWidth="1"/>
    <col min="28" max="28" width="18" style="46" customWidth="1"/>
    <col min="29" max="30" width="17.6640625" style="46" customWidth="1"/>
    <col min="31" max="31" width="8.6640625" style="46"/>
    <col min="32" max="32" width="8.6640625" style="46" customWidth="1"/>
    <col min="33" max="16384" width="8.6640625" style="46"/>
  </cols>
  <sheetData>
    <row r="1" spans="1:30" ht="36.75" customHeight="1">
      <c r="A1" s="1067" t="s">
        <v>789</v>
      </c>
      <c r="B1" s="1067"/>
      <c r="C1" s="1067"/>
      <c r="D1" s="1067"/>
      <c r="E1" s="1067"/>
      <c r="F1" s="1067"/>
      <c r="G1" s="1067"/>
      <c r="H1" s="1067"/>
      <c r="I1" s="1067"/>
      <c r="J1" s="1067"/>
      <c r="K1" s="1067"/>
      <c r="L1" s="1067"/>
      <c r="M1" s="1067"/>
      <c r="N1" s="1067"/>
      <c r="O1" s="1067"/>
      <c r="P1" s="1067"/>
      <c r="Q1" s="1067"/>
      <c r="R1" s="1067"/>
      <c r="S1" s="1067"/>
    </row>
    <row r="2" spans="1:30" ht="17.399999999999999">
      <c r="A2" s="478" t="s">
        <v>687</v>
      </c>
      <c r="K2" s="833" t="s">
        <v>814</v>
      </c>
      <c r="L2" s="833" t="s">
        <v>815</v>
      </c>
      <c r="M2" s="834" t="s">
        <v>816</v>
      </c>
      <c r="N2" s="835" t="s">
        <v>815</v>
      </c>
      <c r="P2" s="361"/>
      <c r="Q2" s="836"/>
      <c r="R2" s="837" t="s">
        <v>817</v>
      </c>
      <c r="S2" s="838" t="s">
        <v>818</v>
      </c>
      <c r="U2" s="1070" t="s">
        <v>689</v>
      </c>
      <c r="V2" s="1071"/>
      <c r="W2" s="1071"/>
      <c r="X2" s="1071"/>
      <c r="Y2" s="1071"/>
      <c r="Z2" s="1071"/>
      <c r="AA2" s="1071"/>
      <c r="AB2" s="1071"/>
      <c r="AC2" s="1071"/>
      <c r="AD2" s="1072"/>
    </row>
    <row r="4" spans="1:30" ht="109.5" customHeight="1">
      <c r="A4" s="839" t="s">
        <v>682</v>
      </c>
      <c r="B4" s="839" t="s">
        <v>680</v>
      </c>
      <c r="C4" s="825" t="s">
        <v>802</v>
      </c>
      <c r="D4" s="819" t="s">
        <v>819</v>
      </c>
      <c r="E4" s="819" t="s">
        <v>820</v>
      </c>
      <c r="F4" s="819" t="s">
        <v>821</v>
      </c>
      <c r="G4" s="819" t="s">
        <v>822</v>
      </c>
      <c r="H4" s="818" t="s">
        <v>719</v>
      </c>
      <c r="I4" s="818" t="s">
        <v>781</v>
      </c>
      <c r="J4" s="819" t="s">
        <v>720</v>
      </c>
      <c r="K4" s="843" t="s">
        <v>840</v>
      </c>
      <c r="L4" s="821" t="s">
        <v>823</v>
      </c>
      <c r="M4" s="821" t="s">
        <v>824</v>
      </c>
      <c r="N4" s="821" t="s">
        <v>825</v>
      </c>
      <c r="O4" s="821" t="s">
        <v>826</v>
      </c>
      <c r="P4" s="820" t="s">
        <v>688</v>
      </c>
      <c r="Q4" s="820" t="s">
        <v>782</v>
      </c>
      <c r="R4" s="821" t="s">
        <v>721</v>
      </c>
      <c r="S4" s="822" t="s">
        <v>722</v>
      </c>
      <c r="T4" s="130"/>
      <c r="U4" s="819" t="s">
        <v>827</v>
      </c>
      <c r="V4" s="819" t="s">
        <v>723</v>
      </c>
      <c r="W4" s="840" t="s">
        <v>828</v>
      </c>
      <c r="X4" s="819" t="s">
        <v>829</v>
      </c>
      <c r="Y4" s="840" t="s">
        <v>830</v>
      </c>
      <c r="Z4" s="821" t="s">
        <v>831</v>
      </c>
      <c r="AA4" s="821" t="s">
        <v>724</v>
      </c>
      <c r="AB4" s="841" t="s">
        <v>832</v>
      </c>
      <c r="AC4" s="821" t="s">
        <v>833</v>
      </c>
      <c r="AD4" s="841" t="s">
        <v>834</v>
      </c>
    </row>
    <row r="5" spans="1:30">
      <c r="A5" s="8"/>
      <c r="B5" s="439"/>
      <c r="C5" s="181"/>
      <c r="D5" s="10"/>
      <c r="E5" s="181"/>
      <c r="F5" s="181"/>
      <c r="G5" s="181"/>
      <c r="H5" s="480">
        <f>SUM(D5:G5)</f>
        <v>0</v>
      </c>
      <c r="I5" s="480">
        <f>IFERROR(C5*$W$5,0)</f>
        <v>0</v>
      </c>
      <c r="J5" s="481">
        <f>I5-H5</f>
        <v>0</v>
      </c>
      <c r="K5" s="181"/>
      <c r="L5" s="10"/>
      <c r="M5" s="181"/>
      <c r="N5" s="181"/>
      <c r="O5" s="181"/>
      <c r="P5" s="480">
        <f t="shared" ref="P5:P28" si="0">SUM(L5:O5)</f>
        <v>0</v>
      </c>
      <c r="Q5" s="480">
        <f>IFERROR(K5*$AB$5,0)</f>
        <v>0</v>
      </c>
      <c r="R5" s="481">
        <f>Q5-P5</f>
        <v>0</v>
      </c>
      <c r="S5" s="481">
        <f t="shared" ref="S5:S28" si="1">J5+R5</f>
        <v>0</v>
      </c>
      <c r="U5" s="181"/>
      <c r="V5" s="181"/>
      <c r="W5" s="484">
        <f>IFERROR(V5/U5,0)</f>
        <v>0</v>
      </c>
      <c r="X5" s="181"/>
      <c r="Y5" s="484">
        <f>IFERROR(X5/U5,0)</f>
        <v>0</v>
      </c>
      <c r="Z5" s="181"/>
      <c r="AA5" s="181"/>
      <c r="AB5" s="484">
        <f>IFERROR(AA5/Z5,0)</f>
        <v>0</v>
      </c>
      <c r="AC5" s="181"/>
      <c r="AD5" s="484">
        <f>IFERROR(AC5/Z5,0)</f>
        <v>0</v>
      </c>
    </row>
    <row r="6" spans="1:30">
      <c r="A6" s="8"/>
      <c r="B6" s="439"/>
      <c r="C6" s="181"/>
      <c r="D6" s="10"/>
      <c r="E6" s="181"/>
      <c r="F6" s="181"/>
      <c r="G6" s="181"/>
      <c r="H6" s="480">
        <f t="shared" ref="H6:H28" si="2">SUM(D6:G6)</f>
        <v>0</v>
      </c>
      <c r="I6" s="480">
        <f t="shared" ref="I6:I28" si="3">IFERROR(C6*$W$5,0)</f>
        <v>0</v>
      </c>
      <c r="J6" s="481">
        <f t="shared" ref="J6:J27" si="4">I6-H6</f>
        <v>0</v>
      </c>
      <c r="K6" s="181"/>
      <c r="L6" s="181"/>
      <c r="M6" s="181"/>
      <c r="N6" s="181"/>
      <c r="O6" s="181"/>
      <c r="P6" s="480">
        <f t="shared" si="0"/>
        <v>0</v>
      </c>
      <c r="Q6" s="480">
        <f t="shared" ref="Q6:Q28" si="5">IFERROR(K6*$AB$5,0)</f>
        <v>0</v>
      </c>
      <c r="R6" s="481">
        <f t="shared" ref="R6:R28" si="6">Q6-P6</f>
        <v>0</v>
      </c>
      <c r="S6" s="481">
        <f t="shared" si="1"/>
        <v>0</v>
      </c>
    </row>
    <row r="7" spans="1:30">
      <c r="A7" s="8"/>
      <c r="B7" s="439"/>
      <c r="C7" s="181"/>
      <c r="D7" s="10"/>
      <c r="E7" s="181"/>
      <c r="F7" s="181"/>
      <c r="G7" s="181"/>
      <c r="H7" s="480">
        <f t="shared" si="2"/>
        <v>0</v>
      </c>
      <c r="I7" s="480">
        <f t="shared" si="3"/>
        <v>0</v>
      </c>
      <c r="J7" s="481">
        <f t="shared" si="4"/>
        <v>0</v>
      </c>
      <c r="K7" s="181"/>
      <c r="L7" s="181"/>
      <c r="M7" s="181"/>
      <c r="N7" s="181"/>
      <c r="O7" s="181"/>
      <c r="P7" s="480">
        <f t="shared" si="0"/>
        <v>0</v>
      </c>
      <c r="Q7" s="480">
        <f t="shared" si="5"/>
        <v>0</v>
      </c>
      <c r="R7" s="481">
        <f t="shared" si="6"/>
        <v>0</v>
      </c>
      <c r="S7" s="481">
        <f t="shared" si="1"/>
        <v>0</v>
      </c>
    </row>
    <row r="8" spans="1:30">
      <c r="A8" s="8"/>
      <c r="B8" s="439"/>
      <c r="C8" s="181"/>
      <c r="D8" s="10"/>
      <c r="E8" s="181"/>
      <c r="F8" s="181"/>
      <c r="G8" s="181"/>
      <c r="H8" s="480">
        <f t="shared" si="2"/>
        <v>0</v>
      </c>
      <c r="I8" s="480">
        <f t="shared" si="3"/>
        <v>0</v>
      </c>
      <c r="J8" s="481">
        <f t="shared" si="4"/>
        <v>0</v>
      </c>
      <c r="K8" s="181"/>
      <c r="L8" s="181"/>
      <c r="M8" s="181"/>
      <c r="N8" s="181"/>
      <c r="O8" s="181"/>
      <c r="P8" s="480">
        <f t="shared" si="0"/>
        <v>0</v>
      </c>
      <c r="Q8" s="480">
        <f t="shared" si="5"/>
        <v>0</v>
      </c>
      <c r="R8" s="481">
        <f t="shared" si="6"/>
        <v>0</v>
      </c>
      <c r="S8" s="481">
        <f t="shared" si="1"/>
        <v>0</v>
      </c>
    </row>
    <row r="9" spans="1:30">
      <c r="A9" s="8"/>
      <c r="B9" s="439"/>
      <c r="C9" s="181"/>
      <c r="D9" s="10"/>
      <c r="E9" s="181"/>
      <c r="F9" s="181"/>
      <c r="G9" s="181"/>
      <c r="H9" s="480">
        <f t="shared" si="2"/>
        <v>0</v>
      </c>
      <c r="I9" s="480">
        <f t="shared" si="3"/>
        <v>0</v>
      </c>
      <c r="J9" s="481">
        <f t="shared" si="4"/>
        <v>0</v>
      </c>
      <c r="K9" s="181"/>
      <c r="L9" s="181"/>
      <c r="M9" s="181"/>
      <c r="N9" s="181"/>
      <c r="O9" s="181"/>
      <c r="P9" s="480">
        <f t="shared" si="0"/>
        <v>0</v>
      </c>
      <c r="Q9" s="480">
        <f t="shared" si="5"/>
        <v>0</v>
      </c>
      <c r="R9" s="481">
        <f t="shared" si="6"/>
        <v>0</v>
      </c>
      <c r="S9" s="481">
        <f t="shared" si="1"/>
        <v>0</v>
      </c>
    </row>
    <row r="10" spans="1:30">
      <c r="A10" s="8"/>
      <c r="B10" s="439"/>
      <c r="C10" s="181"/>
      <c r="D10" s="10"/>
      <c r="E10" s="181"/>
      <c r="F10" s="181"/>
      <c r="G10" s="181"/>
      <c r="H10" s="480">
        <f t="shared" si="2"/>
        <v>0</v>
      </c>
      <c r="I10" s="480">
        <f t="shared" si="3"/>
        <v>0</v>
      </c>
      <c r="J10" s="481">
        <f t="shared" si="4"/>
        <v>0</v>
      </c>
      <c r="K10" s="181"/>
      <c r="L10" s="181"/>
      <c r="M10" s="181"/>
      <c r="N10" s="181"/>
      <c r="O10" s="181"/>
      <c r="P10" s="480">
        <f t="shared" si="0"/>
        <v>0</v>
      </c>
      <c r="Q10" s="480">
        <f t="shared" si="5"/>
        <v>0</v>
      </c>
      <c r="R10" s="481">
        <f t="shared" si="6"/>
        <v>0</v>
      </c>
      <c r="S10" s="481">
        <f t="shared" si="1"/>
        <v>0</v>
      </c>
    </row>
    <row r="11" spans="1:30">
      <c r="A11" s="8"/>
      <c r="B11" s="439"/>
      <c r="C11" s="181"/>
      <c r="D11" s="10"/>
      <c r="E11" s="181"/>
      <c r="F11" s="181"/>
      <c r="G11" s="181"/>
      <c r="H11" s="480">
        <f t="shared" si="2"/>
        <v>0</v>
      </c>
      <c r="I11" s="480">
        <f t="shared" si="3"/>
        <v>0</v>
      </c>
      <c r="J11" s="481">
        <f t="shared" si="4"/>
        <v>0</v>
      </c>
      <c r="K11" s="181"/>
      <c r="L11" s="181"/>
      <c r="M11" s="181"/>
      <c r="N11" s="181"/>
      <c r="O11" s="181"/>
      <c r="P11" s="480">
        <f t="shared" si="0"/>
        <v>0</v>
      </c>
      <c r="Q11" s="480">
        <f t="shared" si="5"/>
        <v>0</v>
      </c>
      <c r="R11" s="481">
        <f t="shared" si="6"/>
        <v>0</v>
      </c>
      <c r="S11" s="481">
        <f t="shared" si="1"/>
        <v>0</v>
      </c>
    </row>
    <row r="12" spans="1:30">
      <c r="A12" s="8"/>
      <c r="B12" s="439"/>
      <c r="C12" s="181"/>
      <c r="D12" s="10"/>
      <c r="E12" s="181"/>
      <c r="F12" s="181"/>
      <c r="G12" s="181"/>
      <c r="H12" s="480">
        <f t="shared" si="2"/>
        <v>0</v>
      </c>
      <c r="I12" s="480">
        <f t="shared" si="3"/>
        <v>0</v>
      </c>
      <c r="J12" s="481">
        <f t="shared" si="4"/>
        <v>0</v>
      </c>
      <c r="K12" s="181"/>
      <c r="L12" s="181"/>
      <c r="M12" s="181"/>
      <c r="N12" s="181"/>
      <c r="O12" s="181"/>
      <c r="P12" s="480">
        <f t="shared" si="0"/>
        <v>0</v>
      </c>
      <c r="Q12" s="480">
        <f t="shared" si="5"/>
        <v>0</v>
      </c>
      <c r="R12" s="481">
        <f t="shared" si="6"/>
        <v>0</v>
      </c>
      <c r="S12" s="481">
        <f t="shared" si="1"/>
        <v>0</v>
      </c>
    </row>
    <row r="13" spans="1:30">
      <c r="A13" s="8"/>
      <c r="B13" s="439"/>
      <c r="C13" s="181"/>
      <c r="D13" s="10"/>
      <c r="E13" s="181"/>
      <c r="F13" s="181"/>
      <c r="G13" s="181"/>
      <c r="H13" s="480">
        <f t="shared" si="2"/>
        <v>0</v>
      </c>
      <c r="I13" s="480">
        <f t="shared" si="3"/>
        <v>0</v>
      </c>
      <c r="J13" s="481">
        <f t="shared" si="4"/>
        <v>0</v>
      </c>
      <c r="K13" s="181"/>
      <c r="L13" s="181"/>
      <c r="M13" s="181"/>
      <c r="N13" s="181"/>
      <c r="O13" s="181"/>
      <c r="P13" s="480">
        <f t="shared" si="0"/>
        <v>0</v>
      </c>
      <c r="Q13" s="480">
        <f t="shared" si="5"/>
        <v>0</v>
      </c>
      <c r="R13" s="481">
        <f t="shared" si="6"/>
        <v>0</v>
      </c>
      <c r="S13" s="481">
        <f t="shared" si="1"/>
        <v>0</v>
      </c>
    </row>
    <row r="14" spans="1:30">
      <c r="A14" s="8"/>
      <c r="B14" s="439"/>
      <c r="C14" s="181"/>
      <c r="D14" s="10"/>
      <c r="E14" s="181"/>
      <c r="F14" s="181"/>
      <c r="G14" s="181"/>
      <c r="H14" s="480">
        <f t="shared" si="2"/>
        <v>0</v>
      </c>
      <c r="I14" s="480">
        <f t="shared" si="3"/>
        <v>0</v>
      </c>
      <c r="J14" s="481">
        <f t="shared" si="4"/>
        <v>0</v>
      </c>
      <c r="K14" s="181"/>
      <c r="L14" s="181"/>
      <c r="M14" s="181"/>
      <c r="N14" s="181"/>
      <c r="O14" s="181"/>
      <c r="P14" s="480">
        <f t="shared" si="0"/>
        <v>0</v>
      </c>
      <c r="Q14" s="480">
        <f t="shared" si="5"/>
        <v>0</v>
      </c>
      <c r="R14" s="481">
        <f t="shared" si="6"/>
        <v>0</v>
      </c>
      <c r="S14" s="481">
        <f t="shared" si="1"/>
        <v>0</v>
      </c>
    </row>
    <row r="15" spans="1:30">
      <c r="A15" s="8"/>
      <c r="B15" s="439"/>
      <c r="C15" s="181"/>
      <c r="D15" s="10"/>
      <c r="E15" s="181"/>
      <c r="F15" s="181"/>
      <c r="G15" s="181"/>
      <c r="H15" s="480">
        <f t="shared" si="2"/>
        <v>0</v>
      </c>
      <c r="I15" s="480">
        <f t="shared" si="3"/>
        <v>0</v>
      </c>
      <c r="J15" s="481">
        <f t="shared" si="4"/>
        <v>0</v>
      </c>
      <c r="K15" s="181"/>
      <c r="L15" s="181"/>
      <c r="M15" s="181"/>
      <c r="N15" s="181"/>
      <c r="O15" s="181"/>
      <c r="P15" s="480">
        <f t="shared" si="0"/>
        <v>0</v>
      </c>
      <c r="Q15" s="480">
        <f t="shared" si="5"/>
        <v>0</v>
      </c>
      <c r="R15" s="481">
        <f t="shared" si="6"/>
        <v>0</v>
      </c>
      <c r="S15" s="481">
        <f t="shared" si="1"/>
        <v>0</v>
      </c>
    </row>
    <row r="16" spans="1:30">
      <c r="A16" s="8"/>
      <c r="B16" s="439"/>
      <c r="C16" s="181"/>
      <c r="D16" s="10"/>
      <c r="E16" s="181"/>
      <c r="F16" s="181"/>
      <c r="G16" s="181"/>
      <c r="H16" s="480">
        <f t="shared" si="2"/>
        <v>0</v>
      </c>
      <c r="I16" s="480">
        <f t="shared" si="3"/>
        <v>0</v>
      </c>
      <c r="J16" s="481">
        <f t="shared" si="4"/>
        <v>0</v>
      </c>
      <c r="K16" s="181"/>
      <c r="L16" s="181"/>
      <c r="M16" s="181"/>
      <c r="N16" s="181"/>
      <c r="O16" s="181"/>
      <c r="P16" s="480">
        <f t="shared" si="0"/>
        <v>0</v>
      </c>
      <c r="Q16" s="480">
        <f t="shared" si="5"/>
        <v>0</v>
      </c>
      <c r="R16" s="481">
        <f t="shared" si="6"/>
        <v>0</v>
      </c>
      <c r="S16" s="481">
        <f t="shared" si="1"/>
        <v>0</v>
      </c>
    </row>
    <row r="17" spans="1:19">
      <c r="A17" s="8"/>
      <c r="B17" s="439"/>
      <c r="C17" s="181"/>
      <c r="D17" s="10"/>
      <c r="E17" s="181"/>
      <c r="F17" s="181"/>
      <c r="G17" s="181"/>
      <c r="H17" s="480">
        <f t="shared" si="2"/>
        <v>0</v>
      </c>
      <c r="I17" s="480">
        <f t="shared" si="3"/>
        <v>0</v>
      </c>
      <c r="J17" s="481">
        <f t="shared" si="4"/>
        <v>0</v>
      </c>
      <c r="K17" s="181"/>
      <c r="L17" s="181"/>
      <c r="M17" s="181"/>
      <c r="N17" s="181"/>
      <c r="O17" s="181"/>
      <c r="P17" s="480">
        <f t="shared" si="0"/>
        <v>0</v>
      </c>
      <c r="Q17" s="480">
        <f t="shared" si="5"/>
        <v>0</v>
      </c>
      <c r="R17" s="481">
        <f t="shared" si="6"/>
        <v>0</v>
      </c>
      <c r="S17" s="481">
        <f t="shared" si="1"/>
        <v>0</v>
      </c>
    </row>
    <row r="18" spans="1:19">
      <c r="A18" s="8"/>
      <c r="B18" s="439"/>
      <c r="C18" s="181"/>
      <c r="D18" s="10"/>
      <c r="E18" s="181"/>
      <c r="F18" s="181"/>
      <c r="G18" s="181"/>
      <c r="H18" s="480">
        <f t="shared" si="2"/>
        <v>0</v>
      </c>
      <c r="I18" s="480">
        <f t="shared" si="3"/>
        <v>0</v>
      </c>
      <c r="J18" s="481">
        <f t="shared" si="4"/>
        <v>0</v>
      </c>
      <c r="K18" s="181"/>
      <c r="L18" s="181"/>
      <c r="M18" s="181"/>
      <c r="N18" s="181"/>
      <c r="O18" s="181"/>
      <c r="P18" s="480">
        <f t="shared" si="0"/>
        <v>0</v>
      </c>
      <c r="Q18" s="480">
        <f t="shared" si="5"/>
        <v>0</v>
      </c>
      <c r="R18" s="481">
        <f t="shared" si="6"/>
        <v>0</v>
      </c>
      <c r="S18" s="481">
        <f t="shared" si="1"/>
        <v>0</v>
      </c>
    </row>
    <row r="19" spans="1:19">
      <c r="A19" s="8"/>
      <c r="B19" s="439"/>
      <c r="C19" s="181"/>
      <c r="D19" s="10"/>
      <c r="E19" s="181"/>
      <c r="F19" s="181"/>
      <c r="G19" s="181"/>
      <c r="H19" s="480">
        <f t="shared" si="2"/>
        <v>0</v>
      </c>
      <c r="I19" s="480">
        <f t="shared" si="3"/>
        <v>0</v>
      </c>
      <c r="J19" s="481">
        <f t="shared" si="4"/>
        <v>0</v>
      </c>
      <c r="K19" s="181"/>
      <c r="L19" s="181"/>
      <c r="M19" s="181"/>
      <c r="N19" s="181"/>
      <c r="O19" s="181"/>
      <c r="P19" s="480">
        <f t="shared" si="0"/>
        <v>0</v>
      </c>
      <c r="Q19" s="480">
        <f t="shared" si="5"/>
        <v>0</v>
      </c>
      <c r="R19" s="481">
        <f t="shared" si="6"/>
        <v>0</v>
      </c>
      <c r="S19" s="481">
        <f t="shared" si="1"/>
        <v>0</v>
      </c>
    </row>
    <row r="20" spans="1:19">
      <c r="A20" s="8"/>
      <c r="B20" s="439"/>
      <c r="C20" s="181"/>
      <c r="D20" s="10"/>
      <c r="E20" s="181"/>
      <c r="F20" s="181"/>
      <c r="G20" s="181"/>
      <c r="H20" s="480">
        <f t="shared" si="2"/>
        <v>0</v>
      </c>
      <c r="I20" s="480">
        <f t="shared" si="3"/>
        <v>0</v>
      </c>
      <c r="J20" s="481">
        <f t="shared" si="4"/>
        <v>0</v>
      </c>
      <c r="K20" s="181"/>
      <c r="L20" s="181"/>
      <c r="M20" s="181"/>
      <c r="N20" s="181"/>
      <c r="O20" s="181"/>
      <c r="P20" s="480">
        <f t="shared" si="0"/>
        <v>0</v>
      </c>
      <c r="Q20" s="480">
        <f t="shared" si="5"/>
        <v>0</v>
      </c>
      <c r="R20" s="481">
        <f t="shared" si="6"/>
        <v>0</v>
      </c>
      <c r="S20" s="481">
        <f t="shared" si="1"/>
        <v>0</v>
      </c>
    </row>
    <row r="21" spans="1:19">
      <c r="A21" s="8"/>
      <c r="B21" s="439"/>
      <c r="C21" s="181"/>
      <c r="D21" s="10"/>
      <c r="E21" s="181"/>
      <c r="F21" s="181"/>
      <c r="G21" s="181"/>
      <c r="H21" s="480">
        <f t="shared" si="2"/>
        <v>0</v>
      </c>
      <c r="I21" s="480">
        <f t="shared" si="3"/>
        <v>0</v>
      </c>
      <c r="J21" s="481">
        <f t="shared" si="4"/>
        <v>0</v>
      </c>
      <c r="K21" s="181"/>
      <c r="L21" s="181"/>
      <c r="M21" s="181"/>
      <c r="N21" s="181"/>
      <c r="O21" s="181"/>
      <c r="P21" s="480">
        <f t="shared" si="0"/>
        <v>0</v>
      </c>
      <c r="Q21" s="480">
        <f t="shared" si="5"/>
        <v>0</v>
      </c>
      <c r="R21" s="481">
        <f t="shared" si="6"/>
        <v>0</v>
      </c>
      <c r="S21" s="481">
        <f t="shared" si="1"/>
        <v>0</v>
      </c>
    </row>
    <row r="22" spans="1:19">
      <c r="A22" s="8"/>
      <c r="B22" s="439"/>
      <c r="C22" s="181"/>
      <c r="D22" s="10"/>
      <c r="E22" s="181"/>
      <c r="F22" s="181"/>
      <c r="G22" s="181"/>
      <c r="H22" s="480">
        <f t="shared" si="2"/>
        <v>0</v>
      </c>
      <c r="I22" s="480">
        <f t="shared" si="3"/>
        <v>0</v>
      </c>
      <c r="J22" s="481">
        <f t="shared" si="4"/>
        <v>0</v>
      </c>
      <c r="K22" s="181"/>
      <c r="L22" s="181"/>
      <c r="M22" s="181"/>
      <c r="N22" s="181"/>
      <c r="O22" s="181"/>
      <c r="P22" s="480">
        <f t="shared" si="0"/>
        <v>0</v>
      </c>
      <c r="Q22" s="480">
        <f t="shared" si="5"/>
        <v>0</v>
      </c>
      <c r="R22" s="481">
        <f t="shared" si="6"/>
        <v>0</v>
      </c>
      <c r="S22" s="481">
        <f t="shared" si="1"/>
        <v>0</v>
      </c>
    </row>
    <row r="23" spans="1:19">
      <c r="A23" s="8"/>
      <c r="B23" s="439"/>
      <c r="C23" s="181"/>
      <c r="D23" s="10"/>
      <c r="E23" s="181"/>
      <c r="F23" s="181"/>
      <c r="G23" s="181"/>
      <c r="H23" s="480">
        <f t="shared" si="2"/>
        <v>0</v>
      </c>
      <c r="I23" s="480">
        <f t="shared" si="3"/>
        <v>0</v>
      </c>
      <c r="J23" s="481">
        <f t="shared" si="4"/>
        <v>0</v>
      </c>
      <c r="K23" s="181"/>
      <c r="L23" s="181"/>
      <c r="M23" s="181"/>
      <c r="N23" s="181"/>
      <c r="O23" s="181"/>
      <c r="P23" s="480">
        <f t="shared" si="0"/>
        <v>0</v>
      </c>
      <c r="Q23" s="480">
        <f t="shared" si="5"/>
        <v>0</v>
      </c>
      <c r="R23" s="481">
        <f t="shared" si="6"/>
        <v>0</v>
      </c>
      <c r="S23" s="481">
        <f t="shared" si="1"/>
        <v>0</v>
      </c>
    </row>
    <row r="24" spans="1:19">
      <c r="A24" s="8"/>
      <c r="B24" s="439"/>
      <c r="C24" s="181"/>
      <c r="D24" s="10"/>
      <c r="E24" s="181"/>
      <c r="F24" s="181"/>
      <c r="G24" s="181"/>
      <c r="H24" s="480">
        <f t="shared" si="2"/>
        <v>0</v>
      </c>
      <c r="I24" s="480">
        <f t="shared" si="3"/>
        <v>0</v>
      </c>
      <c r="J24" s="481">
        <f t="shared" si="4"/>
        <v>0</v>
      </c>
      <c r="K24" s="181"/>
      <c r="L24" s="181"/>
      <c r="M24" s="181"/>
      <c r="N24" s="181"/>
      <c r="O24" s="181"/>
      <c r="P24" s="480">
        <f t="shared" si="0"/>
        <v>0</v>
      </c>
      <c r="Q24" s="480">
        <f t="shared" si="5"/>
        <v>0</v>
      </c>
      <c r="R24" s="481">
        <f t="shared" si="6"/>
        <v>0</v>
      </c>
      <c r="S24" s="481">
        <f t="shared" si="1"/>
        <v>0</v>
      </c>
    </row>
    <row r="25" spans="1:19">
      <c r="A25" s="8"/>
      <c r="B25" s="439"/>
      <c r="C25" s="181"/>
      <c r="D25" s="10"/>
      <c r="E25" s="181"/>
      <c r="F25" s="181"/>
      <c r="G25" s="181"/>
      <c r="H25" s="480">
        <f t="shared" si="2"/>
        <v>0</v>
      </c>
      <c r="I25" s="480">
        <f t="shared" si="3"/>
        <v>0</v>
      </c>
      <c r="J25" s="481">
        <f t="shared" si="4"/>
        <v>0</v>
      </c>
      <c r="K25" s="181"/>
      <c r="L25" s="181"/>
      <c r="M25" s="181"/>
      <c r="N25" s="181"/>
      <c r="O25" s="181"/>
      <c r="P25" s="480">
        <f t="shared" si="0"/>
        <v>0</v>
      </c>
      <c r="Q25" s="480">
        <f t="shared" si="5"/>
        <v>0</v>
      </c>
      <c r="R25" s="481">
        <f t="shared" si="6"/>
        <v>0</v>
      </c>
      <c r="S25" s="481">
        <f t="shared" si="1"/>
        <v>0</v>
      </c>
    </row>
    <row r="26" spans="1:19">
      <c r="A26" s="8"/>
      <c r="B26" s="439"/>
      <c r="C26" s="181"/>
      <c r="D26" s="10"/>
      <c r="E26" s="181"/>
      <c r="F26" s="181"/>
      <c r="G26" s="181"/>
      <c r="H26" s="480">
        <f t="shared" si="2"/>
        <v>0</v>
      </c>
      <c r="I26" s="480">
        <f t="shared" si="3"/>
        <v>0</v>
      </c>
      <c r="J26" s="481">
        <f t="shared" si="4"/>
        <v>0</v>
      </c>
      <c r="K26" s="181"/>
      <c r="L26" s="181"/>
      <c r="M26" s="181"/>
      <c r="N26" s="181"/>
      <c r="O26" s="181"/>
      <c r="P26" s="480">
        <f t="shared" si="0"/>
        <v>0</v>
      </c>
      <c r="Q26" s="480">
        <f t="shared" si="5"/>
        <v>0</v>
      </c>
      <c r="R26" s="481">
        <f t="shared" si="6"/>
        <v>0</v>
      </c>
      <c r="S26" s="481">
        <f t="shared" si="1"/>
        <v>0</v>
      </c>
    </row>
    <row r="27" spans="1:19">
      <c r="A27" s="8"/>
      <c r="B27" s="439"/>
      <c r="C27" s="181"/>
      <c r="D27" s="10"/>
      <c r="E27" s="181"/>
      <c r="F27" s="181"/>
      <c r="G27" s="181"/>
      <c r="H27" s="480">
        <f t="shared" si="2"/>
        <v>0</v>
      </c>
      <c r="I27" s="480">
        <f t="shared" si="3"/>
        <v>0</v>
      </c>
      <c r="J27" s="481">
        <f t="shared" si="4"/>
        <v>0</v>
      </c>
      <c r="K27" s="181"/>
      <c r="L27" s="181"/>
      <c r="M27" s="181"/>
      <c r="N27" s="181"/>
      <c r="O27" s="181"/>
      <c r="P27" s="480">
        <f t="shared" si="0"/>
        <v>0</v>
      </c>
      <c r="Q27" s="480">
        <f t="shared" si="5"/>
        <v>0</v>
      </c>
      <c r="R27" s="481">
        <f t="shared" si="6"/>
        <v>0</v>
      </c>
      <c r="S27" s="481">
        <f t="shared" si="1"/>
        <v>0</v>
      </c>
    </row>
    <row r="28" spans="1:19">
      <c r="A28" s="8"/>
      <c r="B28" s="439"/>
      <c r="C28" s="181"/>
      <c r="D28" s="10"/>
      <c r="E28" s="181"/>
      <c r="F28" s="181"/>
      <c r="G28" s="181"/>
      <c r="H28" s="480">
        <f t="shared" si="2"/>
        <v>0</v>
      </c>
      <c r="I28" s="480">
        <f t="shared" si="3"/>
        <v>0</v>
      </c>
      <c r="J28" s="481">
        <f>I28-H28</f>
        <v>0</v>
      </c>
      <c r="K28" s="181"/>
      <c r="L28" s="181"/>
      <c r="M28" s="181"/>
      <c r="N28" s="181"/>
      <c r="O28" s="181"/>
      <c r="P28" s="480">
        <f t="shared" si="0"/>
        <v>0</v>
      </c>
      <c r="Q28" s="480">
        <f t="shared" si="5"/>
        <v>0</v>
      </c>
      <c r="R28" s="481">
        <f t="shared" si="6"/>
        <v>0</v>
      </c>
      <c r="S28" s="481">
        <f t="shared" si="1"/>
        <v>0</v>
      </c>
    </row>
    <row r="29" spans="1:19">
      <c r="A29" s="485" t="s">
        <v>7</v>
      </c>
      <c r="B29" s="486">
        <f>COUNTA(B5:B28)</f>
        <v>0</v>
      </c>
      <c r="C29" s="481">
        <f>SUM(C5:C28)</f>
        <v>0</v>
      </c>
      <c r="D29" s="481">
        <f t="shared" ref="D29:S29" si="7">SUM(D5:D28)</f>
        <v>0</v>
      </c>
      <c r="E29" s="481">
        <f>SUM(E5:E28)</f>
        <v>0</v>
      </c>
      <c r="F29" s="481">
        <f t="shared" si="7"/>
        <v>0</v>
      </c>
      <c r="G29" s="481">
        <f t="shared" si="7"/>
        <v>0</v>
      </c>
      <c r="H29" s="481">
        <f t="shared" si="7"/>
        <v>0</v>
      </c>
      <c r="I29" s="481">
        <f t="shared" si="7"/>
        <v>0</v>
      </c>
      <c r="J29" s="481">
        <f>IFERROR(SUM(J5:J28),0)</f>
        <v>0</v>
      </c>
      <c r="K29" s="481">
        <f t="shared" si="7"/>
        <v>0</v>
      </c>
      <c r="L29" s="481">
        <f t="shared" si="7"/>
        <v>0</v>
      </c>
      <c r="M29" s="481">
        <f t="shared" si="7"/>
        <v>0</v>
      </c>
      <c r="N29" s="481">
        <f t="shared" si="7"/>
        <v>0</v>
      </c>
      <c r="O29" s="481">
        <f t="shared" si="7"/>
        <v>0</v>
      </c>
      <c r="P29" s="481">
        <f>SUM(P5:P28)</f>
        <v>0</v>
      </c>
      <c r="Q29" s="481">
        <f t="shared" si="7"/>
        <v>0</v>
      </c>
      <c r="R29" s="481">
        <f>IFERROR(SUM(R5:R28),0)</f>
        <v>0</v>
      </c>
      <c r="S29" s="481">
        <f t="shared" si="7"/>
        <v>0</v>
      </c>
    </row>
    <row r="32" spans="1:19" ht="17.399999999999999">
      <c r="A32" s="478" t="s">
        <v>801</v>
      </c>
      <c r="M32" s="46"/>
      <c r="N32" s="46"/>
      <c r="O32" s="46"/>
    </row>
    <row r="33" spans="1:15">
      <c r="M33" s="46"/>
      <c r="N33" s="46"/>
      <c r="O33" s="46"/>
    </row>
    <row r="34" spans="1:15" ht="145.19999999999999">
      <c r="A34" s="839" t="s">
        <v>682</v>
      </c>
      <c r="B34" s="839" t="s">
        <v>680</v>
      </c>
      <c r="C34" s="825" t="s">
        <v>802</v>
      </c>
      <c r="D34" s="819" t="s">
        <v>835</v>
      </c>
      <c r="E34" s="819" t="s">
        <v>836</v>
      </c>
      <c r="F34" s="819" t="s">
        <v>837</v>
      </c>
      <c r="G34" s="819" t="s">
        <v>838</v>
      </c>
      <c r="H34" s="819" t="s">
        <v>839</v>
      </c>
      <c r="I34" s="843" t="s">
        <v>840</v>
      </c>
      <c r="J34" s="821" t="s">
        <v>841</v>
      </c>
      <c r="K34" s="821" t="s">
        <v>842</v>
      </c>
      <c r="L34" s="826" t="s">
        <v>843</v>
      </c>
      <c r="M34" s="821" t="s">
        <v>844</v>
      </c>
      <c r="N34" s="821" t="s">
        <v>845</v>
      </c>
      <c r="O34" s="822" t="s">
        <v>722</v>
      </c>
    </row>
    <row r="35" spans="1:15">
      <c r="A35" s="479"/>
      <c r="B35" s="439"/>
      <c r="C35" s="181"/>
      <c r="D35" s="181"/>
      <c r="E35" s="855"/>
      <c r="F35" s="480">
        <f>C35*$Y$5</f>
        <v>0</v>
      </c>
      <c r="G35" s="480">
        <f>D35*E35</f>
        <v>0</v>
      </c>
      <c r="H35" s="481">
        <f>F35-G35</f>
        <v>0</v>
      </c>
      <c r="I35" s="482"/>
      <c r="J35" s="482"/>
      <c r="K35" s="856"/>
      <c r="L35" s="480">
        <f>I35*$AD$5</f>
        <v>0</v>
      </c>
      <c r="M35" s="480">
        <f>J35*K35</f>
        <v>0</v>
      </c>
      <c r="N35" s="480">
        <f>L35-M35</f>
        <v>0</v>
      </c>
      <c r="O35" s="480">
        <f>H35+N35</f>
        <v>0</v>
      </c>
    </row>
    <row r="36" spans="1:15">
      <c r="A36" s="479"/>
      <c r="B36" s="439"/>
      <c r="C36" s="181"/>
      <c r="D36" s="181"/>
      <c r="E36" s="855"/>
      <c r="F36" s="480">
        <f t="shared" ref="F36:F57" si="8">C36*$Y$5</f>
        <v>0</v>
      </c>
      <c r="G36" s="480">
        <f t="shared" ref="G36:G57" si="9">D36*E36</f>
        <v>0</v>
      </c>
      <c r="H36" s="481">
        <f t="shared" ref="H36:H58" si="10">F36-G36</f>
        <v>0</v>
      </c>
      <c r="I36" s="482"/>
      <c r="J36" s="482"/>
      <c r="K36" s="856"/>
      <c r="L36" s="480">
        <f t="shared" ref="L36:L58" si="11">I36*$AD$5</f>
        <v>0</v>
      </c>
      <c r="M36" s="480">
        <f t="shared" ref="M36:M56" si="12">J36*K36</f>
        <v>0</v>
      </c>
      <c r="N36" s="480">
        <f t="shared" ref="N36:N58" si="13">L36-M36</f>
        <v>0</v>
      </c>
      <c r="O36" s="480">
        <f t="shared" ref="O36:O58" si="14">H36+N36</f>
        <v>0</v>
      </c>
    </row>
    <row r="37" spans="1:15">
      <c r="A37" s="479"/>
      <c r="B37" s="439"/>
      <c r="C37" s="181"/>
      <c r="D37" s="181"/>
      <c r="E37" s="855"/>
      <c r="F37" s="480">
        <f t="shared" si="8"/>
        <v>0</v>
      </c>
      <c r="G37" s="480">
        <f t="shared" si="9"/>
        <v>0</v>
      </c>
      <c r="H37" s="481">
        <f t="shared" si="10"/>
        <v>0</v>
      </c>
      <c r="I37" s="482"/>
      <c r="J37" s="482"/>
      <c r="K37" s="856"/>
      <c r="L37" s="480">
        <f t="shared" si="11"/>
        <v>0</v>
      </c>
      <c r="M37" s="480">
        <f t="shared" si="12"/>
        <v>0</v>
      </c>
      <c r="N37" s="480">
        <f t="shared" si="13"/>
        <v>0</v>
      </c>
      <c r="O37" s="480">
        <f t="shared" si="14"/>
        <v>0</v>
      </c>
    </row>
    <row r="38" spans="1:15">
      <c r="A38" s="479"/>
      <c r="B38" s="439"/>
      <c r="C38" s="181"/>
      <c r="D38" s="181"/>
      <c r="E38" s="855"/>
      <c r="F38" s="480">
        <f t="shared" si="8"/>
        <v>0</v>
      </c>
      <c r="G38" s="480">
        <f t="shared" si="9"/>
        <v>0</v>
      </c>
      <c r="H38" s="481">
        <f t="shared" si="10"/>
        <v>0</v>
      </c>
      <c r="I38" s="482"/>
      <c r="J38" s="482"/>
      <c r="K38" s="856"/>
      <c r="L38" s="480">
        <f t="shared" si="11"/>
        <v>0</v>
      </c>
      <c r="M38" s="480">
        <f t="shared" si="12"/>
        <v>0</v>
      </c>
      <c r="N38" s="480">
        <f t="shared" si="13"/>
        <v>0</v>
      </c>
      <c r="O38" s="480">
        <f t="shared" si="14"/>
        <v>0</v>
      </c>
    </row>
    <row r="39" spans="1:15">
      <c r="A39" s="479"/>
      <c r="B39" s="439"/>
      <c r="C39" s="181"/>
      <c r="D39" s="181"/>
      <c r="E39" s="855"/>
      <c r="F39" s="480">
        <f t="shared" si="8"/>
        <v>0</v>
      </c>
      <c r="G39" s="480">
        <f t="shared" si="9"/>
        <v>0</v>
      </c>
      <c r="H39" s="481">
        <f t="shared" si="10"/>
        <v>0</v>
      </c>
      <c r="I39" s="482"/>
      <c r="J39" s="482"/>
      <c r="K39" s="856"/>
      <c r="L39" s="480">
        <f t="shared" si="11"/>
        <v>0</v>
      </c>
      <c r="M39" s="480">
        <f t="shared" si="12"/>
        <v>0</v>
      </c>
      <c r="N39" s="480">
        <f t="shared" si="13"/>
        <v>0</v>
      </c>
      <c r="O39" s="480">
        <f t="shared" si="14"/>
        <v>0</v>
      </c>
    </row>
    <row r="40" spans="1:15">
      <c r="A40" s="479"/>
      <c r="B40" s="439"/>
      <c r="C40" s="181"/>
      <c r="D40" s="181"/>
      <c r="E40" s="855"/>
      <c r="F40" s="480">
        <f t="shared" si="8"/>
        <v>0</v>
      </c>
      <c r="G40" s="480">
        <f t="shared" si="9"/>
        <v>0</v>
      </c>
      <c r="H40" s="481">
        <f t="shared" si="10"/>
        <v>0</v>
      </c>
      <c r="I40" s="482"/>
      <c r="J40" s="482"/>
      <c r="K40" s="856"/>
      <c r="L40" s="480">
        <f t="shared" si="11"/>
        <v>0</v>
      </c>
      <c r="M40" s="480">
        <f t="shared" si="12"/>
        <v>0</v>
      </c>
      <c r="N40" s="480">
        <f t="shared" si="13"/>
        <v>0</v>
      </c>
      <c r="O40" s="480">
        <f t="shared" si="14"/>
        <v>0</v>
      </c>
    </row>
    <row r="41" spans="1:15">
      <c r="A41" s="479"/>
      <c r="B41" s="439"/>
      <c r="C41" s="181"/>
      <c r="D41" s="181"/>
      <c r="E41" s="855"/>
      <c r="F41" s="480">
        <f>C41*$Y$5</f>
        <v>0</v>
      </c>
      <c r="G41" s="480">
        <f t="shared" si="9"/>
        <v>0</v>
      </c>
      <c r="H41" s="481">
        <f t="shared" si="10"/>
        <v>0</v>
      </c>
      <c r="I41" s="482"/>
      <c r="J41" s="482"/>
      <c r="K41" s="856"/>
      <c r="L41" s="480">
        <f t="shared" si="11"/>
        <v>0</v>
      </c>
      <c r="M41" s="480">
        <f t="shared" si="12"/>
        <v>0</v>
      </c>
      <c r="N41" s="480">
        <f t="shared" si="13"/>
        <v>0</v>
      </c>
      <c r="O41" s="480">
        <f t="shared" si="14"/>
        <v>0</v>
      </c>
    </row>
    <row r="42" spans="1:15">
      <c r="A42" s="479"/>
      <c r="B42" s="439"/>
      <c r="C42" s="181"/>
      <c r="D42" s="181"/>
      <c r="E42" s="855"/>
      <c r="F42" s="480">
        <f t="shared" si="8"/>
        <v>0</v>
      </c>
      <c r="G42" s="480">
        <f t="shared" si="9"/>
        <v>0</v>
      </c>
      <c r="H42" s="481">
        <f t="shared" si="10"/>
        <v>0</v>
      </c>
      <c r="I42" s="482"/>
      <c r="J42" s="482"/>
      <c r="K42" s="856"/>
      <c r="L42" s="480">
        <f t="shared" si="11"/>
        <v>0</v>
      </c>
      <c r="M42" s="480">
        <f t="shared" si="12"/>
        <v>0</v>
      </c>
      <c r="N42" s="480">
        <f>L42-M42</f>
        <v>0</v>
      </c>
      <c r="O42" s="480">
        <f t="shared" si="14"/>
        <v>0</v>
      </c>
    </row>
    <row r="43" spans="1:15">
      <c r="A43" s="479"/>
      <c r="B43" s="439"/>
      <c r="C43" s="181"/>
      <c r="D43" s="181"/>
      <c r="E43" s="855"/>
      <c r="F43" s="480">
        <f t="shared" si="8"/>
        <v>0</v>
      </c>
      <c r="G43" s="480">
        <f t="shared" si="9"/>
        <v>0</v>
      </c>
      <c r="H43" s="481">
        <f>F43-G43</f>
        <v>0</v>
      </c>
      <c r="I43" s="482"/>
      <c r="J43" s="482"/>
      <c r="K43" s="856"/>
      <c r="L43" s="480">
        <f t="shared" si="11"/>
        <v>0</v>
      </c>
      <c r="M43" s="480">
        <f t="shared" si="12"/>
        <v>0</v>
      </c>
      <c r="N43" s="480">
        <f t="shared" si="13"/>
        <v>0</v>
      </c>
      <c r="O43" s="480">
        <f t="shared" si="14"/>
        <v>0</v>
      </c>
    </row>
    <row r="44" spans="1:15">
      <c r="A44" s="479"/>
      <c r="B44" s="439"/>
      <c r="C44" s="181"/>
      <c r="D44" s="181"/>
      <c r="E44" s="855"/>
      <c r="F44" s="480">
        <f t="shared" si="8"/>
        <v>0</v>
      </c>
      <c r="G44" s="480">
        <f t="shared" si="9"/>
        <v>0</v>
      </c>
      <c r="H44" s="481">
        <f t="shared" si="10"/>
        <v>0</v>
      </c>
      <c r="I44" s="482"/>
      <c r="J44" s="482"/>
      <c r="K44" s="856"/>
      <c r="L44" s="480">
        <f t="shared" si="11"/>
        <v>0</v>
      </c>
      <c r="M44" s="480">
        <f>J44*K44</f>
        <v>0</v>
      </c>
      <c r="N44" s="480">
        <f t="shared" si="13"/>
        <v>0</v>
      </c>
      <c r="O44" s="480">
        <f t="shared" si="14"/>
        <v>0</v>
      </c>
    </row>
    <row r="45" spans="1:15">
      <c r="A45" s="479"/>
      <c r="B45" s="439"/>
      <c r="C45" s="181"/>
      <c r="D45" s="181"/>
      <c r="E45" s="855"/>
      <c r="F45" s="480">
        <f t="shared" si="8"/>
        <v>0</v>
      </c>
      <c r="G45" s="480">
        <f t="shared" si="9"/>
        <v>0</v>
      </c>
      <c r="H45" s="481">
        <f t="shared" si="10"/>
        <v>0</v>
      </c>
      <c r="I45" s="482"/>
      <c r="J45" s="482"/>
      <c r="K45" s="856"/>
      <c r="L45" s="480">
        <f t="shared" si="11"/>
        <v>0</v>
      </c>
      <c r="M45" s="480">
        <f t="shared" si="12"/>
        <v>0</v>
      </c>
      <c r="N45" s="480">
        <f t="shared" si="13"/>
        <v>0</v>
      </c>
      <c r="O45" s="480">
        <f t="shared" si="14"/>
        <v>0</v>
      </c>
    </row>
    <row r="46" spans="1:15">
      <c r="A46" s="479"/>
      <c r="B46" s="439"/>
      <c r="C46" s="181"/>
      <c r="D46" s="181"/>
      <c r="E46" s="855"/>
      <c r="F46" s="480">
        <f t="shared" si="8"/>
        <v>0</v>
      </c>
      <c r="G46" s="480">
        <f t="shared" si="9"/>
        <v>0</v>
      </c>
      <c r="H46" s="481">
        <f t="shared" si="10"/>
        <v>0</v>
      </c>
      <c r="I46" s="482"/>
      <c r="J46" s="482"/>
      <c r="K46" s="856"/>
      <c r="L46" s="480">
        <f t="shared" si="11"/>
        <v>0</v>
      </c>
      <c r="M46" s="480">
        <f>J46*K46</f>
        <v>0</v>
      </c>
      <c r="N46" s="480">
        <f t="shared" si="13"/>
        <v>0</v>
      </c>
      <c r="O46" s="480">
        <f t="shared" si="14"/>
        <v>0</v>
      </c>
    </row>
    <row r="47" spans="1:15">
      <c r="A47" s="479"/>
      <c r="B47" s="439"/>
      <c r="C47" s="181"/>
      <c r="D47" s="181"/>
      <c r="E47" s="855"/>
      <c r="F47" s="480">
        <f t="shared" si="8"/>
        <v>0</v>
      </c>
      <c r="G47" s="480">
        <f t="shared" si="9"/>
        <v>0</v>
      </c>
      <c r="H47" s="481">
        <f t="shared" si="10"/>
        <v>0</v>
      </c>
      <c r="I47" s="482"/>
      <c r="J47" s="482"/>
      <c r="K47" s="856"/>
      <c r="L47" s="480">
        <f t="shared" si="11"/>
        <v>0</v>
      </c>
      <c r="M47" s="480">
        <f t="shared" si="12"/>
        <v>0</v>
      </c>
      <c r="N47" s="480">
        <f t="shared" si="13"/>
        <v>0</v>
      </c>
      <c r="O47" s="480">
        <f t="shared" si="14"/>
        <v>0</v>
      </c>
    </row>
    <row r="48" spans="1:15">
      <c r="A48" s="479"/>
      <c r="B48" s="439"/>
      <c r="C48" s="181"/>
      <c r="D48" s="181"/>
      <c r="E48" s="855"/>
      <c r="F48" s="480">
        <f t="shared" si="8"/>
        <v>0</v>
      </c>
      <c r="G48" s="480">
        <f t="shared" si="9"/>
        <v>0</v>
      </c>
      <c r="H48" s="481">
        <f t="shared" si="10"/>
        <v>0</v>
      </c>
      <c r="I48" s="482"/>
      <c r="J48" s="482"/>
      <c r="K48" s="856"/>
      <c r="L48" s="480">
        <f t="shared" si="11"/>
        <v>0</v>
      </c>
      <c r="M48" s="480">
        <f t="shared" si="12"/>
        <v>0</v>
      </c>
      <c r="N48" s="480">
        <f t="shared" si="13"/>
        <v>0</v>
      </c>
      <c r="O48" s="480">
        <f t="shared" si="14"/>
        <v>0</v>
      </c>
    </row>
    <row r="49" spans="1:15">
      <c r="A49" s="479"/>
      <c r="B49" s="439"/>
      <c r="C49" s="181"/>
      <c r="D49" s="181"/>
      <c r="E49" s="855"/>
      <c r="F49" s="480">
        <f t="shared" si="8"/>
        <v>0</v>
      </c>
      <c r="G49" s="480">
        <f t="shared" si="9"/>
        <v>0</v>
      </c>
      <c r="H49" s="481">
        <f t="shared" si="10"/>
        <v>0</v>
      </c>
      <c r="I49" s="482"/>
      <c r="J49" s="482"/>
      <c r="K49" s="856"/>
      <c r="L49" s="480">
        <f t="shared" si="11"/>
        <v>0</v>
      </c>
      <c r="M49" s="480">
        <f t="shared" si="12"/>
        <v>0</v>
      </c>
      <c r="N49" s="480">
        <f t="shared" si="13"/>
        <v>0</v>
      </c>
      <c r="O49" s="480">
        <f t="shared" si="14"/>
        <v>0</v>
      </c>
    </row>
    <row r="50" spans="1:15">
      <c r="A50" s="479"/>
      <c r="B50" s="439"/>
      <c r="C50" s="181"/>
      <c r="D50" s="181"/>
      <c r="E50" s="855"/>
      <c r="F50" s="480">
        <f t="shared" si="8"/>
        <v>0</v>
      </c>
      <c r="G50" s="480">
        <f t="shared" si="9"/>
        <v>0</v>
      </c>
      <c r="H50" s="481">
        <f t="shared" si="10"/>
        <v>0</v>
      </c>
      <c r="I50" s="482"/>
      <c r="J50" s="482"/>
      <c r="K50" s="856"/>
      <c r="L50" s="480">
        <f t="shared" si="11"/>
        <v>0</v>
      </c>
      <c r="M50" s="480">
        <f t="shared" si="12"/>
        <v>0</v>
      </c>
      <c r="N50" s="480">
        <f t="shared" si="13"/>
        <v>0</v>
      </c>
      <c r="O50" s="480">
        <f t="shared" si="14"/>
        <v>0</v>
      </c>
    </row>
    <row r="51" spans="1:15">
      <c r="A51" s="479"/>
      <c r="B51" s="439"/>
      <c r="C51" s="181"/>
      <c r="D51" s="181"/>
      <c r="E51" s="855"/>
      <c r="F51" s="480">
        <f t="shared" si="8"/>
        <v>0</v>
      </c>
      <c r="G51" s="480">
        <f t="shared" si="9"/>
        <v>0</v>
      </c>
      <c r="H51" s="481">
        <f t="shared" si="10"/>
        <v>0</v>
      </c>
      <c r="I51" s="482"/>
      <c r="J51" s="482"/>
      <c r="K51" s="856"/>
      <c r="L51" s="480">
        <f t="shared" si="11"/>
        <v>0</v>
      </c>
      <c r="M51" s="480">
        <f t="shared" si="12"/>
        <v>0</v>
      </c>
      <c r="N51" s="480">
        <f t="shared" si="13"/>
        <v>0</v>
      </c>
      <c r="O51" s="480">
        <f t="shared" si="14"/>
        <v>0</v>
      </c>
    </row>
    <row r="52" spans="1:15">
      <c r="A52" s="479"/>
      <c r="B52" s="439"/>
      <c r="C52" s="181"/>
      <c r="D52" s="181"/>
      <c r="E52" s="855"/>
      <c r="F52" s="480">
        <f t="shared" si="8"/>
        <v>0</v>
      </c>
      <c r="G52" s="480">
        <f t="shared" si="9"/>
        <v>0</v>
      </c>
      <c r="H52" s="481">
        <f t="shared" si="10"/>
        <v>0</v>
      </c>
      <c r="I52" s="482"/>
      <c r="J52" s="482"/>
      <c r="K52" s="856"/>
      <c r="L52" s="480">
        <f>I52*$AD$5</f>
        <v>0</v>
      </c>
      <c r="M52" s="480">
        <f t="shared" si="12"/>
        <v>0</v>
      </c>
      <c r="N52" s="480">
        <f t="shared" si="13"/>
        <v>0</v>
      </c>
      <c r="O52" s="480">
        <f t="shared" si="14"/>
        <v>0</v>
      </c>
    </row>
    <row r="53" spans="1:15">
      <c r="A53" s="479"/>
      <c r="B53" s="439"/>
      <c r="C53" s="181"/>
      <c r="D53" s="181"/>
      <c r="E53" s="855"/>
      <c r="F53" s="480">
        <f t="shared" si="8"/>
        <v>0</v>
      </c>
      <c r="G53" s="480">
        <f t="shared" si="9"/>
        <v>0</v>
      </c>
      <c r="H53" s="481">
        <f t="shared" si="10"/>
        <v>0</v>
      </c>
      <c r="I53" s="482"/>
      <c r="J53" s="482"/>
      <c r="K53" s="856"/>
      <c r="L53" s="480">
        <f t="shared" si="11"/>
        <v>0</v>
      </c>
      <c r="M53" s="480">
        <f t="shared" si="12"/>
        <v>0</v>
      </c>
      <c r="N53" s="480">
        <f t="shared" si="13"/>
        <v>0</v>
      </c>
      <c r="O53" s="480">
        <f t="shared" si="14"/>
        <v>0</v>
      </c>
    </row>
    <row r="54" spans="1:15">
      <c r="A54" s="479"/>
      <c r="B54" s="439"/>
      <c r="C54" s="181"/>
      <c r="D54" s="181"/>
      <c r="E54" s="855"/>
      <c r="F54" s="480">
        <f t="shared" si="8"/>
        <v>0</v>
      </c>
      <c r="G54" s="480">
        <f>D54*E54</f>
        <v>0</v>
      </c>
      <c r="H54" s="481">
        <f t="shared" si="10"/>
        <v>0</v>
      </c>
      <c r="I54" s="482"/>
      <c r="J54" s="482"/>
      <c r="K54" s="856"/>
      <c r="L54" s="480">
        <f t="shared" si="11"/>
        <v>0</v>
      </c>
      <c r="M54" s="480">
        <f t="shared" si="12"/>
        <v>0</v>
      </c>
      <c r="N54" s="480">
        <f t="shared" si="13"/>
        <v>0</v>
      </c>
      <c r="O54" s="480">
        <f t="shared" si="14"/>
        <v>0</v>
      </c>
    </row>
    <row r="55" spans="1:15">
      <c r="A55" s="479"/>
      <c r="B55" s="439"/>
      <c r="C55" s="181"/>
      <c r="D55" s="181"/>
      <c r="E55" s="855"/>
      <c r="F55" s="480">
        <f t="shared" si="8"/>
        <v>0</v>
      </c>
      <c r="G55" s="480">
        <f t="shared" si="9"/>
        <v>0</v>
      </c>
      <c r="H55" s="481">
        <f t="shared" si="10"/>
        <v>0</v>
      </c>
      <c r="I55" s="482"/>
      <c r="J55" s="482"/>
      <c r="K55" s="856"/>
      <c r="L55" s="480">
        <f t="shared" si="11"/>
        <v>0</v>
      </c>
      <c r="M55" s="480">
        <f t="shared" si="12"/>
        <v>0</v>
      </c>
      <c r="N55" s="480">
        <f t="shared" si="13"/>
        <v>0</v>
      </c>
      <c r="O55" s="480">
        <f t="shared" si="14"/>
        <v>0</v>
      </c>
    </row>
    <row r="56" spans="1:15">
      <c r="A56" s="479"/>
      <c r="B56" s="439"/>
      <c r="C56" s="181"/>
      <c r="D56" s="181"/>
      <c r="E56" s="855"/>
      <c r="F56" s="480">
        <f t="shared" si="8"/>
        <v>0</v>
      </c>
      <c r="G56" s="480">
        <f t="shared" si="9"/>
        <v>0</v>
      </c>
      <c r="H56" s="481">
        <f t="shared" si="10"/>
        <v>0</v>
      </c>
      <c r="I56" s="482"/>
      <c r="J56" s="482"/>
      <c r="K56" s="856"/>
      <c r="L56" s="480">
        <f t="shared" si="11"/>
        <v>0</v>
      </c>
      <c r="M56" s="480">
        <f t="shared" si="12"/>
        <v>0</v>
      </c>
      <c r="N56" s="480">
        <f t="shared" si="13"/>
        <v>0</v>
      </c>
      <c r="O56" s="480">
        <f t="shared" si="14"/>
        <v>0</v>
      </c>
    </row>
    <row r="57" spans="1:15">
      <c r="A57" s="479"/>
      <c r="B57" s="439"/>
      <c r="C57" s="181"/>
      <c r="D57" s="181"/>
      <c r="E57" s="855"/>
      <c r="F57" s="480">
        <f t="shared" si="8"/>
        <v>0</v>
      </c>
      <c r="G57" s="480">
        <f t="shared" si="9"/>
        <v>0</v>
      </c>
      <c r="H57" s="481">
        <f t="shared" si="10"/>
        <v>0</v>
      </c>
      <c r="I57" s="482"/>
      <c r="J57" s="482"/>
      <c r="K57" s="856"/>
      <c r="L57" s="480">
        <f t="shared" si="11"/>
        <v>0</v>
      </c>
      <c r="M57" s="480">
        <f>J57*K57</f>
        <v>0</v>
      </c>
      <c r="N57" s="480">
        <f t="shared" si="13"/>
        <v>0</v>
      </c>
      <c r="O57" s="480">
        <f t="shared" si="14"/>
        <v>0</v>
      </c>
    </row>
    <row r="58" spans="1:15">
      <c r="A58" s="479"/>
      <c r="B58" s="439"/>
      <c r="C58" s="181"/>
      <c r="D58" s="181"/>
      <c r="E58" s="855"/>
      <c r="F58" s="480">
        <f>C58*$Y$5</f>
        <v>0</v>
      </c>
      <c r="G58" s="480">
        <f>D58*E58</f>
        <v>0</v>
      </c>
      <c r="H58" s="481">
        <f t="shared" si="10"/>
        <v>0</v>
      </c>
      <c r="I58" s="482"/>
      <c r="J58" s="482"/>
      <c r="K58" s="856"/>
      <c r="L58" s="480">
        <f t="shared" si="11"/>
        <v>0</v>
      </c>
      <c r="M58" s="480">
        <f>J58*K58</f>
        <v>0</v>
      </c>
      <c r="N58" s="480">
        <f t="shared" si="13"/>
        <v>0</v>
      </c>
      <c r="O58" s="480">
        <f t="shared" si="14"/>
        <v>0</v>
      </c>
    </row>
    <row r="59" spans="1:15">
      <c r="A59" s="844" t="s">
        <v>7</v>
      </c>
      <c r="B59" s="845"/>
      <c r="C59" s="483">
        <f>SUM(C35:C58)</f>
        <v>0</v>
      </c>
      <c r="D59" s="483">
        <f>SUM(D35:D58)</f>
        <v>0</v>
      </c>
      <c r="E59" s="846"/>
      <c r="F59" s="483">
        <f>SUM(F35:F58)</f>
        <v>0</v>
      </c>
      <c r="G59" s="483">
        <f>SUM(G35:G58)</f>
        <v>0</v>
      </c>
      <c r="H59" s="483">
        <f t="shared" ref="H59" si="15">SUM(H35:H58)</f>
        <v>0</v>
      </c>
      <c r="I59" s="483">
        <f>SUM(I35:I58)</f>
        <v>0</v>
      </c>
      <c r="J59" s="483">
        <f>SUM(J35:J58)</f>
        <v>0</v>
      </c>
      <c r="K59" s="847"/>
      <c r="L59" s="483">
        <f>SUM(L35:L58)</f>
        <v>0</v>
      </c>
      <c r="M59" s="483">
        <f>SUM(M35:M58)</f>
        <v>0</v>
      </c>
      <c r="N59" s="483">
        <f t="shared" ref="N59:O59" si="16">SUM(N35:N58)</f>
        <v>0</v>
      </c>
      <c r="O59" s="483">
        <f t="shared" si="16"/>
        <v>0</v>
      </c>
    </row>
  </sheetData>
  <sheetProtection algorithmName="SHA-512" hashValue="nQ7otv53ZjQA4QTntj5DxmeaXx2cOvyumshN+LMSCIEvD3kwtM7ahe3siuIR6wV2E7pS/C1vlUWtVmLn/g8apA==" saltValue="ZyQ65g3DVUGDWSrQZkFJ8g==" spinCount="100000" sheet="1" objects="1" scenarios="1"/>
  <mergeCells count="2">
    <mergeCell ref="A1:S1"/>
    <mergeCell ref="U2:AD2"/>
  </mergeCells>
  <pageMargins left="0.7" right="0.7" top="0.75" bottom="0.75" header="0.3" footer="0.3"/>
  <pageSetup paperSize="9"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83B5F7-0C30-43E3-A9DB-983CFB43969E}">
  <dimension ref="A1:AD59"/>
  <sheetViews>
    <sheetView zoomScale="90" zoomScaleNormal="90" workbookViewId="0">
      <selection activeCell="Q28" sqref="Q28"/>
    </sheetView>
  </sheetViews>
  <sheetFormatPr defaultColWidth="8.6640625" defaultRowHeight="13.2"/>
  <cols>
    <col min="1" max="1" width="7.6640625" style="46" customWidth="1"/>
    <col min="2" max="2" width="12.6640625" style="46" customWidth="1"/>
    <col min="3" max="3" width="12.33203125" style="46" customWidth="1"/>
    <col min="4" max="4" width="13.6640625" style="44" customWidth="1"/>
    <col min="5" max="5" width="12.33203125" style="44" customWidth="1"/>
    <col min="6" max="6" width="13.6640625" style="44" customWidth="1"/>
    <col min="7" max="7" width="14.33203125" style="44" customWidth="1"/>
    <col min="8" max="8" width="15.33203125" style="44" customWidth="1"/>
    <col min="9" max="9" width="16.6640625" style="44" customWidth="1"/>
    <col min="10" max="10" width="18" style="44" customWidth="1"/>
    <col min="11" max="11" width="11.5546875" style="44" customWidth="1"/>
    <col min="12" max="12" width="17.33203125" style="44" customWidth="1"/>
    <col min="13" max="13" width="12.5546875" style="44" customWidth="1"/>
    <col min="14" max="14" width="17.6640625" style="44" customWidth="1"/>
    <col min="15" max="15" width="14.88671875" style="44" customWidth="1"/>
    <col min="16" max="16" width="13.6640625" style="46" customWidth="1"/>
    <col min="17" max="17" width="18" style="44" customWidth="1"/>
    <col min="18" max="18" width="17.5546875" style="46" customWidth="1"/>
    <col min="19" max="19" width="17.44140625" style="46" customWidth="1"/>
    <col min="20" max="20" width="4" style="46" customWidth="1"/>
    <col min="21" max="26" width="16.44140625" style="46" customWidth="1"/>
    <col min="27" max="27" width="17.5546875" style="46" customWidth="1"/>
    <col min="28" max="29" width="17.6640625" style="46" customWidth="1"/>
    <col min="30" max="30" width="17.33203125" style="46" customWidth="1"/>
    <col min="31" max="31" width="8.6640625" style="46"/>
    <col min="32" max="32" width="8.6640625" style="46" customWidth="1"/>
    <col min="33" max="16384" width="8.6640625" style="46"/>
  </cols>
  <sheetData>
    <row r="1" spans="1:30" ht="36" customHeight="1">
      <c r="A1" s="1067" t="s">
        <v>789</v>
      </c>
      <c r="B1" s="1067"/>
      <c r="C1" s="1067"/>
      <c r="D1" s="1067"/>
      <c r="E1" s="1067"/>
      <c r="F1" s="1067"/>
      <c r="G1" s="1067"/>
      <c r="H1" s="1067"/>
      <c r="I1" s="1067"/>
      <c r="J1" s="1067"/>
      <c r="K1" s="1067"/>
      <c r="L1" s="1067"/>
      <c r="M1" s="1067"/>
      <c r="N1" s="1067"/>
      <c r="O1" s="1067"/>
      <c r="P1" s="1067"/>
      <c r="Q1" s="1067"/>
      <c r="R1" s="1067"/>
      <c r="S1" s="1067"/>
    </row>
    <row r="2" spans="1:30" ht="17.399999999999999">
      <c r="A2" s="478" t="s">
        <v>687</v>
      </c>
      <c r="K2" s="833" t="s">
        <v>814</v>
      </c>
      <c r="L2" s="833" t="s">
        <v>815</v>
      </c>
      <c r="M2" s="834" t="s">
        <v>816</v>
      </c>
      <c r="N2" s="835" t="s">
        <v>815</v>
      </c>
      <c r="P2" s="361"/>
      <c r="Q2" s="836"/>
      <c r="R2" s="837" t="s">
        <v>817</v>
      </c>
      <c r="S2" s="838" t="s">
        <v>818</v>
      </c>
      <c r="U2" s="1070" t="s">
        <v>689</v>
      </c>
      <c r="V2" s="1071"/>
      <c r="W2" s="1071"/>
      <c r="X2" s="1071"/>
      <c r="Y2" s="1071"/>
      <c r="Z2" s="1071"/>
      <c r="AA2" s="1071"/>
      <c r="AB2" s="1071"/>
      <c r="AC2" s="1071"/>
      <c r="AD2" s="1072"/>
    </row>
    <row r="4" spans="1:30" ht="109.5" customHeight="1">
      <c r="A4" s="839" t="s">
        <v>682</v>
      </c>
      <c r="B4" s="839" t="s">
        <v>680</v>
      </c>
      <c r="C4" s="825" t="s">
        <v>802</v>
      </c>
      <c r="D4" s="819" t="s">
        <v>819</v>
      </c>
      <c r="E4" s="819" t="s">
        <v>820</v>
      </c>
      <c r="F4" s="819" t="s">
        <v>821</v>
      </c>
      <c r="G4" s="819" t="s">
        <v>822</v>
      </c>
      <c r="H4" s="818" t="s">
        <v>719</v>
      </c>
      <c r="I4" s="818" t="s">
        <v>781</v>
      </c>
      <c r="J4" s="819" t="s">
        <v>720</v>
      </c>
      <c r="K4" s="843" t="s">
        <v>840</v>
      </c>
      <c r="L4" s="821" t="s">
        <v>823</v>
      </c>
      <c r="M4" s="821" t="s">
        <v>824</v>
      </c>
      <c r="N4" s="821" t="s">
        <v>825</v>
      </c>
      <c r="O4" s="821" t="s">
        <v>826</v>
      </c>
      <c r="P4" s="820" t="s">
        <v>688</v>
      </c>
      <c r="Q4" s="820" t="s">
        <v>782</v>
      </c>
      <c r="R4" s="821" t="s">
        <v>721</v>
      </c>
      <c r="S4" s="822" t="s">
        <v>722</v>
      </c>
      <c r="T4" s="130"/>
      <c r="U4" s="819" t="s">
        <v>827</v>
      </c>
      <c r="V4" s="819" t="s">
        <v>723</v>
      </c>
      <c r="W4" s="840" t="s">
        <v>828</v>
      </c>
      <c r="X4" s="819" t="s">
        <v>829</v>
      </c>
      <c r="Y4" s="840" t="s">
        <v>830</v>
      </c>
      <c r="Z4" s="821" t="s">
        <v>831</v>
      </c>
      <c r="AA4" s="821" t="s">
        <v>724</v>
      </c>
      <c r="AB4" s="841" t="s">
        <v>832</v>
      </c>
      <c r="AC4" s="821" t="s">
        <v>833</v>
      </c>
      <c r="AD4" s="841" t="s">
        <v>834</v>
      </c>
    </row>
    <row r="5" spans="1:30">
      <c r="A5" s="8"/>
      <c r="B5" s="439"/>
      <c r="C5" s="181"/>
      <c r="D5" s="10"/>
      <c r="E5" s="181"/>
      <c r="F5" s="181"/>
      <c r="G5" s="181"/>
      <c r="H5" s="480">
        <f>SUM(D5:G5)</f>
        <v>0</v>
      </c>
      <c r="I5" s="480">
        <f>IFERROR(C5*$W$5,0)</f>
        <v>0</v>
      </c>
      <c r="J5" s="481">
        <f>I5-H5</f>
        <v>0</v>
      </c>
      <c r="K5" s="181"/>
      <c r="L5" s="10"/>
      <c r="M5" s="181"/>
      <c r="N5" s="181"/>
      <c r="O5" s="181"/>
      <c r="P5" s="480">
        <f t="shared" ref="P5:P28" si="0">SUM(L5:O5)</f>
        <v>0</v>
      </c>
      <c r="Q5" s="480">
        <f>IFERROR(K5*$AB$5,0)</f>
        <v>0</v>
      </c>
      <c r="R5" s="481">
        <f>Q5-P5</f>
        <v>0</v>
      </c>
      <c r="S5" s="481">
        <f t="shared" ref="S5:S28" si="1">J5+R5</f>
        <v>0</v>
      </c>
      <c r="U5" s="181"/>
      <c r="V5" s="181"/>
      <c r="W5" s="484">
        <f>IFERROR(V5/U5,0)</f>
        <v>0</v>
      </c>
      <c r="X5" s="181"/>
      <c r="Y5" s="484">
        <f>IFERROR(X5/U5,0)</f>
        <v>0</v>
      </c>
      <c r="Z5" s="181"/>
      <c r="AA5" s="181"/>
      <c r="AB5" s="484">
        <f>IFERROR(AA5/Z5,0)</f>
        <v>0</v>
      </c>
      <c r="AC5" s="181"/>
      <c r="AD5" s="484">
        <f>IFERROR(AC5/Z5,0)</f>
        <v>0</v>
      </c>
    </row>
    <row r="6" spans="1:30">
      <c r="A6" s="8"/>
      <c r="B6" s="439"/>
      <c r="C6" s="181"/>
      <c r="D6" s="10"/>
      <c r="E6" s="181"/>
      <c r="F6" s="181"/>
      <c r="G6" s="181"/>
      <c r="H6" s="480">
        <f t="shared" ref="H6:H28" si="2">SUM(D6:G6)</f>
        <v>0</v>
      </c>
      <c r="I6" s="480">
        <f t="shared" ref="I6:I28" si="3">IFERROR(C6*$W$5,0)</f>
        <v>0</v>
      </c>
      <c r="J6" s="481">
        <f t="shared" ref="J6:J27" si="4">I6-H6</f>
        <v>0</v>
      </c>
      <c r="K6" s="181"/>
      <c r="L6" s="181"/>
      <c r="M6" s="181"/>
      <c r="N6" s="181"/>
      <c r="O6" s="181"/>
      <c r="P6" s="480">
        <f t="shared" si="0"/>
        <v>0</v>
      </c>
      <c r="Q6" s="480">
        <f t="shared" ref="Q6:Q28" si="5">IFERROR(K6*$AB$5,0)</f>
        <v>0</v>
      </c>
      <c r="R6" s="481">
        <f t="shared" ref="R6:R28" si="6">Q6-P6</f>
        <v>0</v>
      </c>
      <c r="S6" s="481">
        <f t="shared" si="1"/>
        <v>0</v>
      </c>
    </row>
    <row r="7" spans="1:30">
      <c r="A7" s="8"/>
      <c r="B7" s="439"/>
      <c r="C7" s="181"/>
      <c r="D7" s="10"/>
      <c r="E7" s="181"/>
      <c r="F7" s="181"/>
      <c r="G7" s="181"/>
      <c r="H7" s="480">
        <f t="shared" si="2"/>
        <v>0</v>
      </c>
      <c r="I7" s="480">
        <f t="shared" si="3"/>
        <v>0</v>
      </c>
      <c r="J7" s="481">
        <f t="shared" si="4"/>
        <v>0</v>
      </c>
      <c r="K7" s="181"/>
      <c r="L7" s="181"/>
      <c r="M7" s="181"/>
      <c r="N7" s="181"/>
      <c r="O7" s="181"/>
      <c r="P7" s="480">
        <f t="shared" si="0"/>
        <v>0</v>
      </c>
      <c r="Q7" s="480">
        <f t="shared" si="5"/>
        <v>0</v>
      </c>
      <c r="R7" s="481">
        <f t="shared" si="6"/>
        <v>0</v>
      </c>
      <c r="S7" s="481">
        <f t="shared" si="1"/>
        <v>0</v>
      </c>
    </row>
    <row r="8" spans="1:30">
      <c r="A8" s="8"/>
      <c r="B8" s="439"/>
      <c r="C8" s="181"/>
      <c r="D8" s="10"/>
      <c r="E8" s="181"/>
      <c r="F8" s="181"/>
      <c r="G8" s="181"/>
      <c r="H8" s="480">
        <f t="shared" si="2"/>
        <v>0</v>
      </c>
      <c r="I8" s="480">
        <f t="shared" si="3"/>
        <v>0</v>
      </c>
      <c r="J8" s="481">
        <f t="shared" si="4"/>
        <v>0</v>
      </c>
      <c r="K8" s="181"/>
      <c r="L8" s="181"/>
      <c r="M8" s="181"/>
      <c r="N8" s="181"/>
      <c r="O8" s="181"/>
      <c r="P8" s="480">
        <f t="shared" si="0"/>
        <v>0</v>
      </c>
      <c r="Q8" s="480">
        <f t="shared" si="5"/>
        <v>0</v>
      </c>
      <c r="R8" s="481">
        <f t="shared" si="6"/>
        <v>0</v>
      </c>
      <c r="S8" s="481">
        <f t="shared" si="1"/>
        <v>0</v>
      </c>
    </row>
    <row r="9" spans="1:30">
      <c r="A9" s="8"/>
      <c r="B9" s="439"/>
      <c r="C9" s="181"/>
      <c r="D9" s="10"/>
      <c r="E9" s="181"/>
      <c r="F9" s="181"/>
      <c r="G9" s="181"/>
      <c r="H9" s="480">
        <f t="shared" si="2"/>
        <v>0</v>
      </c>
      <c r="I9" s="480">
        <f t="shared" si="3"/>
        <v>0</v>
      </c>
      <c r="J9" s="481">
        <f t="shared" si="4"/>
        <v>0</v>
      </c>
      <c r="K9" s="181"/>
      <c r="L9" s="181"/>
      <c r="M9" s="181"/>
      <c r="N9" s="181"/>
      <c r="O9" s="181"/>
      <c r="P9" s="480">
        <f t="shared" si="0"/>
        <v>0</v>
      </c>
      <c r="Q9" s="480">
        <f t="shared" si="5"/>
        <v>0</v>
      </c>
      <c r="R9" s="481">
        <f t="shared" si="6"/>
        <v>0</v>
      </c>
      <c r="S9" s="481">
        <f t="shared" si="1"/>
        <v>0</v>
      </c>
    </row>
    <row r="10" spans="1:30">
      <c r="A10" s="8"/>
      <c r="B10" s="439"/>
      <c r="C10" s="181"/>
      <c r="D10" s="10"/>
      <c r="E10" s="181"/>
      <c r="F10" s="181"/>
      <c r="G10" s="181"/>
      <c r="H10" s="480">
        <f t="shared" si="2"/>
        <v>0</v>
      </c>
      <c r="I10" s="480">
        <f t="shared" si="3"/>
        <v>0</v>
      </c>
      <c r="J10" s="481">
        <f t="shared" si="4"/>
        <v>0</v>
      </c>
      <c r="K10" s="181"/>
      <c r="L10" s="181"/>
      <c r="M10" s="181"/>
      <c r="N10" s="181"/>
      <c r="O10" s="181"/>
      <c r="P10" s="480">
        <f t="shared" si="0"/>
        <v>0</v>
      </c>
      <c r="Q10" s="480">
        <f t="shared" si="5"/>
        <v>0</v>
      </c>
      <c r="R10" s="481">
        <f t="shared" si="6"/>
        <v>0</v>
      </c>
      <c r="S10" s="481">
        <f t="shared" si="1"/>
        <v>0</v>
      </c>
    </row>
    <row r="11" spans="1:30">
      <c r="A11" s="8"/>
      <c r="B11" s="439"/>
      <c r="C11" s="181"/>
      <c r="D11" s="10"/>
      <c r="E11" s="181"/>
      <c r="F11" s="181"/>
      <c r="G11" s="181"/>
      <c r="H11" s="480">
        <f t="shared" si="2"/>
        <v>0</v>
      </c>
      <c r="I11" s="480">
        <f t="shared" si="3"/>
        <v>0</v>
      </c>
      <c r="J11" s="481">
        <f t="shared" si="4"/>
        <v>0</v>
      </c>
      <c r="K11" s="181"/>
      <c r="L11" s="181"/>
      <c r="M11" s="181"/>
      <c r="N11" s="181"/>
      <c r="O11" s="181"/>
      <c r="P11" s="480">
        <f t="shared" si="0"/>
        <v>0</v>
      </c>
      <c r="Q11" s="480">
        <f t="shared" si="5"/>
        <v>0</v>
      </c>
      <c r="R11" s="481">
        <f t="shared" si="6"/>
        <v>0</v>
      </c>
      <c r="S11" s="481">
        <f t="shared" si="1"/>
        <v>0</v>
      </c>
    </row>
    <row r="12" spans="1:30">
      <c r="A12" s="8"/>
      <c r="B12" s="439"/>
      <c r="C12" s="181"/>
      <c r="D12" s="10"/>
      <c r="E12" s="181"/>
      <c r="F12" s="181"/>
      <c r="G12" s="181"/>
      <c r="H12" s="480">
        <f t="shared" si="2"/>
        <v>0</v>
      </c>
      <c r="I12" s="480">
        <f t="shared" si="3"/>
        <v>0</v>
      </c>
      <c r="J12" s="481">
        <f t="shared" si="4"/>
        <v>0</v>
      </c>
      <c r="K12" s="181"/>
      <c r="L12" s="181"/>
      <c r="M12" s="181"/>
      <c r="N12" s="181"/>
      <c r="O12" s="181"/>
      <c r="P12" s="480">
        <f t="shared" si="0"/>
        <v>0</v>
      </c>
      <c r="Q12" s="480">
        <f t="shared" si="5"/>
        <v>0</v>
      </c>
      <c r="R12" s="481">
        <f t="shared" si="6"/>
        <v>0</v>
      </c>
      <c r="S12" s="481">
        <f t="shared" si="1"/>
        <v>0</v>
      </c>
    </row>
    <row r="13" spans="1:30">
      <c r="A13" s="8"/>
      <c r="B13" s="439"/>
      <c r="C13" s="181"/>
      <c r="D13" s="10"/>
      <c r="E13" s="181"/>
      <c r="F13" s="181"/>
      <c r="G13" s="181"/>
      <c r="H13" s="480">
        <f t="shared" si="2"/>
        <v>0</v>
      </c>
      <c r="I13" s="480">
        <f t="shared" si="3"/>
        <v>0</v>
      </c>
      <c r="J13" s="481">
        <f t="shared" si="4"/>
        <v>0</v>
      </c>
      <c r="K13" s="181"/>
      <c r="L13" s="181"/>
      <c r="M13" s="181"/>
      <c r="N13" s="181"/>
      <c r="O13" s="181"/>
      <c r="P13" s="480">
        <f t="shared" si="0"/>
        <v>0</v>
      </c>
      <c r="Q13" s="480">
        <f t="shared" si="5"/>
        <v>0</v>
      </c>
      <c r="R13" s="481">
        <f t="shared" si="6"/>
        <v>0</v>
      </c>
      <c r="S13" s="481">
        <f t="shared" si="1"/>
        <v>0</v>
      </c>
    </row>
    <row r="14" spans="1:30">
      <c r="A14" s="8"/>
      <c r="B14" s="439"/>
      <c r="C14" s="181"/>
      <c r="D14" s="10"/>
      <c r="E14" s="181"/>
      <c r="F14" s="181"/>
      <c r="G14" s="181"/>
      <c r="H14" s="480">
        <f t="shared" si="2"/>
        <v>0</v>
      </c>
      <c r="I14" s="480">
        <f t="shared" si="3"/>
        <v>0</v>
      </c>
      <c r="J14" s="481">
        <f t="shared" si="4"/>
        <v>0</v>
      </c>
      <c r="K14" s="181"/>
      <c r="L14" s="181"/>
      <c r="M14" s="181"/>
      <c r="N14" s="181"/>
      <c r="O14" s="181"/>
      <c r="P14" s="480">
        <f t="shared" si="0"/>
        <v>0</v>
      </c>
      <c r="Q14" s="480">
        <f t="shared" si="5"/>
        <v>0</v>
      </c>
      <c r="R14" s="481">
        <f t="shared" si="6"/>
        <v>0</v>
      </c>
      <c r="S14" s="481">
        <f t="shared" si="1"/>
        <v>0</v>
      </c>
    </row>
    <row r="15" spans="1:30">
      <c r="A15" s="8"/>
      <c r="B15" s="439"/>
      <c r="C15" s="181"/>
      <c r="D15" s="10"/>
      <c r="E15" s="181"/>
      <c r="F15" s="181"/>
      <c r="G15" s="181"/>
      <c r="H15" s="480">
        <f t="shared" si="2"/>
        <v>0</v>
      </c>
      <c r="I15" s="480">
        <f t="shared" si="3"/>
        <v>0</v>
      </c>
      <c r="J15" s="481">
        <f t="shared" si="4"/>
        <v>0</v>
      </c>
      <c r="K15" s="181"/>
      <c r="L15" s="181"/>
      <c r="M15" s="181"/>
      <c r="N15" s="181"/>
      <c r="O15" s="181"/>
      <c r="P15" s="480">
        <f t="shared" si="0"/>
        <v>0</v>
      </c>
      <c r="Q15" s="480">
        <f t="shared" si="5"/>
        <v>0</v>
      </c>
      <c r="R15" s="481">
        <f t="shared" si="6"/>
        <v>0</v>
      </c>
      <c r="S15" s="481">
        <f t="shared" si="1"/>
        <v>0</v>
      </c>
    </row>
    <row r="16" spans="1:30">
      <c r="A16" s="8"/>
      <c r="B16" s="439"/>
      <c r="C16" s="181"/>
      <c r="D16" s="10"/>
      <c r="E16" s="181"/>
      <c r="F16" s="181"/>
      <c r="G16" s="181"/>
      <c r="H16" s="480">
        <f t="shared" si="2"/>
        <v>0</v>
      </c>
      <c r="I16" s="480">
        <f t="shared" si="3"/>
        <v>0</v>
      </c>
      <c r="J16" s="481">
        <f t="shared" si="4"/>
        <v>0</v>
      </c>
      <c r="K16" s="181"/>
      <c r="L16" s="181"/>
      <c r="M16" s="181"/>
      <c r="N16" s="181"/>
      <c r="O16" s="181"/>
      <c r="P16" s="480">
        <f t="shared" si="0"/>
        <v>0</v>
      </c>
      <c r="Q16" s="480">
        <f t="shared" si="5"/>
        <v>0</v>
      </c>
      <c r="R16" s="481">
        <f t="shared" si="6"/>
        <v>0</v>
      </c>
      <c r="S16" s="481">
        <f t="shared" si="1"/>
        <v>0</v>
      </c>
    </row>
    <row r="17" spans="1:19">
      <c r="A17" s="8"/>
      <c r="B17" s="439"/>
      <c r="C17" s="181"/>
      <c r="D17" s="10"/>
      <c r="E17" s="181"/>
      <c r="F17" s="181"/>
      <c r="G17" s="181"/>
      <c r="H17" s="480">
        <f t="shared" si="2"/>
        <v>0</v>
      </c>
      <c r="I17" s="480">
        <f t="shared" si="3"/>
        <v>0</v>
      </c>
      <c r="J17" s="481">
        <f t="shared" si="4"/>
        <v>0</v>
      </c>
      <c r="K17" s="181"/>
      <c r="L17" s="181"/>
      <c r="M17" s="181"/>
      <c r="N17" s="181"/>
      <c r="O17" s="181"/>
      <c r="P17" s="480">
        <f t="shared" si="0"/>
        <v>0</v>
      </c>
      <c r="Q17" s="480">
        <f t="shared" si="5"/>
        <v>0</v>
      </c>
      <c r="R17" s="481">
        <f t="shared" si="6"/>
        <v>0</v>
      </c>
      <c r="S17" s="481">
        <f t="shared" si="1"/>
        <v>0</v>
      </c>
    </row>
    <row r="18" spans="1:19">
      <c r="A18" s="8"/>
      <c r="B18" s="439"/>
      <c r="C18" s="181"/>
      <c r="D18" s="10"/>
      <c r="E18" s="181"/>
      <c r="F18" s="181"/>
      <c r="G18" s="181"/>
      <c r="H18" s="480">
        <f t="shared" si="2"/>
        <v>0</v>
      </c>
      <c r="I18" s="480">
        <f t="shared" si="3"/>
        <v>0</v>
      </c>
      <c r="J18" s="481">
        <f t="shared" si="4"/>
        <v>0</v>
      </c>
      <c r="K18" s="181"/>
      <c r="L18" s="181"/>
      <c r="M18" s="181"/>
      <c r="N18" s="181"/>
      <c r="O18" s="181"/>
      <c r="P18" s="480">
        <f t="shared" si="0"/>
        <v>0</v>
      </c>
      <c r="Q18" s="480">
        <f t="shared" si="5"/>
        <v>0</v>
      </c>
      <c r="R18" s="481">
        <f t="shared" si="6"/>
        <v>0</v>
      </c>
      <c r="S18" s="481">
        <f t="shared" si="1"/>
        <v>0</v>
      </c>
    </row>
    <row r="19" spans="1:19">
      <c r="A19" s="8"/>
      <c r="B19" s="439"/>
      <c r="C19" s="181"/>
      <c r="D19" s="10"/>
      <c r="E19" s="181"/>
      <c r="F19" s="181"/>
      <c r="G19" s="181"/>
      <c r="H19" s="480">
        <f t="shared" si="2"/>
        <v>0</v>
      </c>
      <c r="I19" s="480">
        <f t="shared" si="3"/>
        <v>0</v>
      </c>
      <c r="J19" s="481">
        <f t="shared" si="4"/>
        <v>0</v>
      </c>
      <c r="K19" s="181"/>
      <c r="L19" s="181"/>
      <c r="M19" s="181"/>
      <c r="N19" s="181"/>
      <c r="O19" s="181"/>
      <c r="P19" s="480">
        <f t="shared" si="0"/>
        <v>0</v>
      </c>
      <c r="Q19" s="480">
        <f t="shared" si="5"/>
        <v>0</v>
      </c>
      <c r="R19" s="481">
        <f t="shared" si="6"/>
        <v>0</v>
      </c>
      <c r="S19" s="481">
        <f t="shared" si="1"/>
        <v>0</v>
      </c>
    </row>
    <row r="20" spans="1:19">
      <c r="A20" s="8"/>
      <c r="B20" s="439"/>
      <c r="C20" s="181"/>
      <c r="D20" s="10"/>
      <c r="E20" s="181"/>
      <c r="F20" s="181"/>
      <c r="G20" s="181"/>
      <c r="H20" s="480">
        <f t="shared" si="2"/>
        <v>0</v>
      </c>
      <c r="I20" s="480">
        <f t="shared" si="3"/>
        <v>0</v>
      </c>
      <c r="J20" s="481">
        <f t="shared" si="4"/>
        <v>0</v>
      </c>
      <c r="K20" s="181"/>
      <c r="L20" s="181"/>
      <c r="M20" s="181"/>
      <c r="N20" s="181"/>
      <c r="O20" s="181"/>
      <c r="P20" s="480">
        <f t="shared" si="0"/>
        <v>0</v>
      </c>
      <c r="Q20" s="480">
        <f t="shared" si="5"/>
        <v>0</v>
      </c>
      <c r="R20" s="481">
        <f t="shared" si="6"/>
        <v>0</v>
      </c>
      <c r="S20" s="481">
        <f t="shared" si="1"/>
        <v>0</v>
      </c>
    </row>
    <row r="21" spans="1:19">
      <c r="A21" s="8"/>
      <c r="B21" s="439"/>
      <c r="C21" s="181"/>
      <c r="D21" s="10"/>
      <c r="E21" s="181"/>
      <c r="F21" s="181"/>
      <c r="G21" s="181"/>
      <c r="H21" s="480">
        <f t="shared" si="2"/>
        <v>0</v>
      </c>
      <c r="I21" s="480">
        <f t="shared" si="3"/>
        <v>0</v>
      </c>
      <c r="J21" s="481">
        <f t="shared" si="4"/>
        <v>0</v>
      </c>
      <c r="K21" s="181"/>
      <c r="L21" s="181"/>
      <c r="M21" s="181"/>
      <c r="N21" s="181"/>
      <c r="O21" s="181"/>
      <c r="P21" s="480">
        <f t="shared" si="0"/>
        <v>0</v>
      </c>
      <c r="Q21" s="480">
        <f t="shared" si="5"/>
        <v>0</v>
      </c>
      <c r="R21" s="481">
        <f t="shared" si="6"/>
        <v>0</v>
      </c>
      <c r="S21" s="481">
        <f t="shared" si="1"/>
        <v>0</v>
      </c>
    </row>
    <row r="22" spans="1:19">
      <c r="A22" s="8"/>
      <c r="B22" s="439"/>
      <c r="C22" s="181"/>
      <c r="D22" s="10"/>
      <c r="E22" s="181"/>
      <c r="F22" s="181"/>
      <c r="G22" s="181"/>
      <c r="H22" s="480">
        <f t="shared" si="2"/>
        <v>0</v>
      </c>
      <c r="I22" s="480">
        <f t="shared" si="3"/>
        <v>0</v>
      </c>
      <c r="J22" s="481">
        <f t="shared" si="4"/>
        <v>0</v>
      </c>
      <c r="K22" s="181"/>
      <c r="L22" s="181"/>
      <c r="M22" s="181"/>
      <c r="N22" s="181"/>
      <c r="O22" s="181"/>
      <c r="P22" s="480">
        <f t="shared" si="0"/>
        <v>0</v>
      </c>
      <c r="Q22" s="480">
        <f t="shared" si="5"/>
        <v>0</v>
      </c>
      <c r="R22" s="481">
        <f t="shared" si="6"/>
        <v>0</v>
      </c>
      <c r="S22" s="481">
        <f t="shared" si="1"/>
        <v>0</v>
      </c>
    </row>
    <row r="23" spans="1:19">
      <c r="A23" s="8"/>
      <c r="B23" s="439"/>
      <c r="C23" s="181"/>
      <c r="D23" s="10"/>
      <c r="E23" s="181"/>
      <c r="F23" s="181"/>
      <c r="G23" s="181"/>
      <c r="H23" s="480">
        <f t="shared" si="2"/>
        <v>0</v>
      </c>
      <c r="I23" s="480">
        <f t="shared" si="3"/>
        <v>0</v>
      </c>
      <c r="J23" s="481">
        <f t="shared" si="4"/>
        <v>0</v>
      </c>
      <c r="K23" s="181"/>
      <c r="L23" s="181"/>
      <c r="M23" s="181"/>
      <c r="N23" s="181"/>
      <c r="O23" s="181"/>
      <c r="P23" s="480">
        <f t="shared" si="0"/>
        <v>0</v>
      </c>
      <c r="Q23" s="480">
        <f t="shared" si="5"/>
        <v>0</v>
      </c>
      <c r="R23" s="481">
        <f t="shared" si="6"/>
        <v>0</v>
      </c>
      <c r="S23" s="481">
        <f t="shared" si="1"/>
        <v>0</v>
      </c>
    </row>
    <row r="24" spans="1:19">
      <c r="A24" s="8"/>
      <c r="B24" s="439"/>
      <c r="C24" s="181"/>
      <c r="D24" s="10"/>
      <c r="E24" s="181"/>
      <c r="F24" s="181"/>
      <c r="G24" s="181"/>
      <c r="H24" s="480">
        <f t="shared" si="2"/>
        <v>0</v>
      </c>
      <c r="I24" s="480">
        <f t="shared" si="3"/>
        <v>0</v>
      </c>
      <c r="J24" s="481">
        <f t="shared" si="4"/>
        <v>0</v>
      </c>
      <c r="K24" s="181"/>
      <c r="L24" s="181"/>
      <c r="M24" s="181"/>
      <c r="N24" s="181"/>
      <c r="O24" s="181"/>
      <c r="P24" s="480">
        <f t="shared" si="0"/>
        <v>0</v>
      </c>
      <c r="Q24" s="480">
        <f t="shared" si="5"/>
        <v>0</v>
      </c>
      <c r="R24" s="481">
        <f t="shared" si="6"/>
        <v>0</v>
      </c>
      <c r="S24" s="481">
        <f t="shared" si="1"/>
        <v>0</v>
      </c>
    </row>
    <row r="25" spans="1:19">
      <c r="A25" s="8"/>
      <c r="B25" s="439"/>
      <c r="C25" s="181"/>
      <c r="D25" s="10"/>
      <c r="E25" s="181"/>
      <c r="F25" s="181"/>
      <c r="G25" s="181"/>
      <c r="H25" s="480">
        <f t="shared" si="2"/>
        <v>0</v>
      </c>
      <c r="I25" s="480">
        <f t="shared" si="3"/>
        <v>0</v>
      </c>
      <c r="J25" s="481">
        <f t="shared" si="4"/>
        <v>0</v>
      </c>
      <c r="K25" s="181"/>
      <c r="L25" s="181"/>
      <c r="M25" s="181"/>
      <c r="N25" s="181"/>
      <c r="O25" s="181"/>
      <c r="P25" s="480">
        <f t="shared" si="0"/>
        <v>0</v>
      </c>
      <c r="Q25" s="480">
        <f t="shared" si="5"/>
        <v>0</v>
      </c>
      <c r="R25" s="481">
        <f t="shared" si="6"/>
        <v>0</v>
      </c>
      <c r="S25" s="481">
        <f t="shared" si="1"/>
        <v>0</v>
      </c>
    </row>
    <row r="26" spans="1:19">
      <c r="A26" s="8"/>
      <c r="B26" s="439"/>
      <c r="C26" s="181"/>
      <c r="D26" s="10"/>
      <c r="E26" s="181"/>
      <c r="F26" s="181"/>
      <c r="G26" s="181"/>
      <c r="H26" s="480">
        <f t="shared" si="2"/>
        <v>0</v>
      </c>
      <c r="I26" s="480">
        <f t="shared" si="3"/>
        <v>0</v>
      </c>
      <c r="J26" s="481">
        <f t="shared" si="4"/>
        <v>0</v>
      </c>
      <c r="K26" s="181"/>
      <c r="L26" s="181"/>
      <c r="M26" s="181"/>
      <c r="N26" s="181"/>
      <c r="O26" s="181"/>
      <c r="P26" s="480">
        <f t="shared" si="0"/>
        <v>0</v>
      </c>
      <c r="Q26" s="480">
        <f t="shared" si="5"/>
        <v>0</v>
      </c>
      <c r="R26" s="481">
        <f t="shared" si="6"/>
        <v>0</v>
      </c>
      <c r="S26" s="481">
        <f t="shared" si="1"/>
        <v>0</v>
      </c>
    </row>
    <row r="27" spans="1:19">
      <c r="A27" s="8"/>
      <c r="B27" s="439"/>
      <c r="C27" s="181"/>
      <c r="D27" s="10"/>
      <c r="E27" s="181"/>
      <c r="F27" s="181"/>
      <c r="G27" s="181"/>
      <c r="H27" s="480">
        <f t="shared" si="2"/>
        <v>0</v>
      </c>
      <c r="I27" s="480">
        <f t="shared" si="3"/>
        <v>0</v>
      </c>
      <c r="J27" s="481">
        <f t="shared" si="4"/>
        <v>0</v>
      </c>
      <c r="K27" s="181"/>
      <c r="L27" s="181"/>
      <c r="M27" s="181"/>
      <c r="N27" s="181"/>
      <c r="O27" s="181"/>
      <c r="P27" s="480">
        <f t="shared" si="0"/>
        <v>0</v>
      </c>
      <c r="Q27" s="480">
        <f t="shared" si="5"/>
        <v>0</v>
      </c>
      <c r="R27" s="481">
        <f t="shared" si="6"/>
        <v>0</v>
      </c>
      <c r="S27" s="481">
        <f t="shared" si="1"/>
        <v>0</v>
      </c>
    </row>
    <row r="28" spans="1:19">
      <c r="A28" s="8"/>
      <c r="B28" s="439"/>
      <c r="C28" s="181"/>
      <c r="D28" s="10"/>
      <c r="E28" s="181"/>
      <c r="F28" s="181"/>
      <c r="G28" s="181"/>
      <c r="H28" s="480">
        <f t="shared" si="2"/>
        <v>0</v>
      </c>
      <c r="I28" s="480">
        <f t="shared" si="3"/>
        <v>0</v>
      </c>
      <c r="J28" s="481">
        <f>I28-H28</f>
        <v>0</v>
      </c>
      <c r="K28" s="181"/>
      <c r="L28" s="181"/>
      <c r="M28" s="181"/>
      <c r="N28" s="181"/>
      <c r="O28" s="181"/>
      <c r="P28" s="480">
        <f t="shared" si="0"/>
        <v>0</v>
      </c>
      <c r="Q28" s="480">
        <f t="shared" si="5"/>
        <v>0</v>
      </c>
      <c r="R28" s="481">
        <f t="shared" si="6"/>
        <v>0</v>
      </c>
      <c r="S28" s="481">
        <f t="shared" si="1"/>
        <v>0</v>
      </c>
    </row>
    <row r="29" spans="1:19">
      <c r="A29" s="485" t="s">
        <v>7</v>
      </c>
      <c r="B29" s="486">
        <f>COUNTA(B5:B28)</f>
        <v>0</v>
      </c>
      <c r="C29" s="481">
        <f>SUM(C5:C28)</f>
        <v>0</v>
      </c>
      <c r="D29" s="481">
        <f t="shared" ref="D29:S29" si="7">SUM(D5:D28)</f>
        <v>0</v>
      </c>
      <c r="E29" s="481">
        <f>SUM(E5:E28)</f>
        <v>0</v>
      </c>
      <c r="F29" s="481">
        <f t="shared" si="7"/>
        <v>0</v>
      </c>
      <c r="G29" s="481">
        <f t="shared" si="7"/>
        <v>0</v>
      </c>
      <c r="H29" s="481">
        <f t="shared" si="7"/>
        <v>0</v>
      </c>
      <c r="I29" s="481">
        <f t="shared" si="7"/>
        <v>0</v>
      </c>
      <c r="J29" s="481">
        <f>IFERROR(SUM(J5:J28),0)</f>
        <v>0</v>
      </c>
      <c r="K29" s="481">
        <f t="shared" si="7"/>
        <v>0</v>
      </c>
      <c r="L29" s="481">
        <f t="shared" si="7"/>
        <v>0</v>
      </c>
      <c r="M29" s="481">
        <f t="shared" si="7"/>
        <v>0</v>
      </c>
      <c r="N29" s="481">
        <f t="shared" si="7"/>
        <v>0</v>
      </c>
      <c r="O29" s="481">
        <f t="shared" si="7"/>
        <v>0</v>
      </c>
      <c r="P29" s="481">
        <f>SUM(P5:P28)</f>
        <v>0</v>
      </c>
      <c r="Q29" s="481">
        <f t="shared" si="7"/>
        <v>0</v>
      </c>
      <c r="R29" s="481">
        <f>IFERROR(SUM(R5:R28),0)</f>
        <v>0</v>
      </c>
      <c r="S29" s="481">
        <f t="shared" si="7"/>
        <v>0</v>
      </c>
    </row>
    <row r="32" spans="1:19" ht="17.399999999999999">
      <c r="A32" s="478" t="s">
        <v>801</v>
      </c>
      <c r="M32" s="46"/>
      <c r="N32" s="46"/>
      <c r="O32" s="46"/>
    </row>
    <row r="33" spans="1:15">
      <c r="M33" s="46"/>
      <c r="N33" s="46"/>
      <c r="O33" s="46"/>
    </row>
    <row r="34" spans="1:15" ht="145.19999999999999">
      <c r="A34" s="839" t="s">
        <v>682</v>
      </c>
      <c r="B34" s="839" t="s">
        <v>680</v>
      </c>
      <c r="C34" s="825" t="s">
        <v>802</v>
      </c>
      <c r="D34" s="819" t="s">
        <v>835</v>
      </c>
      <c r="E34" s="819" t="s">
        <v>836</v>
      </c>
      <c r="F34" s="819" t="s">
        <v>837</v>
      </c>
      <c r="G34" s="819" t="s">
        <v>838</v>
      </c>
      <c r="H34" s="819" t="s">
        <v>839</v>
      </c>
      <c r="I34" s="843" t="s">
        <v>840</v>
      </c>
      <c r="J34" s="821" t="s">
        <v>841</v>
      </c>
      <c r="K34" s="821" t="s">
        <v>842</v>
      </c>
      <c r="L34" s="826" t="s">
        <v>843</v>
      </c>
      <c r="M34" s="821" t="s">
        <v>844</v>
      </c>
      <c r="N34" s="821" t="s">
        <v>845</v>
      </c>
      <c r="O34" s="822" t="s">
        <v>722</v>
      </c>
    </row>
    <row r="35" spans="1:15">
      <c r="A35" s="479"/>
      <c r="B35" s="439"/>
      <c r="C35" s="181"/>
      <c r="D35" s="181"/>
      <c r="E35" s="855"/>
      <c r="F35" s="480">
        <f>C35*$Y$5</f>
        <v>0</v>
      </c>
      <c r="G35" s="480">
        <f>D35*E35</f>
        <v>0</v>
      </c>
      <c r="H35" s="481">
        <f>F35-G35</f>
        <v>0</v>
      </c>
      <c r="I35" s="482"/>
      <c r="J35" s="482"/>
      <c r="K35" s="856"/>
      <c r="L35" s="480">
        <f>I35*$AD$5</f>
        <v>0</v>
      </c>
      <c r="M35" s="480">
        <f>J35*K35</f>
        <v>0</v>
      </c>
      <c r="N35" s="480">
        <f>L35-M35</f>
        <v>0</v>
      </c>
      <c r="O35" s="480">
        <f>H35+N35</f>
        <v>0</v>
      </c>
    </row>
    <row r="36" spans="1:15">
      <c r="A36" s="479"/>
      <c r="B36" s="439"/>
      <c r="C36" s="181"/>
      <c r="D36" s="181"/>
      <c r="E36" s="855"/>
      <c r="F36" s="480">
        <f t="shared" ref="F36:F57" si="8">C36*$Y$5</f>
        <v>0</v>
      </c>
      <c r="G36" s="480">
        <f t="shared" ref="G36:G57" si="9">D36*E36</f>
        <v>0</v>
      </c>
      <c r="H36" s="481">
        <f t="shared" ref="H36:H58" si="10">F36-G36</f>
        <v>0</v>
      </c>
      <c r="I36" s="482"/>
      <c r="J36" s="482"/>
      <c r="K36" s="856"/>
      <c r="L36" s="480">
        <f t="shared" ref="L36:L58" si="11">I36*$AD$5</f>
        <v>0</v>
      </c>
      <c r="M36" s="480">
        <f t="shared" ref="M36:M56" si="12">J36*K36</f>
        <v>0</v>
      </c>
      <c r="N36" s="480">
        <f t="shared" ref="N36:N58" si="13">L36-M36</f>
        <v>0</v>
      </c>
      <c r="O36" s="480">
        <f t="shared" ref="O36:O58" si="14">H36+N36</f>
        <v>0</v>
      </c>
    </row>
    <row r="37" spans="1:15">
      <c r="A37" s="479"/>
      <c r="B37" s="439"/>
      <c r="C37" s="181"/>
      <c r="D37" s="181"/>
      <c r="E37" s="855"/>
      <c r="F37" s="480">
        <f t="shared" si="8"/>
        <v>0</v>
      </c>
      <c r="G37" s="480">
        <f t="shared" si="9"/>
        <v>0</v>
      </c>
      <c r="H37" s="481">
        <f t="shared" si="10"/>
        <v>0</v>
      </c>
      <c r="I37" s="482"/>
      <c r="J37" s="482"/>
      <c r="K37" s="856"/>
      <c r="L37" s="480">
        <f t="shared" si="11"/>
        <v>0</v>
      </c>
      <c r="M37" s="480">
        <f t="shared" si="12"/>
        <v>0</v>
      </c>
      <c r="N37" s="480">
        <f t="shared" si="13"/>
        <v>0</v>
      </c>
      <c r="O37" s="480">
        <f t="shared" si="14"/>
        <v>0</v>
      </c>
    </row>
    <row r="38" spans="1:15">
      <c r="A38" s="479"/>
      <c r="B38" s="439"/>
      <c r="C38" s="181"/>
      <c r="D38" s="181"/>
      <c r="E38" s="855"/>
      <c r="F38" s="480">
        <f t="shared" si="8"/>
        <v>0</v>
      </c>
      <c r="G38" s="480">
        <f t="shared" si="9"/>
        <v>0</v>
      </c>
      <c r="H38" s="481">
        <f t="shared" si="10"/>
        <v>0</v>
      </c>
      <c r="I38" s="482"/>
      <c r="J38" s="482"/>
      <c r="K38" s="856"/>
      <c r="L38" s="480">
        <f t="shared" si="11"/>
        <v>0</v>
      </c>
      <c r="M38" s="480">
        <f t="shared" si="12"/>
        <v>0</v>
      </c>
      <c r="N38" s="480">
        <f t="shared" si="13"/>
        <v>0</v>
      </c>
      <c r="O38" s="480">
        <f t="shared" si="14"/>
        <v>0</v>
      </c>
    </row>
    <row r="39" spans="1:15">
      <c r="A39" s="479"/>
      <c r="B39" s="439"/>
      <c r="C39" s="181"/>
      <c r="D39" s="181"/>
      <c r="E39" s="855"/>
      <c r="F39" s="480">
        <f t="shared" si="8"/>
        <v>0</v>
      </c>
      <c r="G39" s="480">
        <f t="shared" si="9"/>
        <v>0</v>
      </c>
      <c r="H39" s="481">
        <f t="shared" si="10"/>
        <v>0</v>
      </c>
      <c r="I39" s="482"/>
      <c r="J39" s="482"/>
      <c r="K39" s="856"/>
      <c r="L39" s="480">
        <f t="shared" si="11"/>
        <v>0</v>
      </c>
      <c r="M39" s="480">
        <f t="shared" si="12"/>
        <v>0</v>
      </c>
      <c r="N39" s="480">
        <f t="shared" si="13"/>
        <v>0</v>
      </c>
      <c r="O39" s="480">
        <f t="shared" si="14"/>
        <v>0</v>
      </c>
    </row>
    <row r="40" spans="1:15">
      <c r="A40" s="479"/>
      <c r="B40" s="439"/>
      <c r="C40" s="181"/>
      <c r="D40" s="181"/>
      <c r="E40" s="855"/>
      <c r="F40" s="480">
        <f t="shared" si="8"/>
        <v>0</v>
      </c>
      <c r="G40" s="480">
        <f t="shared" si="9"/>
        <v>0</v>
      </c>
      <c r="H40" s="481">
        <f t="shared" si="10"/>
        <v>0</v>
      </c>
      <c r="I40" s="482"/>
      <c r="J40" s="482"/>
      <c r="K40" s="856"/>
      <c r="L40" s="480">
        <f t="shared" si="11"/>
        <v>0</v>
      </c>
      <c r="M40" s="480">
        <f t="shared" si="12"/>
        <v>0</v>
      </c>
      <c r="N40" s="480">
        <f t="shared" si="13"/>
        <v>0</v>
      </c>
      <c r="O40" s="480">
        <f t="shared" si="14"/>
        <v>0</v>
      </c>
    </row>
    <row r="41" spans="1:15">
      <c r="A41" s="479"/>
      <c r="B41" s="439"/>
      <c r="C41" s="181"/>
      <c r="D41" s="181"/>
      <c r="E41" s="855"/>
      <c r="F41" s="480">
        <f>C41*$Y$5</f>
        <v>0</v>
      </c>
      <c r="G41" s="480">
        <f t="shared" si="9"/>
        <v>0</v>
      </c>
      <c r="H41" s="481">
        <f t="shared" si="10"/>
        <v>0</v>
      </c>
      <c r="I41" s="482"/>
      <c r="J41" s="482"/>
      <c r="K41" s="856"/>
      <c r="L41" s="480">
        <f t="shared" si="11"/>
        <v>0</v>
      </c>
      <c r="M41" s="480">
        <f t="shared" si="12"/>
        <v>0</v>
      </c>
      <c r="N41" s="480">
        <f t="shared" si="13"/>
        <v>0</v>
      </c>
      <c r="O41" s="480">
        <f t="shared" si="14"/>
        <v>0</v>
      </c>
    </row>
    <row r="42" spans="1:15">
      <c r="A42" s="479"/>
      <c r="B42" s="439"/>
      <c r="C42" s="181"/>
      <c r="D42" s="181"/>
      <c r="E42" s="855"/>
      <c r="F42" s="480">
        <f t="shared" si="8"/>
        <v>0</v>
      </c>
      <c r="G42" s="480">
        <f t="shared" si="9"/>
        <v>0</v>
      </c>
      <c r="H42" s="481">
        <f t="shared" si="10"/>
        <v>0</v>
      </c>
      <c r="I42" s="482"/>
      <c r="J42" s="482"/>
      <c r="K42" s="856"/>
      <c r="L42" s="480">
        <f t="shared" si="11"/>
        <v>0</v>
      </c>
      <c r="M42" s="480">
        <f t="shared" si="12"/>
        <v>0</v>
      </c>
      <c r="N42" s="480">
        <f>L42-M42</f>
        <v>0</v>
      </c>
      <c r="O42" s="480">
        <f t="shared" si="14"/>
        <v>0</v>
      </c>
    </row>
    <row r="43" spans="1:15">
      <c r="A43" s="479"/>
      <c r="B43" s="439"/>
      <c r="C43" s="181"/>
      <c r="D43" s="181"/>
      <c r="E43" s="855"/>
      <c r="F43" s="480">
        <f t="shared" si="8"/>
        <v>0</v>
      </c>
      <c r="G43" s="480">
        <f t="shared" si="9"/>
        <v>0</v>
      </c>
      <c r="H43" s="481">
        <f>F43-G43</f>
        <v>0</v>
      </c>
      <c r="I43" s="482"/>
      <c r="J43" s="482"/>
      <c r="K43" s="856"/>
      <c r="L43" s="480">
        <f t="shared" si="11"/>
        <v>0</v>
      </c>
      <c r="M43" s="480">
        <f t="shared" si="12"/>
        <v>0</v>
      </c>
      <c r="N43" s="480">
        <f t="shared" si="13"/>
        <v>0</v>
      </c>
      <c r="O43" s="480">
        <f t="shared" si="14"/>
        <v>0</v>
      </c>
    </row>
    <row r="44" spans="1:15">
      <c r="A44" s="479"/>
      <c r="B44" s="439"/>
      <c r="C44" s="181"/>
      <c r="D44" s="181"/>
      <c r="E44" s="855"/>
      <c r="F44" s="480">
        <f t="shared" si="8"/>
        <v>0</v>
      </c>
      <c r="G44" s="480">
        <f t="shared" si="9"/>
        <v>0</v>
      </c>
      <c r="H44" s="481">
        <f t="shared" si="10"/>
        <v>0</v>
      </c>
      <c r="I44" s="482"/>
      <c r="J44" s="482"/>
      <c r="K44" s="856"/>
      <c r="L44" s="480">
        <f t="shared" si="11"/>
        <v>0</v>
      </c>
      <c r="M44" s="480">
        <f>J44*K44</f>
        <v>0</v>
      </c>
      <c r="N44" s="480">
        <f t="shared" si="13"/>
        <v>0</v>
      </c>
      <c r="O44" s="480">
        <f t="shared" si="14"/>
        <v>0</v>
      </c>
    </row>
    <row r="45" spans="1:15">
      <c r="A45" s="479"/>
      <c r="B45" s="439"/>
      <c r="C45" s="181"/>
      <c r="D45" s="181"/>
      <c r="E45" s="855"/>
      <c r="F45" s="480">
        <f t="shared" si="8"/>
        <v>0</v>
      </c>
      <c r="G45" s="480">
        <f t="shared" si="9"/>
        <v>0</v>
      </c>
      <c r="H45" s="481">
        <f t="shared" si="10"/>
        <v>0</v>
      </c>
      <c r="I45" s="482"/>
      <c r="J45" s="482"/>
      <c r="K45" s="856"/>
      <c r="L45" s="480">
        <f t="shared" si="11"/>
        <v>0</v>
      </c>
      <c r="M45" s="480">
        <f t="shared" si="12"/>
        <v>0</v>
      </c>
      <c r="N45" s="480">
        <f t="shared" si="13"/>
        <v>0</v>
      </c>
      <c r="O45" s="480">
        <f t="shared" si="14"/>
        <v>0</v>
      </c>
    </row>
    <row r="46" spans="1:15">
      <c r="A46" s="479"/>
      <c r="B46" s="439"/>
      <c r="C46" s="181"/>
      <c r="D46" s="181"/>
      <c r="E46" s="855"/>
      <c r="F46" s="480">
        <f t="shared" si="8"/>
        <v>0</v>
      </c>
      <c r="G46" s="480">
        <f t="shared" si="9"/>
        <v>0</v>
      </c>
      <c r="H46" s="481">
        <f t="shared" si="10"/>
        <v>0</v>
      </c>
      <c r="I46" s="482"/>
      <c r="J46" s="482"/>
      <c r="K46" s="856"/>
      <c r="L46" s="480">
        <f t="shared" si="11"/>
        <v>0</v>
      </c>
      <c r="M46" s="480">
        <f>J46*K46</f>
        <v>0</v>
      </c>
      <c r="N46" s="480">
        <f t="shared" si="13"/>
        <v>0</v>
      </c>
      <c r="O46" s="480">
        <f t="shared" si="14"/>
        <v>0</v>
      </c>
    </row>
    <row r="47" spans="1:15">
      <c r="A47" s="479"/>
      <c r="B47" s="439"/>
      <c r="C47" s="181"/>
      <c r="D47" s="181"/>
      <c r="E47" s="855"/>
      <c r="F47" s="480">
        <f t="shared" si="8"/>
        <v>0</v>
      </c>
      <c r="G47" s="480">
        <f t="shared" si="9"/>
        <v>0</v>
      </c>
      <c r="H47" s="481">
        <f t="shared" si="10"/>
        <v>0</v>
      </c>
      <c r="I47" s="482"/>
      <c r="J47" s="482"/>
      <c r="K47" s="856"/>
      <c r="L47" s="480">
        <f t="shared" si="11"/>
        <v>0</v>
      </c>
      <c r="M47" s="480">
        <f t="shared" si="12"/>
        <v>0</v>
      </c>
      <c r="N47" s="480">
        <f t="shared" si="13"/>
        <v>0</v>
      </c>
      <c r="O47" s="480">
        <f t="shared" si="14"/>
        <v>0</v>
      </c>
    </row>
    <row r="48" spans="1:15">
      <c r="A48" s="479"/>
      <c r="B48" s="439"/>
      <c r="C48" s="181"/>
      <c r="D48" s="181"/>
      <c r="E48" s="855"/>
      <c r="F48" s="480">
        <f t="shared" si="8"/>
        <v>0</v>
      </c>
      <c r="G48" s="480">
        <f t="shared" si="9"/>
        <v>0</v>
      </c>
      <c r="H48" s="481">
        <f t="shared" si="10"/>
        <v>0</v>
      </c>
      <c r="I48" s="482"/>
      <c r="J48" s="482"/>
      <c r="K48" s="856"/>
      <c r="L48" s="480">
        <f t="shared" si="11"/>
        <v>0</v>
      </c>
      <c r="M48" s="480">
        <f t="shared" si="12"/>
        <v>0</v>
      </c>
      <c r="N48" s="480">
        <f t="shared" si="13"/>
        <v>0</v>
      </c>
      <c r="O48" s="480">
        <f t="shared" si="14"/>
        <v>0</v>
      </c>
    </row>
    <row r="49" spans="1:15">
      <c r="A49" s="479"/>
      <c r="B49" s="439"/>
      <c r="C49" s="181"/>
      <c r="D49" s="181"/>
      <c r="E49" s="855"/>
      <c r="F49" s="480">
        <f t="shared" si="8"/>
        <v>0</v>
      </c>
      <c r="G49" s="480">
        <f t="shared" si="9"/>
        <v>0</v>
      </c>
      <c r="H49" s="481">
        <f t="shared" si="10"/>
        <v>0</v>
      </c>
      <c r="I49" s="482"/>
      <c r="J49" s="482"/>
      <c r="K49" s="856"/>
      <c r="L49" s="480">
        <f t="shared" si="11"/>
        <v>0</v>
      </c>
      <c r="M49" s="480">
        <f t="shared" si="12"/>
        <v>0</v>
      </c>
      <c r="N49" s="480">
        <f t="shared" si="13"/>
        <v>0</v>
      </c>
      <c r="O49" s="480">
        <f t="shared" si="14"/>
        <v>0</v>
      </c>
    </row>
    <row r="50" spans="1:15">
      <c r="A50" s="479"/>
      <c r="B50" s="439"/>
      <c r="C50" s="181"/>
      <c r="D50" s="181"/>
      <c r="E50" s="855"/>
      <c r="F50" s="480">
        <f t="shared" si="8"/>
        <v>0</v>
      </c>
      <c r="G50" s="480">
        <f t="shared" si="9"/>
        <v>0</v>
      </c>
      <c r="H50" s="481">
        <f t="shared" si="10"/>
        <v>0</v>
      </c>
      <c r="I50" s="482"/>
      <c r="J50" s="482"/>
      <c r="K50" s="856"/>
      <c r="L50" s="480">
        <f t="shared" si="11"/>
        <v>0</v>
      </c>
      <c r="M50" s="480">
        <f t="shared" si="12"/>
        <v>0</v>
      </c>
      <c r="N50" s="480">
        <f t="shared" si="13"/>
        <v>0</v>
      </c>
      <c r="O50" s="480">
        <f t="shared" si="14"/>
        <v>0</v>
      </c>
    </row>
    <row r="51" spans="1:15">
      <c r="A51" s="479"/>
      <c r="B51" s="439"/>
      <c r="C51" s="181"/>
      <c r="D51" s="181"/>
      <c r="E51" s="855"/>
      <c r="F51" s="480">
        <f t="shared" si="8"/>
        <v>0</v>
      </c>
      <c r="G51" s="480">
        <f t="shared" si="9"/>
        <v>0</v>
      </c>
      <c r="H51" s="481">
        <f t="shared" si="10"/>
        <v>0</v>
      </c>
      <c r="I51" s="482"/>
      <c r="J51" s="482"/>
      <c r="K51" s="856"/>
      <c r="L51" s="480">
        <f t="shared" si="11"/>
        <v>0</v>
      </c>
      <c r="M51" s="480">
        <f t="shared" si="12"/>
        <v>0</v>
      </c>
      <c r="N51" s="480">
        <f t="shared" si="13"/>
        <v>0</v>
      </c>
      <c r="O51" s="480">
        <f t="shared" si="14"/>
        <v>0</v>
      </c>
    </row>
    <row r="52" spans="1:15">
      <c r="A52" s="479"/>
      <c r="B52" s="439"/>
      <c r="C52" s="181"/>
      <c r="D52" s="181"/>
      <c r="E52" s="855"/>
      <c r="F52" s="480">
        <f t="shared" si="8"/>
        <v>0</v>
      </c>
      <c r="G52" s="480">
        <f t="shared" si="9"/>
        <v>0</v>
      </c>
      <c r="H52" s="481">
        <f t="shared" si="10"/>
        <v>0</v>
      </c>
      <c r="I52" s="482"/>
      <c r="J52" s="482"/>
      <c r="K52" s="856"/>
      <c r="L52" s="480">
        <f>I52*$AD$5</f>
        <v>0</v>
      </c>
      <c r="M52" s="480">
        <f t="shared" si="12"/>
        <v>0</v>
      </c>
      <c r="N52" s="480">
        <f t="shared" si="13"/>
        <v>0</v>
      </c>
      <c r="O52" s="480">
        <f t="shared" si="14"/>
        <v>0</v>
      </c>
    </row>
    <row r="53" spans="1:15">
      <c r="A53" s="479"/>
      <c r="B53" s="439"/>
      <c r="C53" s="181"/>
      <c r="D53" s="181"/>
      <c r="E53" s="855"/>
      <c r="F53" s="480">
        <f t="shared" si="8"/>
        <v>0</v>
      </c>
      <c r="G53" s="480">
        <f t="shared" si="9"/>
        <v>0</v>
      </c>
      <c r="H53" s="481">
        <f t="shared" si="10"/>
        <v>0</v>
      </c>
      <c r="I53" s="482"/>
      <c r="J53" s="482"/>
      <c r="K53" s="856"/>
      <c r="L53" s="480">
        <f t="shared" si="11"/>
        <v>0</v>
      </c>
      <c r="M53" s="480">
        <f t="shared" si="12"/>
        <v>0</v>
      </c>
      <c r="N53" s="480">
        <f t="shared" si="13"/>
        <v>0</v>
      </c>
      <c r="O53" s="480">
        <f t="shared" si="14"/>
        <v>0</v>
      </c>
    </row>
    <row r="54" spans="1:15">
      <c r="A54" s="479"/>
      <c r="B54" s="439"/>
      <c r="C54" s="181"/>
      <c r="D54" s="181"/>
      <c r="E54" s="855"/>
      <c r="F54" s="480">
        <f t="shared" si="8"/>
        <v>0</v>
      </c>
      <c r="G54" s="480">
        <f>D54*E54</f>
        <v>0</v>
      </c>
      <c r="H54" s="481">
        <f t="shared" si="10"/>
        <v>0</v>
      </c>
      <c r="I54" s="482"/>
      <c r="J54" s="482"/>
      <c r="K54" s="856"/>
      <c r="L54" s="480">
        <f t="shared" si="11"/>
        <v>0</v>
      </c>
      <c r="M54" s="480">
        <f t="shared" si="12"/>
        <v>0</v>
      </c>
      <c r="N54" s="480">
        <f t="shared" si="13"/>
        <v>0</v>
      </c>
      <c r="O54" s="480">
        <f t="shared" si="14"/>
        <v>0</v>
      </c>
    </row>
    <row r="55" spans="1:15">
      <c r="A55" s="479"/>
      <c r="B55" s="439"/>
      <c r="C55" s="181"/>
      <c r="D55" s="181"/>
      <c r="E55" s="855"/>
      <c r="F55" s="480">
        <f t="shared" si="8"/>
        <v>0</v>
      </c>
      <c r="G55" s="480">
        <f t="shared" si="9"/>
        <v>0</v>
      </c>
      <c r="H55" s="481">
        <f t="shared" si="10"/>
        <v>0</v>
      </c>
      <c r="I55" s="482"/>
      <c r="J55" s="482"/>
      <c r="K55" s="856"/>
      <c r="L55" s="480">
        <f t="shared" si="11"/>
        <v>0</v>
      </c>
      <c r="M55" s="480">
        <f t="shared" si="12"/>
        <v>0</v>
      </c>
      <c r="N55" s="480">
        <f t="shared" si="13"/>
        <v>0</v>
      </c>
      <c r="O55" s="480">
        <f t="shared" si="14"/>
        <v>0</v>
      </c>
    </row>
    <row r="56" spans="1:15">
      <c r="A56" s="479"/>
      <c r="B56" s="439"/>
      <c r="C56" s="181"/>
      <c r="D56" s="181"/>
      <c r="E56" s="855"/>
      <c r="F56" s="480">
        <f t="shared" si="8"/>
        <v>0</v>
      </c>
      <c r="G56" s="480">
        <f t="shared" si="9"/>
        <v>0</v>
      </c>
      <c r="H56" s="481">
        <f t="shared" si="10"/>
        <v>0</v>
      </c>
      <c r="I56" s="482"/>
      <c r="J56" s="482"/>
      <c r="K56" s="856"/>
      <c r="L56" s="480">
        <f t="shared" si="11"/>
        <v>0</v>
      </c>
      <c r="M56" s="480">
        <f t="shared" si="12"/>
        <v>0</v>
      </c>
      <c r="N56" s="480">
        <f t="shared" si="13"/>
        <v>0</v>
      </c>
      <c r="O56" s="480">
        <f t="shared" si="14"/>
        <v>0</v>
      </c>
    </row>
    <row r="57" spans="1:15">
      <c r="A57" s="479"/>
      <c r="B57" s="439"/>
      <c r="C57" s="181"/>
      <c r="D57" s="181"/>
      <c r="E57" s="855"/>
      <c r="F57" s="480">
        <f t="shared" si="8"/>
        <v>0</v>
      </c>
      <c r="G57" s="480">
        <f t="shared" si="9"/>
        <v>0</v>
      </c>
      <c r="H57" s="481">
        <f t="shared" si="10"/>
        <v>0</v>
      </c>
      <c r="I57" s="482"/>
      <c r="J57" s="482"/>
      <c r="K57" s="856"/>
      <c r="L57" s="480">
        <f t="shared" si="11"/>
        <v>0</v>
      </c>
      <c r="M57" s="480">
        <f>J57*K57</f>
        <v>0</v>
      </c>
      <c r="N57" s="480">
        <f t="shared" si="13"/>
        <v>0</v>
      </c>
      <c r="O57" s="480">
        <f t="shared" si="14"/>
        <v>0</v>
      </c>
    </row>
    <row r="58" spans="1:15">
      <c r="A58" s="479"/>
      <c r="B58" s="439"/>
      <c r="C58" s="181"/>
      <c r="D58" s="181"/>
      <c r="E58" s="855"/>
      <c r="F58" s="480">
        <f>C58*$Y$5</f>
        <v>0</v>
      </c>
      <c r="G58" s="480">
        <f>D58*E58</f>
        <v>0</v>
      </c>
      <c r="H58" s="481">
        <f t="shared" si="10"/>
        <v>0</v>
      </c>
      <c r="I58" s="482"/>
      <c r="J58" s="482"/>
      <c r="K58" s="856"/>
      <c r="L58" s="480">
        <f t="shared" si="11"/>
        <v>0</v>
      </c>
      <c r="M58" s="480">
        <f>J58*K58</f>
        <v>0</v>
      </c>
      <c r="N58" s="480">
        <f t="shared" si="13"/>
        <v>0</v>
      </c>
      <c r="O58" s="480">
        <f t="shared" si="14"/>
        <v>0</v>
      </c>
    </row>
    <row r="59" spans="1:15">
      <c r="A59" s="844" t="s">
        <v>7</v>
      </c>
      <c r="B59" s="845"/>
      <c r="C59" s="483">
        <f>SUM(C35:C58)</f>
        <v>0</v>
      </c>
      <c r="D59" s="483">
        <f>SUM(D35:D58)</f>
        <v>0</v>
      </c>
      <c r="E59" s="846"/>
      <c r="F59" s="483">
        <f>SUM(F35:F58)</f>
        <v>0</v>
      </c>
      <c r="G59" s="483">
        <f>SUM(G35:G58)</f>
        <v>0</v>
      </c>
      <c r="H59" s="483">
        <f t="shared" ref="H59" si="15">SUM(H35:H58)</f>
        <v>0</v>
      </c>
      <c r="I59" s="483">
        <f>SUM(I35:I58)</f>
        <v>0</v>
      </c>
      <c r="J59" s="483">
        <f>SUM(J35:J58)</f>
        <v>0</v>
      </c>
      <c r="K59" s="847"/>
      <c r="L59" s="483">
        <f>SUM(L35:L58)</f>
        <v>0</v>
      </c>
      <c r="M59" s="483">
        <f>SUM(M35:M58)</f>
        <v>0</v>
      </c>
      <c r="N59" s="483">
        <f t="shared" ref="N59:O59" si="16">SUM(N35:N58)</f>
        <v>0</v>
      </c>
      <c r="O59" s="483">
        <f t="shared" si="16"/>
        <v>0</v>
      </c>
    </row>
  </sheetData>
  <sheetProtection algorithmName="SHA-512" hashValue="2XD4jVdv5mKsL+ctrAOrQ9dyD7891/NYkCWQbRqGkghcKH/+i3b7s5s5fU1KoE2juf33Fg/j3BwV/lty618OsQ==" saltValue="GTBdoMVCJRWT0GSsVFk5ww==" spinCount="100000" sheet="1" formatCells="0" formatColumns="0" formatRows="0" insertColumns="0" insertRows="0" insertHyperlinks="0" autoFilter="0" pivotTables="0"/>
  <mergeCells count="2">
    <mergeCell ref="A1:S1"/>
    <mergeCell ref="U2:AD2"/>
  </mergeCells>
  <pageMargins left="0.7" right="0.7" top="0.75" bottom="0.75" header="0.3" footer="0.3"/>
  <pageSetup paperSize="9"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415C62-B689-4BD3-BB3D-E08C2A6D31CB}">
  <dimension ref="A1:AD59"/>
  <sheetViews>
    <sheetView zoomScale="90" zoomScaleNormal="90" workbookViewId="0">
      <selection activeCell="Q27" sqref="Q27"/>
    </sheetView>
  </sheetViews>
  <sheetFormatPr defaultColWidth="8.6640625" defaultRowHeight="13.2"/>
  <cols>
    <col min="1" max="1" width="7.6640625" style="46" customWidth="1"/>
    <col min="2" max="2" width="12.6640625" style="46" customWidth="1"/>
    <col min="3" max="3" width="12.33203125" style="46" customWidth="1"/>
    <col min="4" max="4" width="13.6640625" style="44" customWidth="1"/>
    <col min="5" max="5" width="12.33203125" style="44" customWidth="1"/>
    <col min="6" max="6" width="13.6640625" style="44" customWidth="1"/>
    <col min="7" max="7" width="14.33203125" style="44" customWidth="1"/>
    <col min="8" max="8" width="15.33203125" style="44" customWidth="1"/>
    <col min="9" max="9" width="16.6640625" style="44" customWidth="1"/>
    <col min="10" max="10" width="18" style="44" customWidth="1"/>
    <col min="11" max="11" width="11.5546875" style="44" customWidth="1"/>
    <col min="12" max="12" width="17.33203125" style="44" customWidth="1"/>
    <col min="13" max="13" width="12.5546875" style="44" customWidth="1"/>
    <col min="14" max="14" width="17.6640625" style="44" customWidth="1"/>
    <col min="15" max="15" width="14.88671875" style="44" customWidth="1"/>
    <col min="16" max="16" width="13.6640625" style="46" customWidth="1"/>
    <col min="17" max="17" width="18" style="44" customWidth="1"/>
    <col min="18" max="18" width="17.5546875" style="46" customWidth="1"/>
    <col min="19" max="19" width="17.44140625" style="46" customWidth="1"/>
    <col min="20" max="20" width="4" style="46" customWidth="1"/>
    <col min="21" max="26" width="16.44140625" style="46" customWidth="1"/>
    <col min="27" max="27" width="17.5546875" style="46" customWidth="1"/>
    <col min="28" max="28" width="17.33203125" style="46" customWidth="1"/>
    <col min="29" max="29" width="17.88671875" style="46" customWidth="1"/>
    <col min="30" max="30" width="17.5546875" style="46" customWidth="1"/>
    <col min="31" max="31" width="8.6640625" style="46"/>
    <col min="32" max="32" width="8.6640625" style="46" customWidth="1"/>
    <col min="33" max="16384" width="8.6640625" style="46"/>
  </cols>
  <sheetData>
    <row r="1" spans="1:30" ht="37.5" customHeight="1">
      <c r="A1" s="1067" t="s">
        <v>789</v>
      </c>
      <c r="B1" s="1067"/>
      <c r="C1" s="1067"/>
      <c r="D1" s="1067"/>
      <c r="E1" s="1067"/>
      <c r="F1" s="1067"/>
      <c r="G1" s="1067"/>
      <c r="H1" s="1067"/>
      <c r="I1" s="1067"/>
      <c r="J1" s="1067"/>
      <c r="K1" s="1067"/>
      <c r="L1" s="1067"/>
      <c r="M1" s="1067"/>
      <c r="N1" s="1067"/>
      <c r="O1" s="1067"/>
      <c r="P1" s="1067"/>
      <c r="Q1" s="1067"/>
      <c r="R1" s="1067"/>
      <c r="S1" s="1067"/>
    </row>
    <row r="2" spans="1:30" ht="17.399999999999999">
      <c r="A2" s="478" t="s">
        <v>687</v>
      </c>
      <c r="K2" s="833" t="s">
        <v>814</v>
      </c>
      <c r="L2" s="833" t="s">
        <v>815</v>
      </c>
      <c r="M2" s="834" t="s">
        <v>816</v>
      </c>
      <c r="N2" s="835" t="s">
        <v>815</v>
      </c>
      <c r="P2" s="361"/>
      <c r="Q2" s="836"/>
      <c r="R2" s="837" t="s">
        <v>817</v>
      </c>
      <c r="S2" s="838" t="s">
        <v>818</v>
      </c>
      <c r="U2" s="1070" t="s">
        <v>689</v>
      </c>
      <c r="V2" s="1071"/>
      <c r="W2" s="1071"/>
      <c r="X2" s="1071"/>
      <c r="Y2" s="1071"/>
      <c r="Z2" s="1071"/>
      <c r="AA2" s="1071"/>
      <c r="AB2" s="1071"/>
      <c r="AC2" s="1071"/>
      <c r="AD2" s="1072"/>
    </row>
    <row r="4" spans="1:30" ht="109.5" customHeight="1">
      <c r="A4" s="839" t="s">
        <v>682</v>
      </c>
      <c r="B4" s="839" t="s">
        <v>680</v>
      </c>
      <c r="C4" s="825" t="s">
        <v>802</v>
      </c>
      <c r="D4" s="819" t="s">
        <v>819</v>
      </c>
      <c r="E4" s="819" t="s">
        <v>820</v>
      </c>
      <c r="F4" s="819" t="s">
        <v>821</v>
      </c>
      <c r="G4" s="819" t="s">
        <v>822</v>
      </c>
      <c r="H4" s="818" t="s">
        <v>719</v>
      </c>
      <c r="I4" s="818" t="s">
        <v>781</v>
      </c>
      <c r="J4" s="819" t="s">
        <v>720</v>
      </c>
      <c r="K4" s="843" t="s">
        <v>840</v>
      </c>
      <c r="L4" s="821" t="s">
        <v>823</v>
      </c>
      <c r="M4" s="821" t="s">
        <v>824</v>
      </c>
      <c r="N4" s="821" t="s">
        <v>825</v>
      </c>
      <c r="O4" s="821" t="s">
        <v>826</v>
      </c>
      <c r="P4" s="820" t="s">
        <v>688</v>
      </c>
      <c r="Q4" s="820" t="s">
        <v>782</v>
      </c>
      <c r="R4" s="821" t="s">
        <v>721</v>
      </c>
      <c r="S4" s="822" t="s">
        <v>722</v>
      </c>
      <c r="T4" s="130"/>
      <c r="U4" s="819" t="s">
        <v>827</v>
      </c>
      <c r="V4" s="819" t="s">
        <v>723</v>
      </c>
      <c r="W4" s="840" t="s">
        <v>828</v>
      </c>
      <c r="X4" s="819" t="s">
        <v>829</v>
      </c>
      <c r="Y4" s="840" t="s">
        <v>830</v>
      </c>
      <c r="Z4" s="821" t="s">
        <v>831</v>
      </c>
      <c r="AA4" s="821" t="s">
        <v>724</v>
      </c>
      <c r="AB4" s="841" t="s">
        <v>832</v>
      </c>
      <c r="AC4" s="821" t="s">
        <v>833</v>
      </c>
      <c r="AD4" s="841" t="s">
        <v>834</v>
      </c>
    </row>
    <row r="5" spans="1:30">
      <c r="A5" s="8"/>
      <c r="B5" s="439"/>
      <c r="C5" s="181"/>
      <c r="D5" s="10"/>
      <c r="E5" s="181"/>
      <c r="F5" s="181"/>
      <c r="G5" s="181"/>
      <c r="H5" s="480">
        <f>SUM(D5:G5)</f>
        <v>0</v>
      </c>
      <c r="I5" s="480">
        <f>IFERROR(C5*$W$5,0)</f>
        <v>0</v>
      </c>
      <c r="J5" s="481">
        <f>I5-H5</f>
        <v>0</v>
      </c>
      <c r="K5" s="181"/>
      <c r="L5" s="10"/>
      <c r="M5" s="181"/>
      <c r="N5" s="181"/>
      <c r="O5" s="181"/>
      <c r="P5" s="480">
        <f t="shared" ref="P5:P28" si="0">SUM(L5:O5)</f>
        <v>0</v>
      </c>
      <c r="Q5" s="480">
        <f>IFERROR(K5*$AB$5,0)</f>
        <v>0</v>
      </c>
      <c r="R5" s="481">
        <f>Q5-P5</f>
        <v>0</v>
      </c>
      <c r="S5" s="481">
        <f t="shared" ref="S5:S28" si="1">J5+R5</f>
        <v>0</v>
      </c>
      <c r="U5" s="181"/>
      <c r="V5" s="181"/>
      <c r="W5" s="484">
        <f>IFERROR(V5/U5,0)</f>
        <v>0</v>
      </c>
      <c r="X5" s="181"/>
      <c r="Y5" s="484">
        <f>IFERROR(X5/U5,0)</f>
        <v>0</v>
      </c>
      <c r="Z5" s="181"/>
      <c r="AA5" s="181"/>
      <c r="AB5" s="484">
        <f>IFERROR(AA5/Z5,0)</f>
        <v>0</v>
      </c>
      <c r="AC5" s="181"/>
      <c r="AD5" s="484">
        <f>IFERROR(AC5/Z5,0)</f>
        <v>0</v>
      </c>
    </row>
    <row r="6" spans="1:30">
      <c r="A6" s="8"/>
      <c r="B6" s="439"/>
      <c r="C6" s="181"/>
      <c r="D6" s="10"/>
      <c r="E6" s="181"/>
      <c r="F6" s="181"/>
      <c r="G6" s="181"/>
      <c r="H6" s="480">
        <f t="shared" ref="H6:H28" si="2">SUM(D6:G6)</f>
        <v>0</v>
      </c>
      <c r="I6" s="480">
        <f t="shared" ref="I6:I28" si="3">IFERROR(C6*$W$5,0)</f>
        <v>0</v>
      </c>
      <c r="J6" s="481">
        <f t="shared" ref="J6:J27" si="4">I6-H6</f>
        <v>0</v>
      </c>
      <c r="K6" s="181"/>
      <c r="L6" s="181"/>
      <c r="M6" s="181"/>
      <c r="N6" s="181"/>
      <c r="O6" s="181"/>
      <c r="P6" s="480">
        <f t="shared" si="0"/>
        <v>0</v>
      </c>
      <c r="Q6" s="480">
        <f t="shared" ref="Q6:Q28" si="5">IFERROR(K6*$AB$5,0)</f>
        <v>0</v>
      </c>
      <c r="R6" s="481">
        <f t="shared" ref="R6:R28" si="6">Q6-P6</f>
        <v>0</v>
      </c>
      <c r="S6" s="481">
        <f t="shared" si="1"/>
        <v>0</v>
      </c>
    </row>
    <row r="7" spans="1:30">
      <c r="A7" s="8"/>
      <c r="B7" s="439"/>
      <c r="C7" s="181"/>
      <c r="D7" s="10"/>
      <c r="E7" s="181"/>
      <c r="F7" s="181"/>
      <c r="G7" s="181"/>
      <c r="H7" s="480">
        <f t="shared" si="2"/>
        <v>0</v>
      </c>
      <c r="I7" s="480">
        <f t="shared" si="3"/>
        <v>0</v>
      </c>
      <c r="J7" s="481">
        <f t="shared" si="4"/>
        <v>0</v>
      </c>
      <c r="K7" s="181"/>
      <c r="L7" s="181"/>
      <c r="M7" s="181"/>
      <c r="N7" s="181"/>
      <c r="O7" s="181"/>
      <c r="P7" s="480">
        <f t="shared" si="0"/>
        <v>0</v>
      </c>
      <c r="Q7" s="480">
        <f t="shared" si="5"/>
        <v>0</v>
      </c>
      <c r="R7" s="481">
        <f t="shared" si="6"/>
        <v>0</v>
      </c>
      <c r="S7" s="481">
        <f t="shared" si="1"/>
        <v>0</v>
      </c>
    </row>
    <row r="8" spans="1:30">
      <c r="A8" s="8"/>
      <c r="B8" s="439"/>
      <c r="C8" s="181"/>
      <c r="D8" s="10"/>
      <c r="E8" s="181"/>
      <c r="F8" s="181"/>
      <c r="G8" s="181"/>
      <c r="H8" s="480">
        <f t="shared" si="2"/>
        <v>0</v>
      </c>
      <c r="I8" s="480">
        <f t="shared" si="3"/>
        <v>0</v>
      </c>
      <c r="J8" s="481">
        <f t="shared" si="4"/>
        <v>0</v>
      </c>
      <c r="K8" s="181"/>
      <c r="L8" s="181"/>
      <c r="M8" s="181"/>
      <c r="N8" s="181"/>
      <c r="O8" s="181"/>
      <c r="P8" s="480">
        <f t="shared" si="0"/>
        <v>0</v>
      </c>
      <c r="Q8" s="480">
        <f t="shared" si="5"/>
        <v>0</v>
      </c>
      <c r="R8" s="481">
        <f t="shared" si="6"/>
        <v>0</v>
      </c>
      <c r="S8" s="481">
        <f t="shared" si="1"/>
        <v>0</v>
      </c>
    </row>
    <row r="9" spans="1:30">
      <c r="A9" s="8"/>
      <c r="B9" s="439"/>
      <c r="C9" s="181"/>
      <c r="D9" s="10"/>
      <c r="E9" s="181"/>
      <c r="F9" s="181"/>
      <c r="G9" s="181"/>
      <c r="H9" s="480">
        <f t="shared" si="2"/>
        <v>0</v>
      </c>
      <c r="I9" s="480">
        <f t="shared" si="3"/>
        <v>0</v>
      </c>
      <c r="J9" s="481">
        <f t="shared" si="4"/>
        <v>0</v>
      </c>
      <c r="K9" s="181"/>
      <c r="L9" s="181"/>
      <c r="M9" s="181"/>
      <c r="N9" s="181"/>
      <c r="O9" s="181"/>
      <c r="P9" s="480">
        <f t="shared" si="0"/>
        <v>0</v>
      </c>
      <c r="Q9" s="480">
        <f t="shared" si="5"/>
        <v>0</v>
      </c>
      <c r="R9" s="481">
        <f t="shared" si="6"/>
        <v>0</v>
      </c>
      <c r="S9" s="481">
        <f t="shared" si="1"/>
        <v>0</v>
      </c>
    </row>
    <row r="10" spans="1:30">
      <c r="A10" s="8"/>
      <c r="B10" s="439"/>
      <c r="C10" s="181"/>
      <c r="D10" s="10"/>
      <c r="E10" s="181"/>
      <c r="F10" s="181"/>
      <c r="G10" s="181"/>
      <c r="H10" s="480">
        <f t="shared" si="2"/>
        <v>0</v>
      </c>
      <c r="I10" s="480">
        <f t="shared" si="3"/>
        <v>0</v>
      </c>
      <c r="J10" s="481">
        <f t="shared" si="4"/>
        <v>0</v>
      </c>
      <c r="K10" s="181"/>
      <c r="L10" s="181"/>
      <c r="M10" s="181"/>
      <c r="N10" s="181"/>
      <c r="O10" s="181"/>
      <c r="P10" s="480">
        <f t="shared" si="0"/>
        <v>0</v>
      </c>
      <c r="Q10" s="480">
        <f t="shared" si="5"/>
        <v>0</v>
      </c>
      <c r="R10" s="481">
        <f t="shared" si="6"/>
        <v>0</v>
      </c>
      <c r="S10" s="481">
        <f t="shared" si="1"/>
        <v>0</v>
      </c>
    </row>
    <row r="11" spans="1:30">
      <c r="A11" s="8"/>
      <c r="B11" s="439"/>
      <c r="C11" s="181"/>
      <c r="D11" s="10"/>
      <c r="E11" s="181"/>
      <c r="F11" s="181"/>
      <c r="G11" s="181"/>
      <c r="H11" s="480">
        <f t="shared" si="2"/>
        <v>0</v>
      </c>
      <c r="I11" s="480">
        <f t="shared" si="3"/>
        <v>0</v>
      </c>
      <c r="J11" s="481">
        <f t="shared" si="4"/>
        <v>0</v>
      </c>
      <c r="K11" s="181"/>
      <c r="L11" s="181"/>
      <c r="M11" s="181"/>
      <c r="N11" s="181"/>
      <c r="O11" s="181"/>
      <c r="P11" s="480">
        <f t="shared" si="0"/>
        <v>0</v>
      </c>
      <c r="Q11" s="480">
        <f t="shared" si="5"/>
        <v>0</v>
      </c>
      <c r="R11" s="481">
        <f t="shared" si="6"/>
        <v>0</v>
      </c>
      <c r="S11" s="481">
        <f t="shared" si="1"/>
        <v>0</v>
      </c>
    </row>
    <row r="12" spans="1:30">
      <c r="A12" s="8"/>
      <c r="B12" s="439"/>
      <c r="C12" s="181"/>
      <c r="D12" s="10"/>
      <c r="E12" s="181"/>
      <c r="F12" s="181"/>
      <c r="G12" s="181"/>
      <c r="H12" s="480">
        <f t="shared" si="2"/>
        <v>0</v>
      </c>
      <c r="I12" s="480">
        <f t="shared" si="3"/>
        <v>0</v>
      </c>
      <c r="J12" s="481">
        <f t="shared" si="4"/>
        <v>0</v>
      </c>
      <c r="K12" s="181"/>
      <c r="L12" s="181"/>
      <c r="M12" s="181"/>
      <c r="N12" s="181"/>
      <c r="O12" s="181"/>
      <c r="P12" s="480">
        <f t="shared" si="0"/>
        <v>0</v>
      </c>
      <c r="Q12" s="480">
        <f t="shared" si="5"/>
        <v>0</v>
      </c>
      <c r="R12" s="481">
        <f t="shared" si="6"/>
        <v>0</v>
      </c>
      <c r="S12" s="481">
        <f t="shared" si="1"/>
        <v>0</v>
      </c>
    </row>
    <row r="13" spans="1:30">
      <c r="A13" s="8"/>
      <c r="B13" s="439"/>
      <c r="C13" s="181"/>
      <c r="D13" s="10"/>
      <c r="E13" s="181"/>
      <c r="F13" s="181"/>
      <c r="G13" s="181"/>
      <c r="H13" s="480">
        <f t="shared" si="2"/>
        <v>0</v>
      </c>
      <c r="I13" s="480">
        <f t="shared" si="3"/>
        <v>0</v>
      </c>
      <c r="J13" s="481">
        <f t="shared" si="4"/>
        <v>0</v>
      </c>
      <c r="K13" s="181"/>
      <c r="L13" s="181"/>
      <c r="M13" s="181"/>
      <c r="N13" s="181"/>
      <c r="O13" s="181"/>
      <c r="P13" s="480">
        <f t="shared" si="0"/>
        <v>0</v>
      </c>
      <c r="Q13" s="480">
        <f t="shared" si="5"/>
        <v>0</v>
      </c>
      <c r="R13" s="481">
        <f t="shared" si="6"/>
        <v>0</v>
      </c>
      <c r="S13" s="481">
        <f t="shared" si="1"/>
        <v>0</v>
      </c>
    </row>
    <row r="14" spans="1:30">
      <c r="A14" s="8"/>
      <c r="B14" s="439"/>
      <c r="C14" s="181"/>
      <c r="D14" s="10"/>
      <c r="E14" s="181"/>
      <c r="F14" s="181"/>
      <c r="G14" s="181"/>
      <c r="H14" s="480">
        <f t="shared" si="2"/>
        <v>0</v>
      </c>
      <c r="I14" s="480">
        <f t="shared" si="3"/>
        <v>0</v>
      </c>
      <c r="J14" s="481">
        <f t="shared" si="4"/>
        <v>0</v>
      </c>
      <c r="K14" s="181"/>
      <c r="L14" s="181"/>
      <c r="M14" s="181"/>
      <c r="N14" s="181"/>
      <c r="O14" s="181"/>
      <c r="P14" s="480">
        <f t="shared" si="0"/>
        <v>0</v>
      </c>
      <c r="Q14" s="480">
        <f t="shared" si="5"/>
        <v>0</v>
      </c>
      <c r="R14" s="481">
        <f t="shared" si="6"/>
        <v>0</v>
      </c>
      <c r="S14" s="481">
        <f t="shared" si="1"/>
        <v>0</v>
      </c>
    </row>
    <row r="15" spans="1:30">
      <c r="A15" s="8"/>
      <c r="B15" s="439"/>
      <c r="C15" s="181"/>
      <c r="D15" s="10"/>
      <c r="E15" s="181"/>
      <c r="F15" s="181"/>
      <c r="G15" s="181"/>
      <c r="H15" s="480">
        <f t="shared" si="2"/>
        <v>0</v>
      </c>
      <c r="I15" s="480">
        <f t="shared" si="3"/>
        <v>0</v>
      </c>
      <c r="J15" s="481">
        <f t="shared" si="4"/>
        <v>0</v>
      </c>
      <c r="K15" s="181"/>
      <c r="L15" s="181"/>
      <c r="M15" s="181"/>
      <c r="N15" s="181"/>
      <c r="O15" s="181"/>
      <c r="P15" s="480">
        <f t="shared" si="0"/>
        <v>0</v>
      </c>
      <c r="Q15" s="480">
        <f t="shared" si="5"/>
        <v>0</v>
      </c>
      <c r="R15" s="481">
        <f t="shared" si="6"/>
        <v>0</v>
      </c>
      <c r="S15" s="481">
        <f t="shared" si="1"/>
        <v>0</v>
      </c>
    </row>
    <row r="16" spans="1:30">
      <c r="A16" s="8"/>
      <c r="B16" s="439"/>
      <c r="C16" s="181"/>
      <c r="D16" s="10"/>
      <c r="E16" s="181"/>
      <c r="F16" s="181"/>
      <c r="G16" s="181"/>
      <c r="H16" s="480">
        <f t="shared" si="2"/>
        <v>0</v>
      </c>
      <c r="I16" s="480">
        <f t="shared" si="3"/>
        <v>0</v>
      </c>
      <c r="J16" s="481">
        <f t="shared" si="4"/>
        <v>0</v>
      </c>
      <c r="K16" s="181"/>
      <c r="L16" s="181"/>
      <c r="M16" s="181"/>
      <c r="N16" s="181"/>
      <c r="O16" s="181"/>
      <c r="P16" s="480">
        <f t="shared" si="0"/>
        <v>0</v>
      </c>
      <c r="Q16" s="480">
        <f t="shared" si="5"/>
        <v>0</v>
      </c>
      <c r="R16" s="481">
        <f t="shared" si="6"/>
        <v>0</v>
      </c>
      <c r="S16" s="481">
        <f t="shared" si="1"/>
        <v>0</v>
      </c>
    </row>
    <row r="17" spans="1:19">
      <c r="A17" s="8"/>
      <c r="B17" s="439"/>
      <c r="C17" s="181"/>
      <c r="D17" s="10"/>
      <c r="E17" s="181"/>
      <c r="F17" s="181"/>
      <c r="G17" s="181"/>
      <c r="H17" s="480">
        <f t="shared" si="2"/>
        <v>0</v>
      </c>
      <c r="I17" s="480">
        <f t="shared" si="3"/>
        <v>0</v>
      </c>
      <c r="J17" s="481">
        <f t="shared" si="4"/>
        <v>0</v>
      </c>
      <c r="K17" s="181"/>
      <c r="L17" s="181"/>
      <c r="M17" s="181"/>
      <c r="N17" s="181"/>
      <c r="O17" s="181"/>
      <c r="P17" s="480">
        <f t="shared" si="0"/>
        <v>0</v>
      </c>
      <c r="Q17" s="480">
        <f t="shared" si="5"/>
        <v>0</v>
      </c>
      <c r="R17" s="481">
        <f t="shared" si="6"/>
        <v>0</v>
      </c>
      <c r="S17" s="481">
        <f t="shared" si="1"/>
        <v>0</v>
      </c>
    </row>
    <row r="18" spans="1:19">
      <c r="A18" s="8"/>
      <c r="B18" s="439"/>
      <c r="C18" s="181"/>
      <c r="D18" s="10"/>
      <c r="E18" s="181"/>
      <c r="F18" s="181"/>
      <c r="G18" s="181"/>
      <c r="H18" s="480">
        <f t="shared" si="2"/>
        <v>0</v>
      </c>
      <c r="I18" s="480">
        <f t="shared" si="3"/>
        <v>0</v>
      </c>
      <c r="J18" s="481">
        <f t="shared" si="4"/>
        <v>0</v>
      </c>
      <c r="K18" s="181"/>
      <c r="L18" s="181"/>
      <c r="M18" s="181"/>
      <c r="N18" s="181"/>
      <c r="O18" s="181"/>
      <c r="P18" s="480">
        <f t="shared" si="0"/>
        <v>0</v>
      </c>
      <c r="Q18" s="480">
        <f t="shared" si="5"/>
        <v>0</v>
      </c>
      <c r="R18" s="481">
        <f t="shared" si="6"/>
        <v>0</v>
      </c>
      <c r="S18" s="481">
        <f t="shared" si="1"/>
        <v>0</v>
      </c>
    </row>
    <row r="19" spans="1:19">
      <c r="A19" s="8"/>
      <c r="B19" s="439"/>
      <c r="C19" s="181"/>
      <c r="D19" s="10"/>
      <c r="E19" s="181"/>
      <c r="F19" s="181"/>
      <c r="G19" s="181"/>
      <c r="H19" s="480">
        <f t="shared" si="2"/>
        <v>0</v>
      </c>
      <c r="I19" s="480">
        <f t="shared" si="3"/>
        <v>0</v>
      </c>
      <c r="J19" s="481">
        <f t="shared" si="4"/>
        <v>0</v>
      </c>
      <c r="K19" s="181"/>
      <c r="L19" s="181"/>
      <c r="M19" s="181"/>
      <c r="N19" s="181"/>
      <c r="O19" s="181"/>
      <c r="P19" s="480">
        <f t="shared" si="0"/>
        <v>0</v>
      </c>
      <c r="Q19" s="480">
        <f t="shared" si="5"/>
        <v>0</v>
      </c>
      <c r="R19" s="481">
        <f t="shared" si="6"/>
        <v>0</v>
      </c>
      <c r="S19" s="481">
        <f t="shared" si="1"/>
        <v>0</v>
      </c>
    </row>
    <row r="20" spans="1:19">
      <c r="A20" s="8"/>
      <c r="B20" s="439"/>
      <c r="C20" s="181"/>
      <c r="D20" s="10"/>
      <c r="E20" s="181"/>
      <c r="F20" s="181"/>
      <c r="G20" s="181"/>
      <c r="H20" s="480">
        <f t="shared" si="2"/>
        <v>0</v>
      </c>
      <c r="I20" s="480">
        <f t="shared" si="3"/>
        <v>0</v>
      </c>
      <c r="J20" s="481">
        <f t="shared" si="4"/>
        <v>0</v>
      </c>
      <c r="K20" s="181"/>
      <c r="L20" s="181"/>
      <c r="M20" s="181"/>
      <c r="N20" s="181"/>
      <c r="O20" s="181"/>
      <c r="P20" s="480">
        <f t="shared" si="0"/>
        <v>0</v>
      </c>
      <c r="Q20" s="480">
        <f t="shared" si="5"/>
        <v>0</v>
      </c>
      <c r="R20" s="481">
        <f t="shared" si="6"/>
        <v>0</v>
      </c>
      <c r="S20" s="481">
        <f t="shared" si="1"/>
        <v>0</v>
      </c>
    </row>
    <row r="21" spans="1:19">
      <c r="A21" s="8"/>
      <c r="B21" s="439"/>
      <c r="C21" s="181"/>
      <c r="D21" s="10"/>
      <c r="E21" s="181"/>
      <c r="F21" s="181"/>
      <c r="G21" s="181"/>
      <c r="H21" s="480">
        <f t="shared" si="2"/>
        <v>0</v>
      </c>
      <c r="I21" s="480">
        <f t="shared" si="3"/>
        <v>0</v>
      </c>
      <c r="J21" s="481">
        <f t="shared" si="4"/>
        <v>0</v>
      </c>
      <c r="K21" s="181"/>
      <c r="L21" s="181"/>
      <c r="M21" s="181"/>
      <c r="N21" s="181"/>
      <c r="O21" s="181"/>
      <c r="P21" s="480">
        <f t="shared" si="0"/>
        <v>0</v>
      </c>
      <c r="Q21" s="480">
        <f t="shared" si="5"/>
        <v>0</v>
      </c>
      <c r="R21" s="481">
        <f t="shared" si="6"/>
        <v>0</v>
      </c>
      <c r="S21" s="481">
        <f t="shared" si="1"/>
        <v>0</v>
      </c>
    </row>
    <row r="22" spans="1:19">
      <c r="A22" s="8"/>
      <c r="B22" s="439"/>
      <c r="C22" s="181"/>
      <c r="D22" s="10"/>
      <c r="E22" s="181"/>
      <c r="F22" s="181"/>
      <c r="G22" s="181"/>
      <c r="H22" s="480">
        <f t="shared" si="2"/>
        <v>0</v>
      </c>
      <c r="I22" s="480">
        <f t="shared" si="3"/>
        <v>0</v>
      </c>
      <c r="J22" s="481">
        <f t="shared" si="4"/>
        <v>0</v>
      </c>
      <c r="K22" s="181"/>
      <c r="L22" s="181"/>
      <c r="M22" s="181"/>
      <c r="N22" s="181"/>
      <c r="O22" s="181"/>
      <c r="P22" s="480">
        <f t="shared" si="0"/>
        <v>0</v>
      </c>
      <c r="Q22" s="480">
        <f t="shared" si="5"/>
        <v>0</v>
      </c>
      <c r="R22" s="481">
        <f t="shared" si="6"/>
        <v>0</v>
      </c>
      <c r="S22" s="481">
        <f t="shared" si="1"/>
        <v>0</v>
      </c>
    </row>
    <row r="23" spans="1:19">
      <c r="A23" s="8"/>
      <c r="B23" s="439"/>
      <c r="C23" s="181"/>
      <c r="D23" s="10"/>
      <c r="E23" s="181"/>
      <c r="F23" s="181"/>
      <c r="G23" s="181"/>
      <c r="H23" s="480">
        <f t="shared" si="2"/>
        <v>0</v>
      </c>
      <c r="I23" s="480">
        <f t="shared" si="3"/>
        <v>0</v>
      </c>
      <c r="J23" s="481">
        <f t="shared" si="4"/>
        <v>0</v>
      </c>
      <c r="K23" s="181"/>
      <c r="L23" s="181"/>
      <c r="M23" s="181"/>
      <c r="N23" s="181"/>
      <c r="O23" s="181"/>
      <c r="P23" s="480">
        <f t="shared" si="0"/>
        <v>0</v>
      </c>
      <c r="Q23" s="480">
        <f t="shared" si="5"/>
        <v>0</v>
      </c>
      <c r="R23" s="481">
        <f t="shared" si="6"/>
        <v>0</v>
      </c>
      <c r="S23" s="481">
        <f t="shared" si="1"/>
        <v>0</v>
      </c>
    </row>
    <row r="24" spans="1:19">
      <c r="A24" s="8"/>
      <c r="B24" s="439"/>
      <c r="C24" s="181"/>
      <c r="D24" s="10"/>
      <c r="E24" s="181"/>
      <c r="F24" s="181"/>
      <c r="G24" s="181"/>
      <c r="H24" s="480">
        <f t="shared" si="2"/>
        <v>0</v>
      </c>
      <c r="I24" s="480">
        <f t="shared" si="3"/>
        <v>0</v>
      </c>
      <c r="J24" s="481">
        <f t="shared" si="4"/>
        <v>0</v>
      </c>
      <c r="K24" s="181"/>
      <c r="L24" s="181"/>
      <c r="M24" s="181"/>
      <c r="N24" s="181"/>
      <c r="O24" s="181"/>
      <c r="P24" s="480">
        <f t="shared" si="0"/>
        <v>0</v>
      </c>
      <c r="Q24" s="480">
        <f t="shared" si="5"/>
        <v>0</v>
      </c>
      <c r="R24" s="481">
        <f t="shared" si="6"/>
        <v>0</v>
      </c>
      <c r="S24" s="481">
        <f t="shared" si="1"/>
        <v>0</v>
      </c>
    </row>
    <row r="25" spans="1:19">
      <c r="A25" s="8"/>
      <c r="B25" s="439"/>
      <c r="C25" s="181"/>
      <c r="D25" s="10"/>
      <c r="E25" s="181"/>
      <c r="F25" s="181"/>
      <c r="G25" s="181"/>
      <c r="H25" s="480">
        <f t="shared" si="2"/>
        <v>0</v>
      </c>
      <c r="I25" s="480">
        <f t="shared" si="3"/>
        <v>0</v>
      </c>
      <c r="J25" s="481">
        <f t="shared" si="4"/>
        <v>0</v>
      </c>
      <c r="K25" s="181"/>
      <c r="L25" s="181"/>
      <c r="M25" s="181"/>
      <c r="N25" s="181"/>
      <c r="O25" s="181"/>
      <c r="P25" s="480">
        <f t="shared" si="0"/>
        <v>0</v>
      </c>
      <c r="Q25" s="480">
        <f t="shared" si="5"/>
        <v>0</v>
      </c>
      <c r="R25" s="481">
        <f t="shared" si="6"/>
        <v>0</v>
      </c>
      <c r="S25" s="481">
        <f t="shared" si="1"/>
        <v>0</v>
      </c>
    </row>
    <row r="26" spans="1:19">
      <c r="A26" s="8"/>
      <c r="B26" s="439"/>
      <c r="C26" s="181"/>
      <c r="D26" s="10"/>
      <c r="E26" s="181"/>
      <c r="F26" s="181"/>
      <c r="G26" s="181"/>
      <c r="H26" s="480">
        <f t="shared" si="2"/>
        <v>0</v>
      </c>
      <c r="I26" s="480">
        <f t="shared" si="3"/>
        <v>0</v>
      </c>
      <c r="J26" s="481">
        <f t="shared" si="4"/>
        <v>0</v>
      </c>
      <c r="K26" s="181"/>
      <c r="L26" s="181"/>
      <c r="M26" s="181"/>
      <c r="N26" s="181"/>
      <c r="O26" s="181"/>
      <c r="P26" s="480">
        <f t="shared" si="0"/>
        <v>0</v>
      </c>
      <c r="Q26" s="480">
        <f t="shared" si="5"/>
        <v>0</v>
      </c>
      <c r="R26" s="481">
        <f t="shared" si="6"/>
        <v>0</v>
      </c>
      <c r="S26" s="481">
        <f t="shared" si="1"/>
        <v>0</v>
      </c>
    </row>
    <row r="27" spans="1:19">
      <c r="A27" s="8"/>
      <c r="B27" s="439"/>
      <c r="C27" s="181"/>
      <c r="D27" s="10"/>
      <c r="E27" s="181"/>
      <c r="F27" s="181"/>
      <c r="G27" s="181"/>
      <c r="H27" s="480">
        <f t="shared" si="2"/>
        <v>0</v>
      </c>
      <c r="I27" s="480">
        <f t="shared" si="3"/>
        <v>0</v>
      </c>
      <c r="J27" s="481">
        <f t="shared" si="4"/>
        <v>0</v>
      </c>
      <c r="K27" s="181"/>
      <c r="L27" s="181"/>
      <c r="M27" s="181"/>
      <c r="N27" s="181"/>
      <c r="O27" s="181"/>
      <c r="P27" s="480">
        <f t="shared" si="0"/>
        <v>0</v>
      </c>
      <c r="Q27" s="480">
        <f t="shared" si="5"/>
        <v>0</v>
      </c>
      <c r="R27" s="481">
        <f t="shared" si="6"/>
        <v>0</v>
      </c>
      <c r="S27" s="481">
        <f t="shared" si="1"/>
        <v>0</v>
      </c>
    </row>
    <row r="28" spans="1:19">
      <c r="A28" s="8"/>
      <c r="B28" s="439"/>
      <c r="C28" s="181"/>
      <c r="D28" s="10"/>
      <c r="E28" s="181"/>
      <c r="F28" s="181"/>
      <c r="G28" s="181"/>
      <c r="H28" s="480">
        <f t="shared" si="2"/>
        <v>0</v>
      </c>
      <c r="I28" s="480">
        <f t="shared" si="3"/>
        <v>0</v>
      </c>
      <c r="J28" s="481">
        <f>I28-H28</f>
        <v>0</v>
      </c>
      <c r="K28" s="181"/>
      <c r="L28" s="181"/>
      <c r="M28" s="181"/>
      <c r="N28" s="181"/>
      <c r="O28" s="181"/>
      <c r="P28" s="480">
        <f t="shared" si="0"/>
        <v>0</v>
      </c>
      <c r="Q28" s="480">
        <f t="shared" si="5"/>
        <v>0</v>
      </c>
      <c r="R28" s="481">
        <f t="shared" si="6"/>
        <v>0</v>
      </c>
      <c r="S28" s="481">
        <f t="shared" si="1"/>
        <v>0</v>
      </c>
    </row>
    <row r="29" spans="1:19">
      <c r="A29" s="485" t="s">
        <v>7</v>
      </c>
      <c r="B29" s="486">
        <f>COUNTA(B5:B28)</f>
        <v>0</v>
      </c>
      <c r="C29" s="481">
        <f>SUM(C5:C28)</f>
        <v>0</v>
      </c>
      <c r="D29" s="481">
        <f t="shared" ref="D29:S29" si="7">SUM(D5:D28)</f>
        <v>0</v>
      </c>
      <c r="E29" s="481">
        <f>SUM(E5:E28)</f>
        <v>0</v>
      </c>
      <c r="F29" s="481">
        <f t="shared" si="7"/>
        <v>0</v>
      </c>
      <c r="G29" s="481">
        <f t="shared" si="7"/>
        <v>0</v>
      </c>
      <c r="H29" s="481">
        <f t="shared" si="7"/>
        <v>0</v>
      </c>
      <c r="I29" s="481">
        <f t="shared" si="7"/>
        <v>0</v>
      </c>
      <c r="J29" s="481">
        <f>IFERROR(SUM(J5:J28),0)</f>
        <v>0</v>
      </c>
      <c r="K29" s="481">
        <f t="shared" si="7"/>
        <v>0</v>
      </c>
      <c r="L29" s="481">
        <f t="shared" si="7"/>
        <v>0</v>
      </c>
      <c r="M29" s="481">
        <f t="shared" si="7"/>
        <v>0</v>
      </c>
      <c r="N29" s="481">
        <f t="shared" si="7"/>
        <v>0</v>
      </c>
      <c r="O29" s="481">
        <f t="shared" si="7"/>
        <v>0</v>
      </c>
      <c r="P29" s="481">
        <f>SUM(P5:P28)</f>
        <v>0</v>
      </c>
      <c r="Q29" s="481">
        <f t="shared" si="7"/>
        <v>0</v>
      </c>
      <c r="R29" s="481">
        <f>IFERROR(SUM(R5:R28),0)</f>
        <v>0</v>
      </c>
      <c r="S29" s="481">
        <f t="shared" si="7"/>
        <v>0</v>
      </c>
    </row>
    <row r="32" spans="1:19" ht="17.399999999999999">
      <c r="A32" s="478" t="s">
        <v>801</v>
      </c>
      <c r="M32" s="46"/>
      <c r="N32" s="46"/>
      <c r="O32" s="46"/>
    </row>
    <row r="33" spans="1:15">
      <c r="M33" s="46"/>
      <c r="N33" s="46"/>
      <c r="O33" s="46"/>
    </row>
    <row r="34" spans="1:15" ht="145.19999999999999">
      <c r="A34" s="839" t="s">
        <v>682</v>
      </c>
      <c r="B34" s="839" t="s">
        <v>680</v>
      </c>
      <c r="C34" s="825" t="s">
        <v>802</v>
      </c>
      <c r="D34" s="819" t="s">
        <v>835</v>
      </c>
      <c r="E34" s="819" t="s">
        <v>836</v>
      </c>
      <c r="F34" s="819" t="s">
        <v>837</v>
      </c>
      <c r="G34" s="819" t="s">
        <v>838</v>
      </c>
      <c r="H34" s="819" t="s">
        <v>839</v>
      </c>
      <c r="I34" s="843" t="s">
        <v>840</v>
      </c>
      <c r="J34" s="821" t="s">
        <v>841</v>
      </c>
      <c r="K34" s="821" t="s">
        <v>842</v>
      </c>
      <c r="L34" s="826" t="s">
        <v>843</v>
      </c>
      <c r="M34" s="821" t="s">
        <v>844</v>
      </c>
      <c r="N34" s="821" t="s">
        <v>845</v>
      </c>
      <c r="O34" s="822" t="s">
        <v>722</v>
      </c>
    </row>
    <row r="35" spans="1:15">
      <c r="A35" s="479"/>
      <c r="B35" s="439"/>
      <c r="C35" s="181"/>
      <c r="D35" s="181"/>
      <c r="E35" s="855"/>
      <c r="F35" s="480">
        <f>C35*$Y$5</f>
        <v>0</v>
      </c>
      <c r="G35" s="480">
        <f>D35*E35</f>
        <v>0</v>
      </c>
      <c r="H35" s="481">
        <f>F35-G35</f>
        <v>0</v>
      </c>
      <c r="I35" s="482"/>
      <c r="J35" s="482"/>
      <c r="K35" s="856"/>
      <c r="L35" s="480">
        <f>I35*$AD$5</f>
        <v>0</v>
      </c>
      <c r="M35" s="480">
        <f>J35*K35</f>
        <v>0</v>
      </c>
      <c r="N35" s="480">
        <f>L35-M35</f>
        <v>0</v>
      </c>
      <c r="O35" s="480">
        <f>H35+N35</f>
        <v>0</v>
      </c>
    </row>
    <row r="36" spans="1:15">
      <c r="A36" s="479"/>
      <c r="B36" s="439"/>
      <c r="C36" s="181"/>
      <c r="D36" s="181"/>
      <c r="E36" s="855"/>
      <c r="F36" s="480">
        <f t="shared" ref="F36:F57" si="8">C36*$Y$5</f>
        <v>0</v>
      </c>
      <c r="G36" s="480">
        <f t="shared" ref="G36:G57" si="9">D36*E36</f>
        <v>0</v>
      </c>
      <c r="H36" s="481">
        <f t="shared" ref="H36:H58" si="10">F36-G36</f>
        <v>0</v>
      </c>
      <c r="I36" s="482"/>
      <c r="J36" s="482"/>
      <c r="K36" s="856"/>
      <c r="L36" s="480">
        <f t="shared" ref="L36:L58" si="11">I36*$AD$5</f>
        <v>0</v>
      </c>
      <c r="M36" s="480">
        <f t="shared" ref="M36:M56" si="12">J36*K36</f>
        <v>0</v>
      </c>
      <c r="N36" s="480">
        <f t="shared" ref="N36:N58" si="13">L36-M36</f>
        <v>0</v>
      </c>
      <c r="O36" s="480">
        <f t="shared" ref="O36:O58" si="14">H36+N36</f>
        <v>0</v>
      </c>
    </row>
    <row r="37" spans="1:15">
      <c r="A37" s="479"/>
      <c r="B37" s="439"/>
      <c r="C37" s="181"/>
      <c r="D37" s="181"/>
      <c r="E37" s="855"/>
      <c r="F37" s="480">
        <f t="shared" si="8"/>
        <v>0</v>
      </c>
      <c r="G37" s="480">
        <f t="shared" si="9"/>
        <v>0</v>
      </c>
      <c r="H37" s="481">
        <f t="shared" si="10"/>
        <v>0</v>
      </c>
      <c r="I37" s="482"/>
      <c r="J37" s="482"/>
      <c r="K37" s="856"/>
      <c r="L37" s="480">
        <f t="shared" si="11"/>
        <v>0</v>
      </c>
      <c r="M37" s="480">
        <f t="shared" si="12"/>
        <v>0</v>
      </c>
      <c r="N37" s="480">
        <f t="shared" si="13"/>
        <v>0</v>
      </c>
      <c r="O37" s="480">
        <f t="shared" si="14"/>
        <v>0</v>
      </c>
    </row>
    <row r="38" spans="1:15">
      <c r="A38" s="479"/>
      <c r="B38" s="439"/>
      <c r="C38" s="181"/>
      <c r="D38" s="181"/>
      <c r="E38" s="855"/>
      <c r="F38" s="480">
        <f t="shared" si="8"/>
        <v>0</v>
      </c>
      <c r="G38" s="480">
        <f t="shared" si="9"/>
        <v>0</v>
      </c>
      <c r="H38" s="481">
        <f t="shared" si="10"/>
        <v>0</v>
      </c>
      <c r="I38" s="482"/>
      <c r="J38" s="482"/>
      <c r="K38" s="856"/>
      <c r="L38" s="480">
        <f t="shared" si="11"/>
        <v>0</v>
      </c>
      <c r="M38" s="480">
        <f t="shared" si="12"/>
        <v>0</v>
      </c>
      <c r="N38" s="480">
        <f t="shared" si="13"/>
        <v>0</v>
      </c>
      <c r="O38" s="480">
        <f t="shared" si="14"/>
        <v>0</v>
      </c>
    </row>
    <row r="39" spans="1:15">
      <c r="A39" s="479"/>
      <c r="B39" s="439"/>
      <c r="C39" s="181"/>
      <c r="D39" s="181"/>
      <c r="E39" s="855"/>
      <c r="F39" s="480">
        <f t="shared" si="8"/>
        <v>0</v>
      </c>
      <c r="G39" s="480">
        <f t="shared" si="9"/>
        <v>0</v>
      </c>
      <c r="H39" s="481">
        <f t="shared" si="10"/>
        <v>0</v>
      </c>
      <c r="I39" s="482"/>
      <c r="J39" s="482"/>
      <c r="K39" s="856"/>
      <c r="L39" s="480">
        <f t="shared" si="11"/>
        <v>0</v>
      </c>
      <c r="M39" s="480">
        <f t="shared" si="12"/>
        <v>0</v>
      </c>
      <c r="N39" s="480">
        <f t="shared" si="13"/>
        <v>0</v>
      </c>
      <c r="O39" s="480">
        <f t="shared" si="14"/>
        <v>0</v>
      </c>
    </row>
    <row r="40" spans="1:15">
      <c r="A40" s="479"/>
      <c r="B40" s="439"/>
      <c r="C40" s="181"/>
      <c r="D40" s="181"/>
      <c r="E40" s="855"/>
      <c r="F40" s="480">
        <f t="shared" si="8"/>
        <v>0</v>
      </c>
      <c r="G40" s="480">
        <f t="shared" si="9"/>
        <v>0</v>
      </c>
      <c r="H40" s="481">
        <f t="shared" si="10"/>
        <v>0</v>
      </c>
      <c r="I40" s="482"/>
      <c r="J40" s="482"/>
      <c r="K40" s="856"/>
      <c r="L40" s="480">
        <f t="shared" si="11"/>
        <v>0</v>
      </c>
      <c r="M40" s="480">
        <f t="shared" si="12"/>
        <v>0</v>
      </c>
      <c r="N40" s="480">
        <f t="shared" si="13"/>
        <v>0</v>
      </c>
      <c r="O40" s="480">
        <f t="shared" si="14"/>
        <v>0</v>
      </c>
    </row>
    <row r="41" spans="1:15">
      <c r="A41" s="479"/>
      <c r="B41" s="439"/>
      <c r="C41" s="181"/>
      <c r="D41" s="181"/>
      <c r="E41" s="855"/>
      <c r="F41" s="480">
        <f>C41*$Y$5</f>
        <v>0</v>
      </c>
      <c r="G41" s="480">
        <f t="shared" si="9"/>
        <v>0</v>
      </c>
      <c r="H41" s="481">
        <f t="shared" si="10"/>
        <v>0</v>
      </c>
      <c r="I41" s="482"/>
      <c r="J41" s="482"/>
      <c r="K41" s="856"/>
      <c r="L41" s="480">
        <f t="shared" si="11"/>
        <v>0</v>
      </c>
      <c r="M41" s="480">
        <f t="shared" si="12"/>
        <v>0</v>
      </c>
      <c r="N41" s="480">
        <f t="shared" si="13"/>
        <v>0</v>
      </c>
      <c r="O41" s="480">
        <f t="shared" si="14"/>
        <v>0</v>
      </c>
    </row>
    <row r="42" spans="1:15">
      <c r="A42" s="479"/>
      <c r="B42" s="439"/>
      <c r="C42" s="181"/>
      <c r="D42" s="181"/>
      <c r="E42" s="855"/>
      <c r="F42" s="480">
        <f t="shared" si="8"/>
        <v>0</v>
      </c>
      <c r="G42" s="480">
        <f t="shared" si="9"/>
        <v>0</v>
      </c>
      <c r="H42" s="481">
        <f t="shared" si="10"/>
        <v>0</v>
      </c>
      <c r="I42" s="482"/>
      <c r="J42" s="482"/>
      <c r="K42" s="856"/>
      <c r="L42" s="480">
        <f t="shared" si="11"/>
        <v>0</v>
      </c>
      <c r="M42" s="480">
        <f t="shared" si="12"/>
        <v>0</v>
      </c>
      <c r="N42" s="480">
        <f>L42-M42</f>
        <v>0</v>
      </c>
      <c r="O42" s="480">
        <f t="shared" si="14"/>
        <v>0</v>
      </c>
    </row>
    <row r="43" spans="1:15">
      <c r="A43" s="479"/>
      <c r="B43" s="439"/>
      <c r="C43" s="181"/>
      <c r="D43" s="181"/>
      <c r="E43" s="855"/>
      <c r="F43" s="480">
        <f t="shared" si="8"/>
        <v>0</v>
      </c>
      <c r="G43" s="480">
        <f t="shared" si="9"/>
        <v>0</v>
      </c>
      <c r="H43" s="481">
        <f>F43-G43</f>
        <v>0</v>
      </c>
      <c r="I43" s="482"/>
      <c r="J43" s="482"/>
      <c r="K43" s="856"/>
      <c r="L43" s="480">
        <f t="shared" si="11"/>
        <v>0</v>
      </c>
      <c r="M43" s="480">
        <f t="shared" si="12"/>
        <v>0</v>
      </c>
      <c r="N43" s="480">
        <f t="shared" si="13"/>
        <v>0</v>
      </c>
      <c r="O43" s="480">
        <f t="shared" si="14"/>
        <v>0</v>
      </c>
    </row>
    <row r="44" spans="1:15">
      <c r="A44" s="479"/>
      <c r="B44" s="439"/>
      <c r="C44" s="181"/>
      <c r="D44" s="181"/>
      <c r="E44" s="855"/>
      <c r="F44" s="480">
        <f t="shared" si="8"/>
        <v>0</v>
      </c>
      <c r="G44" s="480">
        <f t="shared" si="9"/>
        <v>0</v>
      </c>
      <c r="H44" s="481">
        <f t="shared" si="10"/>
        <v>0</v>
      </c>
      <c r="I44" s="482"/>
      <c r="J44" s="482"/>
      <c r="K44" s="856"/>
      <c r="L44" s="480">
        <f t="shared" si="11"/>
        <v>0</v>
      </c>
      <c r="M44" s="480">
        <f>J44*K44</f>
        <v>0</v>
      </c>
      <c r="N44" s="480">
        <f t="shared" si="13"/>
        <v>0</v>
      </c>
      <c r="O44" s="480">
        <f t="shared" si="14"/>
        <v>0</v>
      </c>
    </row>
    <row r="45" spans="1:15">
      <c r="A45" s="479"/>
      <c r="B45" s="439"/>
      <c r="C45" s="181"/>
      <c r="D45" s="181"/>
      <c r="E45" s="855"/>
      <c r="F45" s="480">
        <f t="shared" si="8"/>
        <v>0</v>
      </c>
      <c r="G45" s="480">
        <f t="shared" si="9"/>
        <v>0</v>
      </c>
      <c r="H45" s="481">
        <f t="shared" si="10"/>
        <v>0</v>
      </c>
      <c r="I45" s="482"/>
      <c r="J45" s="482"/>
      <c r="K45" s="856"/>
      <c r="L45" s="480">
        <f t="shared" si="11"/>
        <v>0</v>
      </c>
      <c r="M45" s="480">
        <f t="shared" si="12"/>
        <v>0</v>
      </c>
      <c r="N45" s="480">
        <f t="shared" si="13"/>
        <v>0</v>
      </c>
      <c r="O45" s="480">
        <f t="shared" si="14"/>
        <v>0</v>
      </c>
    </row>
    <row r="46" spans="1:15">
      <c r="A46" s="479"/>
      <c r="B46" s="439"/>
      <c r="C46" s="181"/>
      <c r="D46" s="181"/>
      <c r="E46" s="855"/>
      <c r="F46" s="480">
        <f t="shared" si="8"/>
        <v>0</v>
      </c>
      <c r="G46" s="480">
        <f t="shared" si="9"/>
        <v>0</v>
      </c>
      <c r="H46" s="481">
        <f t="shared" si="10"/>
        <v>0</v>
      </c>
      <c r="I46" s="482"/>
      <c r="J46" s="482"/>
      <c r="K46" s="856"/>
      <c r="L46" s="480">
        <f t="shared" si="11"/>
        <v>0</v>
      </c>
      <c r="M46" s="480">
        <f>J46*K46</f>
        <v>0</v>
      </c>
      <c r="N46" s="480">
        <f t="shared" si="13"/>
        <v>0</v>
      </c>
      <c r="O46" s="480">
        <f t="shared" si="14"/>
        <v>0</v>
      </c>
    </row>
    <row r="47" spans="1:15">
      <c r="A47" s="479"/>
      <c r="B47" s="439"/>
      <c r="C47" s="181"/>
      <c r="D47" s="181"/>
      <c r="E47" s="855"/>
      <c r="F47" s="480">
        <f t="shared" si="8"/>
        <v>0</v>
      </c>
      <c r="G47" s="480">
        <f t="shared" si="9"/>
        <v>0</v>
      </c>
      <c r="H47" s="481">
        <f t="shared" si="10"/>
        <v>0</v>
      </c>
      <c r="I47" s="482"/>
      <c r="J47" s="482"/>
      <c r="K47" s="856"/>
      <c r="L47" s="480">
        <f t="shared" si="11"/>
        <v>0</v>
      </c>
      <c r="M47" s="480">
        <f t="shared" si="12"/>
        <v>0</v>
      </c>
      <c r="N47" s="480">
        <f t="shared" si="13"/>
        <v>0</v>
      </c>
      <c r="O47" s="480">
        <f t="shared" si="14"/>
        <v>0</v>
      </c>
    </row>
    <row r="48" spans="1:15">
      <c r="A48" s="479"/>
      <c r="B48" s="439"/>
      <c r="C48" s="181"/>
      <c r="D48" s="181"/>
      <c r="E48" s="855"/>
      <c r="F48" s="480">
        <f t="shared" si="8"/>
        <v>0</v>
      </c>
      <c r="G48" s="480">
        <f t="shared" si="9"/>
        <v>0</v>
      </c>
      <c r="H48" s="481">
        <f t="shared" si="10"/>
        <v>0</v>
      </c>
      <c r="I48" s="482"/>
      <c r="J48" s="482"/>
      <c r="K48" s="856"/>
      <c r="L48" s="480">
        <f t="shared" si="11"/>
        <v>0</v>
      </c>
      <c r="M48" s="480">
        <f t="shared" si="12"/>
        <v>0</v>
      </c>
      <c r="N48" s="480">
        <f t="shared" si="13"/>
        <v>0</v>
      </c>
      <c r="O48" s="480">
        <f t="shared" si="14"/>
        <v>0</v>
      </c>
    </row>
    <row r="49" spans="1:15">
      <c r="A49" s="479"/>
      <c r="B49" s="439"/>
      <c r="C49" s="181"/>
      <c r="D49" s="181"/>
      <c r="E49" s="855"/>
      <c r="F49" s="480">
        <f t="shared" si="8"/>
        <v>0</v>
      </c>
      <c r="G49" s="480">
        <f t="shared" si="9"/>
        <v>0</v>
      </c>
      <c r="H49" s="481">
        <f t="shared" si="10"/>
        <v>0</v>
      </c>
      <c r="I49" s="482"/>
      <c r="J49" s="482"/>
      <c r="K49" s="856"/>
      <c r="L49" s="480">
        <f t="shared" si="11"/>
        <v>0</v>
      </c>
      <c r="M49" s="480">
        <f t="shared" si="12"/>
        <v>0</v>
      </c>
      <c r="N49" s="480">
        <f t="shared" si="13"/>
        <v>0</v>
      </c>
      <c r="O49" s="480">
        <f t="shared" si="14"/>
        <v>0</v>
      </c>
    </row>
    <row r="50" spans="1:15">
      <c r="A50" s="479"/>
      <c r="B50" s="439"/>
      <c r="C50" s="181"/>
      <c r="D50" s="181"/>
      <c r="E50" s="855"/>
      <c r="F50" s="480">
        <f t="shared" si="8"/>
        <v>0</v>
      </c>
      <c r="G50" s="480">
        <f t="shared" si="9"/>
        <v>0</v>
      </c>
      <c r="H50" s="481">
        <f t="shared" si="10"/>
        <v>0</v>
      </c>
      <c r="I50" s="482"/>
      <c r="J50" s="482"/>
      <c r="K50" s="856"/>
      <c r="L50" s="480">
        <f t="shared" si="11"/>
        <v>0</v>
      </c>
      <c r="M50" s="480">
        <f t="shared" si="12"/>
        <v>0</v>
      </c>
      <c r="N50" s="480">
        <f t="shared" si="13"/>
        <v>0</v>
      </c>
      <c r="O50" s="480">
        <f t="shared" si="14"/>
        <v>0</v>
      </c>
    </row>
    <row r="51" spans="1:15">
      <c r="A51" s="479"/>
      <c r="B51" s="439"/>
      <c r="C51" s="181"/>
      <c r="D51" s="181"/>
      <c r="E51" s="855"/>
      <c r="F51" s="480">
        <f t="shared" si="8"/>
        <v>0</v>
      </c>
      <c r="G51" s="480">
        <f t="shared" si="9"/>
        <v>0</v>
      </c>
      <c r="H51" s="481">
        <f t="shared" si="10"/>
        <v>0</v>
      </c>
      <c r="I51" s="482"/>
      <c r="J51" s="482"/>
      <c r="K51" s="856"/>
      <c r="L51" s="480">
        <f t="shared" si="11"/>
        <v>0</v>
      </c>
      <c r="M51" s="480">
        <f t="shared" si="12"/>
        <v>0</v>
      </c>
      <c r="N51" s="480">
        <f t="shared" si="13"/>
        <v>0</v>
      </c>
      <c r="O51" s="480">
        <f t="shared" si="14"/>
        <v>0</v>
      </c>
    </row>
    <row r="52" spans="1:15">
      <c r="A52" s="479"/>
      <c r="B52" s="439"/>
      <c r="C52" s="181"/>
      <c r="D52" s="181"/>
      <c r="E52" s="855"/>
      <c r="F52" s="480">
        <f t="shared" si="8"/>
        <v>0</v>
      </c>
      <c r="G52" s="480">
        <f t="shared" si="9"/>
        <v>0</v>
      </c>
      <c r="H52" s="481">
        <f t="shared" si="10"/>
        <v>0</v>
      </c>
      <c r="I52" s="482"/>
      <c r="J52" s="482"/>
      <c r="K52" s="856"/>
      <c r="L52" s="480">
        <f>I52*$AD$5</f>
        <v>0</v>
      </c>
      <c r="M52" s="480">
        <f t="shared" si="12"/>
        <v>0</v>
      </c>
      <c r="N52" s="480">
        <f t="shared" si="13"/>
        <v>0</v>
      </c>
      <c r="O52" s="480">
        <f t="shared" si="14"/>
        <v>0</v>
      </c>
    </row>
    <row r="53" spans="1:15">
      <c r="A53" s="479"/>
      <c r="B53" s="439"/>
      <c r="C53" s="181"/>
      <c r="D53" s="181"/>
      <c r="E53" s="855"/>
      <c r="F53" s="480">
        <f t="shared" si="8"/>
        <v>0</v>
      </c>
      <c r="G53" s="480">
        <f t="shared" si="9"/>
        <v>0</v>
      </c>
      <c r="H53" s="481">
        <f t="shared" si="10"/>
        <v>0</v>
      </c>
      <c r="I53" s="482"/>
      <c r="J53" s="482"/>
      <c r="K53" s="856"/>
      <c r="L53" s="480">
        <f t="shared" si="11"/>
        <v>0</v>
      </c>
      <c r="M53" s="480">
        <f t="shared" si="12"/>
        <v>0</v>
      </c>
      <c r="N53" s="480">
        <f t="shared" si="13"/>
        <v>0</v>
      </c>
      <c r="O53" s="480">
        <f t="shared" si="14"/>
        <v>0</v>
      </c>
    </row>
    <row r="54" spans="1:15">
      <c r="A54" s="479"/>
      <c r="B54" s="439"/>
      <c r="C54" s="181"/>
      <c r="D54" s="181"/>
      <c r="E54" s="855"/>
      <c r="F54" s="480">
        <f t="shared" si="8"/>
        <v>0</v>
      </c>
      <c r="G54" s="480">
        <f>D54*E54</f>
        <v>0</v>
      </c>
      <c r="H54" s="481">
        <f t="shared" si="10"/>
        <v>0</v>
      </c>
      <c r="I54" s="482"/>
      <c r="J54" s="482"/>
      <c r="K54" s="856"/>
      <c r="L54" s="480">
        <f t="shared" si="11"/>
        <v>0</v>
      </c>
      <c r="M54" s="480">
        <f t="shared" si="12"/>
        <v>0</v>
      </c>
      <c r="N54" s="480">
        <f t="shared" si="13"/>
        <v>0</v>
      </c>
      <c r="O54" s="480">
        <f t="shared" si="14"/>
        <v>0</v>
      </c>
    </row>
    <row r="55" spans="1:15">
      <c r="A55" s="479"/>
      <c r="B55" s="439"/>
      <c r="C55" s="181"/>
      <c r="D55" s="181"/>
      <c r="E55" s="855"/>
      <c r="F55" s="480">
        <f t="shared" si="8"/>
        <v>0</v>
      </c>
      <c r="G55" s="480">
        <f t="shared" si="9"/>
        <v>0</v>
      </c>
      <c r="H55" s="481">
        <f t="shared" si="10"/>
        <v>0</v>
      </c>
      <c r="I55" s="482"/>
      <c r="J55" s="482"/>
      <c r="K55" s="856"/>
      <c r="L55" s="480">
        <f t="shared" si="11"/>
        <v>0</v>
      </c>
      <c r="M55" s="480">
        <f t="shared" si="12"/>
        <v>0</v>
      </c>
      <c r="N55" s="480">
        <f t="shared" si="13"/>
        <v>0</v>
      </c>
      <c r="O55" s="480">
        <f t="shared" si="14"/>
        <v>0</v>
      </c>
    </row>
    <row r="56" spans="1:15">
      <c r="A56" s="479"/>
      <c r="B56" s="439"/>
      <c r="C56" s="181"/>
      <c r="D56" s="181"/>
      <c r="E56" s="855"/>
      <c r="F56" s="480">
        <f t="shared" si="8"/>
        <v>0</v>
      </c>
      <c r="G56" s="480">
        <f t="shared" si="9"/>
        <v>0</v>
      </c>
      <c r="H56" s="481">
        <f t="shared" si="10"/>
        <v>0</v>
      </c>
      <c r="I56" s="482"/>
      <c r="J56" s="482"/>
      <c r="K56" s="856"/>
      <c r="L56" s="480">
        <f t="shared" si="11"/>
        <v>0</v>
      </c>
      <c r="M56" s="480">
        <f t="shared" si="12"/>
        <v>0</v>
      </c>
      <c r="N56" s="480">
        <f t="shared" si="13"/>
        <v>0</v>
      </c>
      <c r="O56" s="480">
        <f t="shared" si="14"/>
        <v>0</v>
      </c>
    </row>
    <row r="57" spans="1:15">
      <c r="A57" s="479"/>
      <c r="B57" s="439"/>
      <c r="C57" s="181"/>
      <c r="D57" s="181"/>
      <c r="E57" s="855"/>
      <c r="F57" s="480">
        <f t="shared" si="8"/>
        <v>0</v>
      </c>
      <c r="G57" s="480">
        <f t="shared" si="9"/>
        <v>0</v>
      </c>
      <c r="H57" s="481">
        <f t="shared" si="10"/>
        <v>0</v>
      </c>
      <c r="I57" s="482"/>
      <c r="J57" s="482"/>
      <c r="K57" s="856"/>
      <c r="L57" s="480">
        <f t="shared" si="11"/>
        <v>0</v>
      </c>
      <c r="M57" s="480">
        <f>J57*K57</f>
        <v>0</v>
      </c>
      <c r="N57" s="480">
        <f t="shared" si="13"/>
        <v>0</v>
      </c>
      <c r="O57" s="480">
        <f t="shared" si="14"/>
        <v>0</v>
      </c>
    </row>
    <row r="58" spans="1:15">
      <c r="A58" s="479"/>
      <c r="B58" s="439"/>
      <c r="C58" s="181"/>
      <c r="D58" s="181"/>
      <c r="E58" s="855"/>
      <c r="F58" s="480">
        <f>C58*$Y$5</f>
        <v>0</v>
      </c>
      <c r="G58" s="480">
        <f>D58*E58</f>
        <v>0</v>
      </c>
      <c r="H58" s="481">
        <f t="shared" si="10"/>
        <v>0</v>
      </c>
      <c r="I58" s="482"/>
      <c r="J58" s="482"/>
      <c r="K58" s="856"/>
      <c r="L58" s="480">
        <f t="shared" si="11"/>
        <v>0</v>
      </c>
      <c r="M58" s="480">
        <f>J58*K58</f>
        <v>0</v>
      </c>
      <c r="N58" s="480">
        <f t="shared" si="13"/>
        <v>0</v>
      </c>
      <c r="O58" s="480">
        <f t="shared" si="14"/>
        <v>0</v>
      </c>
    </row>
    <row r="59" spans="1:15">
      <c r="A59" s="844" t="s">
        <v>7</v>
      </c>
      <c r="B59" s="845"/>
      <c r="C59" s="483">
        <f>SUM(C35:C58)</f>
        <v>0</v>
      </c>
      <c r="D59" s="483">
        <f>SUM(D35:D58)</f>
        <v>0</v>
      </c>
      <c r="E59" s="846"/>
      <c r="F59" s="483">
        <f>SUM(F35:F58)</f>
        <v>0</v>
      </c>
      <c r="G59" s="483">
        <f>SUM(G35:G58)</f>
        <v>0</v>
      </c>
      <c r="H59" s="483">
        <f t="shared" ref="H59" si="15">SUM(H35:H58)</f>
        <v>0</v>
      </c>
      <c r="I59" s="483">
        <f>SUM(I35:I58)</f>
        <v>0</v>
      </c>
      <c r="J59" s="483">
        <f>SUM(J35:J58)</f>
        <v>0</v>
      </c>
      <c r="K59" s="847"/>
      <c r="L59" s="483">
        <f>SUM(L35:L58)</f>
        <v>0</v>
      </c>
      <c r="M59" s="483">
        <f>SUM(M35:M58)</f>
        <v>0</v>
      </c>
      <c r="N59" s="483">
        <f t="shared" ref="N59:O59" si="16">SUM(N35:N58)</f>
        <v>0</v>
      </c>
      <c r="O59" s="483">
        <f t="shared" si="16"/>
        <v>0</v>
      </c>
    </row>
  </sheetData>
  <sheetProtection algorithmName="SHA-512" hashValue="96vRtokxMMqRcqYia5VwAxO7LFkw0t99uiynbvgQgpxKndqpZTR0wSUgbk9fXX0adbhbkX/SNtUNvnit9PBbqg==" saltValue="VobWS5chJF/+E3u4L15WMw==" spinCount="100000" sheet="1" formatCells="0" formatColumns="0" formatRows="0" insertColumns="0" insertRows="0" insertHyperlinks="0" autoFilter="0" pivotTables="0"/>
  <mergeCells count="2">
    <mergeCell ref="A1:S1"/>
    <mergeCell ref="U2:AD2"/>
  </mergeCells>
  <pageMargins left="0.7" right="0.7" top="0.75" bottom="0.75" header="0.3" footer="0.3"/>
  <pageSetup paperSize="9"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98ECD5-11EE-43D1-8C9F-CF7D12009E62}">
  <dimension ref="A1:AD59"/>
  <sheetViews>
    <sheetView zoomScale="90" zoomScaleNormal="90" workbookViewId="0">
      <selection activeCell="P16" sqref="P16"/>
    </sheetView>
  </sheetViews>
  <sheetFormatPr defaultColWidth="8.6640625" defaultRowHeight="13.2"/>
  <cols>
    <col min="1" max="1" width="7.6640625" style="46" customWidth="1"/>
    <col min="2" max="2" width="12.6640625" style="46" customWidth="1"/>
    <col min="3" max="3" width="12.33203125" style="46" customWidth="1"/>
    <col min="4" max="4" width="13.6640625" style="44" customWidth="1"/>
    <col min="5" max="5" width="12.33203125" style="44" customWidth="1"/>
    <col min="6" max="6" width="13.6640625" style="44" customWidth="1"/>
    <col min="7" max="7" width="14.33203125" style="44" customWidth="1"/>
    <col min="8" max="8" width="15.33203125" style="44" customWidth="1"/>
    <col min="9" max="9" width="16.6640625" style="44" customWidth="1"/>
    <col min="10" max="10" width="18" style="44" customWidth="1"/>
    <col min="11" max="11" width="11.5546875" style="44" customWidth="1"/>
    <col min="12" max="12" width="17.33203125" style="44" customWidth="1"/>
    <col min="13" max="13" width="12.5546875" style="44" customWidth="1"/>
    <col min="14" max="14" width="17.6640625" style="44" customWidth="1"/>
    <col min="15" max="15" width="14.88671875" style="44" customWidth="1"/>
    <col min="16" max="16" width="13.6640625" style="46" customWidth="1"/>
    <col min="17" max="17" width="18" style="44" customWidth="1"/>
    <col min="18" max="18" width="17.5546875" style="46" customWidth="1"/>
    <col min="19" max="19" width="17.44140625" style="46" customWidth="1"/>
    <col min="20" max="20" width="4" style="46" customWidth="1"/>
    <col min="21" max="26" width="16.44140625" style="46" customWidth="1"/>
    <col min="27" max="27" width="17.6640625" style="46" customWidth="1"/>
    <col min="28" max="29" width="17.33203125" style="46" customWidth="1"/>
    <col min="30" max="30" width="17.109375" style="46" customWidth="1"/>
    <col min="31" max="31" width="8.6640625" style="46"/>
    <col min="32" max="32" width="8.6640625" style="46" customWidth="1"/>
    <col min="33" max="16384" width="8.6640625" style="46"/>
  </cols>
  <sheetData>
    <row r="1" spans="1:30" ht="35.25" customHeight="1">
      <c r="A1" s="1067" t="s">
        <v>789</v>
      </c>
      <c r="B1" s="1067"/>
      <c r="C1" s="1067"/>
      <c r="D1" s="1067"/>
      <c r="E1" s="1067"/>
      <c r="F1" s="1067"/>
      <c r="G1" s="1067"/>
      <c r="H1" s="1067"/>
      <c r="I1" s="1067"/>
      <c r="J1" s="1067"/>
      <c r="K1" s="1067"/>
      <c r="L1" s="1067"/>
      <c r="M1" s="1067"/>
      <c r="N1" s="1067"/>
      <c r="O1" s="1067"/>
      <c r="P1" s="1067"/>
      <c r="Q1" s="1067"/>
      <c r="R1" s="1067"/>
      <c r="S1" s="1067"/>
    </row>
    <row r="2" spans="1:30" ht="17.399999999999999">
      <c r="A2" s="478" t="s">
        <v>687</v>
      </c>
      <c r="K2" s="833" t="s">
        <v>814</v>
      </c>
      <c r="L2" s="833" t="s">
        <v>815</v>
      </c>
      <c r="M2" s="834" t="s">
        <v>816</v>
      </c>
      <c r="N2" s="835" t="s">
        <v>815</v>
      </c>
      <c r="P2" s="361"/>
      <c r="Q2" s="836"/>
      <c r="R2" s="837" t="s">
        <v>817</v>
      </c>
      <c r="S2" s="838" t="s">
        <v>818</v>
      </c>
      <c r="U2" s="1070" t="s">
        <v>689</v>
      </c>
      <c r="V2" s="1071"/>
      <c r="W2" s="1071"/>
      <c r="X2" s="1071"/>
      <c r="Y2" s="1071"/>
      <c r="Z2" s="1071"/>
      <c r="AA2" s="1071"/>
      <c r="AB2" s="1071"/>
      <c r="AC2" s="1071"/>
      <c r="AD2" s="1072"/>
    </row>
    <row r="4" spans="1:30" ht="109.5" customHeight="1">
      <c r="A4" s="839" t="s">
        <v>682</v>
      </c>
      <c r="B4" s="839" t="s">
        <v>680</v>
      </c>
      <c r="C4" s="825" t="s">
        <v>802</v>
      </c>
      <c r="D4" s="819" t="s">
        <v>819</v>
      </c>
      <c r="E4" s="819" t="s">
        <v>820</v>
      </c>
      <c r="F4" s="819" t="s">
        <v>821</v>
      </c>
      <c r="G4" s="819" t="s">
        <v>822</v>
      </c>
      <c r="H4" s="818" t="s">
        <v>719</v>
      </c>
      <c r="I4" s="818" t="s">
        <v>781</v>
      </c>
      <c r="J4" s="819" t="s">
        <v>720</v>
      </c>
      <c r="K4" s="843" t="s">
        <v>840</v>
      </c>
      <c r="L4" s="821" t="s">
        <v>823</v>
      </c>
      <c r="M4" s="821" t="s">
        <v>824</v>
      </c>
      <c r="N4" s="821" t="s">
        <v>825</v>
      </c>
      <c r="O4" s="821" t="s">
        <v>826</v>
      </c>
      <c r="P4" s="820" t="s">
        <v>688</v>
      </c>
      <c r="Q4" s="820" t="s">
        <v>782</v>
      </c>
      <c r="R4" s="821" t="s">
        <v>721</v>
      </c>
      <c r="S4" s="822" t="s">
        <v>722</v>
      </c>
      <c r="T4" s="130"/>
      <c r="U4" s="819" t="s">
        <v>827</v>
      </c>
      <c r="V4" s="819" t="s">
        <v>723</v>
      </c>
      <c r="W4" s="840" t="s">
        <v>828</v>
      </c>
      <c r="X4" s="819" t="s">
        <v>829</v>
      </c>
      <c r="Y4" s="840" t="s">
        <v>830</v>
      </c>
      <c r="Z4" s="821" t="s">
        <v>831</v>
      </c>
      <c r="AA4" s="821" t="s">
        <v>724</v>
      </c>
      <c r="AB4" s="841" t="s">
        <v>832</v>
      </c>
      <c r="AC4" s="821" t="s">
        <v>833</v>
      </c>
      <c r="AD4" s="841" t="s">
        <v>834</v>
      </c>
    </row>
    <row r="5" spans="1:30">
      <c r="A5" s="8"/>
      <c r="B5" s="439"/>
      <c r="C5" s="181"/>
      <c r="D5" s="10"/>
      <c r="E5" s="181"/>
      <c r="F5" s="181"/>
      <c r="G5" s="181"/>
      <c r="H5" s="480">
        <f>SUM(D5:G5)</f>
        <v>0</v>
      </c>
      <c r="I5" s="480">
        <f>IFERROR(C5*$W$5,0)</f>
        <v>0</v>
      </c>
      <c r="J5" s="481">
        <f>I5-H5</f>
        <v>0</v>
      </c>
      <c r="K5" s="181"/>
      <c r="L5" s="10"/>
      <c r="M5" s="181"/>
      <c r="N5" s="181"/>
      <c r="O5" s="181"/>
      <c r="P5" s="480">
        <f t="shared" ref="P5:P28" si="0">SUM(L5:O5)</f>
        <v>0</v>
      </c>
      <c r="Q5" s="480">
        <f>IFERROR(K5*$AB$5,0)</f>
        <v>0</v>
      </c>
      <c r="R5" s="481">
        <f>Q5-P5</f>
        <v>0</v>
      </c>
      <c r="S5" s="481">
        <f t="shared" ref="S5:S28" si="1">J5+R5</f>
        <v>0</v>
      </c>
      <c r="U5" s="181"/>
      <c r="V5" s="181"/>
      <c r="W5" s="484">
        <f>IFERROR(V5/U5,0)</f>
        <v>0</v>
      </c>
      <c r="X5" s="181"/>
      <c r="Y5" s="484">
        <f>IFERROR(X5/U5,0)</f>
        <v>0</v>
      </c>
      <c r="Z5" s="181"/>
      <c r="AA5" s="181"/>
      <c r="AB5" s="484">
        <f>IFERROR(AA5/Z5,0)</f>
        <v>0</v>
      </c>
      <c r="AC5" s="181"/>
      <c r="AD5" s="484">
        <f>IFERROR(AC5/Z5,0)</f>
        <v>0</v>
      </c>
    </row>
    <row r="6" spans="1:30">
      <c r="A6" s="8"/>
      <c r="B6" s="439"/>
      <c r="C6" s="181"/>
      <c r="D6" s="10"/>
      <c r="E6" s="181"/>
      <c r="F6" s="181"/>
      <c r="G6" s="181"/>
      <c r="H6" s="480">
        <f t="shared" ref="H6:H28" si="2">SUM(D6:G6)</f>
        <v>0</v>
      </c>
      <c r="I6" s="480">
        <f t="shared" ref="I6:I28" si="3">IFERROR(C6*$W$5,0)</f>
        <v>0</v>
      </c>
      <c r="J6" s="481">
        <f t="shared" ref="J6:J27" si="4">I6-H6</f>
        <v>0</v>
      </c>
      <c r="K6" s="181"/>
      <c r="L6" s="181"/>
      <c r="M6" s="181"/>
      <c r="N6" s="181"/>
      <c r="O6" s="181"/>
      <c r="P6" s="480">
        <f t="shared" si="0"/>
        <v>0</v>
      </c>
      <c r="Q6" s="480">
        <f t="shared" ref="Q6:Q27" si="5">IFERROR(K6*$AB$5,0)</f>
        <v>0</v>
      </c>
      <c r="R6" s="481">
        <f t="shared" ref="R6:R28" si="6">Q6-P6</f>
        <v>0</v>
      </c>
      <c r="S6" s="481">
        <f t="shared" si="1"/>
        <v>0</v>
      </c>
    </row>
    <row r="7" spans="1:30">
      <c r="A7" s="8"/>
      <c r="B7" s="439"/>
      <c r="C7" s="181"/>
      <c r="D7" s="10"/>
      <c r="E7" s="181"/>
      <c r="F7" s="181"/>
      <c r="G7" s="181"/>
      <c r="H7" s="480">
        <f t="shared" si="2"/>
        <v>0</v>
      </c>
      <c r="I7" s="480">
        <f t="shared" si="3"/>
        <v>0</v>
      </c>
      <c r="J7" s="481">
        <f t="shared" si="4"/>
        <v>0</v>
      </c>
      <c r="K7" s="181"/>
      <c r="L7" s="181"/>
      <c r="M7" s="181"/>
      <c r="N7" s="181"/>
      <c r="O7" s="181"/>
      <c r="P7" s="480">
        <f t="shared" si="0"/>
        <v>0</v>
      </c>
      <c r="Q7" s="480">
        <f t="shared" si="5"/>
        <v>0</v>
      </c>
      <c r="R7" s="481">
        <f t="shared" si="6"/>
        <v>0</v>
      </c>
      <c r="S7" s="481">
        <f t="shared" si="1"/>
        <v>0</v>
      </c>
    </row>
    <row r="8" spans="1:30">
      <c r="A8" s="8"/>
      <c r="B8" s="439"/>
      <c r="C8" s="181"/>
      <c r="D8" s="10"/>
      <c r="E8" s="181"/>
      <c r="F8" s="181"/>
      <c r="G8" s="181"/>
      <c r="H8" s="480">
        <f t="shared" si="2"/>
        <v>0</v>
      </c>
      <c r="I8" s="480">
        <f t="shared" si="3"/>
        <v>0</v>
      </c>
      <c r="J8" s="481">
        <f t="shared" si="4"/>
        <v>0</v>
      </c>
      <c r="K8" s="181"/>
      <c r="L8" s="181"/>
      <c r="M8" s="181"/>
      <c r="N8" s="181"/>
      <c r="O8" s="181"/>
      <c r="P8" s="480">
        <f t="shared" si="0"/>
        <v>0</v>
      </c>
      <c r="Q8" s="480">
        <f t="shared" si="5"/>
        <v>0</v>
      </c>
      <c r="R8" s="481">
        <f t="shared" si="6"/>
        <v>0</v>
      </c>
      <c r="S8" s="481">
        <f t="shared" si="1"/>
        <v>0</v>
      </c>
    </row>
    <row r="9" spans="1:30">
      <c r="A9" s="8"/>
      <c r="B9" s="439"/>
      <c r="C9" s="181"/>
      <c r="D9" s="10"/>
      <c r="E9" s="181"/>
      <c r="F9" s="181"/>
      <c r="G9" s="181"/>
      <c r="H9" s="480">
        <f t="shared" si="2"/>
        <v>0</v>
      </c>
      <c r="I9" s="480">
        <f t="shared" si="3"/>
        <v>0</v>
      </c>
      <c r="J9" s="481">
        <f t="shared" si="4"/>
        <v>0</v>
      </c>
      <c r="K9" s="181"/>
      <c r="L9" s="181"/>
      <c r="M9" s="181"/>
      <c r="N9" s="181"/>
      <c r="O9" s="181"/>
      <c r="P9" s="480">
        <f t="shared" si="0"/>
        <v>0</v>
      </c>
      <c r="Q9" s="480">
        <f t="shared" si="5"/>
        <v>0</v>
      </c>
      <c r="R9" s="481">
        <f t="shared" si="6"/>
        <v>0</v>
      </c>
      <c r="S9" s="481">
        <f t="shared" si="1"/>
        <v>0</v>
      </c>
    </row>
    <row r="10" spans="1:30">
      <c r="A10" s="8"/>
      <c r="B10" s="439"/>
      <c r="C10" s="181"/>
      <c r="D10" s="10"/>
      <c r="E10" s="181"/>
      <c r="F10" s="181"/>
      <c r="G10" s="181"/>
      <c r="H10" s="480">
        <f t="shared" si="2"/>
        <v>0</v>
      </c>
      <c r="I10" s="480">
        <f t="shared" si="3"/>
        <v>0</v>
      </c>
      <c r="J10" s="481">
        <f t="shared" si="4"/>
        <v>0</v>
      </c>
      <c r="K10" s="181"/>
      <c r="L10" s="181"/>
      <c r="M10" s="181"/>
      <c r="N10" s="181"/>
      <c r="O10" s="181"/>
      <c r="P10" s="480">
        <f t="shared" si="0"/>
        <v>0</v>
      </c>
      <c r="Q10" s="480">
        <f t="shared" si="5"/>
        <v>0</v>
      </c>
      <c r="R10" s="481">
        <f t="shared" si="6"/>
        <v>0</v>
      </c>
      <c r="S10" s="481">
        <f t="shared" si="1"/>
        <v>0</v>
      </c>
    </row>
    <row r="11" spans="1:30">
      <c r="A11" s="8"/>
      <c r="B11" s="439"/>
      <c r="C11" s="181"/>
      <c r="D11" s="10"/>
      <c r="E11" s="181"/>
      <c r="F11" s="181"/>
      <c r="G11" s="181"/>
      <c r="H11" s="480">
        <f t="shared" si="2"/>
        <v>0</v>
      </c>
      <c r="I11" s="480">
        <f t="shared" si="3"/>
        <v>0</v>
      </c>
      <c r="J11" s="481">
        <f t="shared" si="4"/>
        <v>0</v>
      </c>
      <c r="K11" s="181"/>
      <c r="L11" s="181"/>
      <c r="M11" s="181"/>
      <c r="N11" s="181"/>
      <c r="O11" s="181"/>
      <c r="P11" s="480">
        <f t="shared" si="0"/>
        <v>0</v>
      </c>
      <c r="Q11" s="480">
        <f t="shared" si="5"/>
        <v>0</v>
      </c>
      <c r="R11" s="481">
        <f t="shared" si="6"/>
        <v>0</v>
      </c>
      <c r="S11" s="481">
        <f t="shared" si="1"/>
        <v>0</v>
      </c>
    </row>
    <row r="12" spans="1:30">
      <c r="A12" s="8"/>
      <c r="B12" s="439"/>
      <c r="C12" s="181"/>
      <c r="D12" s="10"/>
      <c r="E12" s="181"/>
      <c r="F12" s="181"/>
      <c r="G12" s="181"/>
      <c r="H12" s="480">
        <f t="shared" si="2"/>
        <v>0</v>
      </c>
      <c r="I12" s="480">
        <f t="shared" si="3"/>
        <v>0</v>
      </c>
      <c r="J12" s="481">
        <f t="shared" si="4"/>
        <v>0</v>
      </c>
      <c r="K12" s="181"/>
      <c r="L12" s="181"/>
      <c r="M12" s="181"/>
      <c r="N12" s="181"/>
      <c r="O12" s="181"/>
      <c r="P12" s="480">
        <f t="shared" si="0"/>
        <v>0</v>
      </c>
      <c r="Q12" s="480">
        <f t="shared" si="5"/>
        <v>0</v>
      </c>
      <c r="R12" s="481">
        <f t="shared" si="6"/>
        <v>0</v>
      </c>
      <c r="S12" s="481">
        <f t="shared" si="1"/>
        <v>0</v>
      </c>
    </row>
    <row r="13" spans="1:30">
      <c r="A13" s="8"/>
      <c r="B13" s="439"/>
      <c r="C13" s="181"/>
      <c r="D13" s="10"/>
      <c r="E13" s="181"/>
      <c r="F13" s="181"/>
      <c r="G13" s="181"/>
      <c r="H13" s="480">
        <f t="shared" si="2"/>
        <v>0</v>
      </c>
      <c r="I13" s="480">
        <f t="shared" si="3"/>
        <v>0</v>
      </c>
      <c r="J13" s="481">
        <f t="shared" si="4"/>
        <v>0</v>
      </c>
      <c r="K13" s="181"/>
      <c r="L13" s="181"/>
      <c r="M13" s="181"/>
      <c r="N13" s="181"/>
      <c r="O13" s="181"/>
      <c r="P13" s="480">
        <f t="shared" si="0"/>
        <v>0</v>
      </c>
      <c r="Q13" s="480">
        <f t="shared" si="5"/>
        <v>0</v>
      </c>
      <c r="R13" s="481">
        <f t="shared" si="6"/>
        <v>0</v>
      </c>
      <c r="S13" s="481">
        <f t="shared" si="1"/>
        <v>0</v>
      </c>
    </row>
    <row r="14" spans="1:30">
      <c r="A14" s="8"/>
      <c r="B14" s="439"/>
      <c r="C14" s="181"/>
      <c r="D14" s="10"/>
      <c r="E14" s="181"/>
      <c r="F14" s="181"/>
      <c r="G14" s="181"/>
      <c r="H14" s="480">
        <f t="shared" si="2"/>
        <v>0</v>
      </c>
      <c r="I14" s="480">
        <f t="shared" si="3"/>
        <v>0</v>
      </c>
      <c r="J14" s="481">
        <f t="shared" si="4"/>
        <v>0</v>
      </c>
      <c r="K14" s="181"/>
      <c r="L14" s="181"/>
      <c r="M14" s="181"/>
      <c r="N14" s="181"/>
      <c r="O14" s="181"/>
      <c r="P14" s="480">
        <f t="shared" si="0"/>
        <v>0</v>
      </c>
      <c r="Q14" s="480">
        <f t="shared" si="5"/>
        <v>0</v>
      </c>
      <c r="R14" s="481">
        <f t="shared" si="6"/>
        <v>0</v>
      </c>
      <c r="S14" s="481">
        <f t="shared" si="1"/>
        <v>0</v>
      </c>
    </row>
    <row r="15" spans="1:30">
      <c r="A15" s="8"/>
      <c r="B15" s="439"/>
      <c r="C15" s="181"/>
      <c r="D15" s="10"/>
      <c r="E15" s="181"/>
      <c r="F15" s="181"/>
      <c r="G15" s="181"/>
      <c r="H15" s="480">
        <f t="shared" si="2"/>
        <v>0</v>
      </c>
      <c r="I15" s="480">
        <f t="shared" si="3"/>
        <v>0</v>
      </c>
      <c r="J15" s="481">
        <f t="shared" si="4"/>
        <v>0</v>
      </c>
      <c r="K15" s="181"/>
      <c r="L15" s="181"/>
      <c r="M15" s="181"/>
      <c r="N15" s="181"/>
      <c r="O15" s="181"/>
      <c r="P15" s="480">
        <f t="shared" si="0"/>
        <v>0</v>
      </c>
      <c r="Q15" s="480">
        <f t="shared" si="5"/>
        <v>0</v>
      </c>
      <c r="R15" s="481">
        <f t="shared" si="6"/>
        <v>0</v>
      </c>
      <c r="S15" s="481">
        <f t="shared" si="1"/>
        <v>0</v>
      </c>
    </row>
    <row r="16" spans="1:30">
      <c r="A16" s="8"/>
      <c r="B16" s="439"/>
      <c r="C16" s="181"/>
      <c r="D16" s="10"/>
      <c r="E16" s="181"/>
      <c r="F16" s="181"/>
      <c r="G16" s="181"/>
      <c r="H16" s="480">
        <f t="shared" si="2"/>
        <v>0</v>
      </c>
      <c r="I16" s="480">
        <f t="shared" si="3"/>
        <v>0</v>
      </c>
      <c r="J16" s="481">
        <f t="shared" si="4"/>
        <v>0</v>
      </c>
      <c r="K16" s="181"/>
      <c r="L16" s="181"/>
      <c r="M16" s="181"/>
      <c r="N16" s="181"/>
      <c r="O16" s="181"/>
      <c r="P16" s="480">
        <f t="shared" si="0"/>
        <v>0</v>
      </c>
      <c r="Q16" s="480">
        <f t="shared" si="5"/>
        <v>0</v>
      </c>
      <c r="R16" s="481">
        <f t="shared" si="6"/>
        <v>0</v>
      </c>
      <c r="S16" s="481">
        <f t="shared" si="1"/>
        <v>0</v>
      </c>
    </row>
    <row r="17" spans="1:19">
      <c r="A17" s="8"/>
      <c r="B17" s="439"/>
      <c r="C17" s="181"/>
      <c r="D17" s="10"/>
      <c r="E17" s="181"/>
      <c r="F17" s="181"/>
      <c r="G17" s="181"/>
      <c r="H17" s="480">
        <f t="shared" si="2"/>
        <v>0</v>
      </c>
      <c r="I17" s="480">
        <f t="shared" si="3"/>
        <v>0</v>
      </c>
      <c r="J17" s="481">
        <f t="shared" si="4"/>
        <v>0</v>
      </c>
      <c r="K17" s="181"/>
      <c r="L17" s="181"/>
      <c r="M17" s="181"/>
      <c r="N17" s="181"/>
      <c r="O17" s="181"/>
      <c r="P17" s="480">
        <f t="shared" si="0"/>
        <v>0</v>
      </c>
      <c r="Q17" s="480">
        <f t="shared" si="5"/>
        <v>0</v>
      </c>
      <c r="R17" s="481">
        <f t="shared" si="6"/>
        <v>0</v>
      </c>
      <c r="S17" s="481">
        <f t="shared" si="1"/>
        <v>0</v>
      </c>
    </row>
    <row r="18" spans="1:19">
      <c r="A18" s="8"/>
      <c r="B18" s="439"/>
      <c r="C18" s="181"/>
      <c r="D18" s="10"/>
      <c r="E18" s="181"/>
      <c r="F18" s="181"/>
      <c r="G18" s="181"/>
      <c r="H18" s="480">
        <f t="shared" si="2"/>
        <v>0</v>
      </c>
      <c r="I18" s="480">
        <f t="shared" si="3"/>
        <v>0</v>
      </c>
      <c r="J18" s="481">
        <f t="shared" si="4"/>
        <v>0</v>
      </c>
      <c r="K18" s="181"/>
      <c r="L18" s="181"/>
      <c r="M18" s="181"/>
      <c r="N18" s="181"/>
      <c r="O18" s="181"/>
      <c r="P18" s="480">
        <f t="shared" si="0"/>
        <v>0</v>
      </c>
      <c r="Q18" s="480">
        <f t="shared" si="5"/>
        <v>0</v>
      </c>
      <c r="R18" s="481">
        <f t="shared" si="6"/>
        <v>0</v>
      </c>
      <c r="S18" s="481">
        <f t="shared" si="1"/>
        <v>0</v>
      </c>
    </row>
    <row r="19" spans="1:19">
      <c r="A19" s="8"/>
      <c r="B19" s="439"/>
      <c r="C19" s="181"/>
      <c r="D19" s="10"/>
      <c r="E19" s="181"/>
      <c r="F19" s="181"/>
      <c r="G19" s="181"/>
      <c r="H19" s="480">
        <f t="shared" si="2"/>
        <v>0</v>
      </c>
      <c r="I19" s="480">
        <f t="shared" si="3"/>
        <v>0</v>
      </c>
      <c r="J19" s="481">
        <f t="shared" si="4"/>
        <v>0</v>
      </c>
      <c r="K19" s="181"/>
      <c r="L19" s="181"/>
      <c r="M19" s="181"/>
      <c r="N19" s="181"/>
      <c r="O19" s="181"/>
      <c r="P19" s="480">
        <f t="shared" si="0"/>
        <v>0</v>
      </c>
      <c r="Q19" s="480">
        <f t="shared" si="5"/>
        <v>0</v>
      </c>
      <c r="R19" s="481">
        <f t="shared" si="6"/>
        <v>0</v>
      </c>
      <c r="S19" s="481">
        <f t="shared" si="1"/>
        <v>0</v>
      </c>
    </row>
    <row r="20" spans="1:19">
      <c r="A20" s="8"/>
      <c r="B20" s="439"/>
      <c r="C20" s="181"/>
      <c r="D20" s="10"/>
      <c r="E20" s="181"/>
      <c r="F20" s="181"/>
      <c r="G20" s="181"/>
      <c r="H20" s="480">
        <f t="shared" si="2"/>
        <v>0</v>
      </c>
      <c r="I20" s="480">
        <f t="shared" si="3"/>
        <v>0</v>
      </c>
      <c r="J20" s="481">
        <f t="shared" si="4"/>
        <v>0</v>
      </c>
      <c r="K20" s="181"/>
      <c r="L20" s="181"/>
      <c r="M20" s="181"/>
      <c r="N20" s="181"/>
      <c r="O20" s="181"/>
      <c r="P20" s="480">
        <f t="shared" si="0"/>
        <v>0</v>
      </c>
      <c r="Q20" s="480">
        <f t="shared" si="5"/>
        <v>0</v>
      </c>
      <c r="R20" s="481">
        <f t="shared" si="6"/>
        <v>0</v>
      </c>
      <c r="S20" s="481">
        <f t="shared" si="1"/>
        <v>0</v>
      </c>
    </row>
    <row r="21" spans="1:19">
      <c r="A21" s="8"/>
      <c r="B21" s="439"/>
      <c r="C21" s="181"/>
      <c r="D21" s="10"/>
      <c r="E21" s="181"/>
      <c r="F21" s="181"/>
      <c r="G21" s="181"/>
      <c r="H21" s="480">
        <f t="shared" si="2"/>
        <v>0</v>
      </c>
      <c r="I21" s="480">
        <f t="shared" si="3"/>
        <v>0</v>
      </c>
      <c r="J21" s="481">
        <f t="shared" si="4"/>
        <v>0</v>
      </c>
      <c r="K21" s="181"/>
      <c r="L21" s="181"/>
      <c r="M21" s="181"/>
      <c r="N21" s="181"/>
      <c r="O21" s="181"/>
      <c r="P21" s="480">
        <f t="shared" si="0"/>
        <v>0</v>
      </c>
      <c r="Q21" s="480">
        <f t="shared" si="5"/>
        <v>0</v>
      </c>
      <c r="R21" s="481">
        <f t="shared" si="6"/>
        <v>0</v>
      </c>
      <c r="S21" s="481">
        <f t="shared" si="1"/>
        <v>0</v>
      </c>
    </row>
    <row r="22" spans="1:19">
      <c r="A22" s="8"/>
      <c r="B22" s="439"/>
      <c r="C22" s="181"/>
      <c r="D22" s="10"/>
      <c r="E22" s="181"/>
      <c r="F22" s="181"/>
      <c r="G22" s="181"/>
      <c r="H22" s="480">
        <f t="shared" si="2"/>
        <v>0</v>
      </c>
      <c r="I22" s="480">
        <f t="shared" si="3"/>
        <v>0</v>
      </c>
      <c r="J22" s="481">
        <f t="shared" si="4"/>
        <v>0</v>
      </c>
      <c r="K22" s="181"/>
      <c r="L22" s="181"/>
      <c r="M22" s="181"/>
      <c r="N22" s="181"/>
      <c r="O22" s="181"/>
      <c r="P22" s="480">
        <f t="shared" si="0"/>
        <v>0</v>
      </c>
      <c r="Q22" s="480">
        <f t="shared" si="5"/>
        <v>0</v>
      </c>
      <c r="R22" s="481">
        <f t="shared" si="6"/>
        <v>0</v>
      </c>
      <c r="S22" s="481">
        <f t="shared" si="1"/>
        <v>0</v>
      </c>
    </row>
    <row r="23" spans="1:19">
      <c r="A23" s="8"/>
      <c r="B23" s="439"/>
      <c r="C23" s="181"/>
      <c r="D23" s="10"/>
      <c r="E23" s="181"/>
      <c r="F23" s="181"/>
      <c r="G23" s="181"/>
      <c r="H23" s="480">
        <f t="shared" si="2"/>
        <v>0</v>
      </c>
      <c r="I23" s="480">
        <f t="shared" si="3"/>
        <v>0</v>
      </c>
      <c r="J23" s="481">
        <f t="shared" si="4"/>
        <v>0</v>
      </c>
      <c r="K23" s="181"/>
      <c r="L23" s="181"/>
      <c r="M23" s="181"/>
      <c r="N23" s="181"/>
      <c r="O23" s="181"/>
      <c r="P23" s="480">
        <f t="shared" si="0"/>
        <v>0</v>
      </c>
      <c r="Q23" s="480">
        <f t="shared" si="5"/>
        <v>0</v>
      </c>
      <c r="R23" s="481">
        <f t="shared" si="6"/>
        <v>0</v>
      </c>
      <c r="S23" s="481">
        <f t="shared" si="1"/>
        <v>0</v>
      </c>
    </row>
    <row r="24" spans="1:19">
      <c r="A24" s="8"/>
      <c r="B24" s="439"/>
      <c r="C24" s="181"/>
      <c r="D24" s="10"/>
      <c r="E24" s="181"/>
      <c r="F24" s="181"/>
      <c r="G24" s="181"/>
      <c r="H24" s="480">
        <f t="shared" si="2"/>
        <v>0</v>
      </c>
      <c r="I24" s="480">
        <f t="shared" si="3"/>
        <v>0</v>
      </c>
      <c r="J24" s="481">
        <f t="shared" si="4"/>
        <v>0</v>
      </c>
      <c r="K24" s="181"/>
      <c r="L24" s="181"/>
      <c r="M24" s="181"/>
      <c r="N24" s="181"/>
      <c r="O24" s="181"/>
      <c r="P24" s="480">
        <f t="shared" si="0"/>
        <v>0</v>
      </c>
      <c r="Q24" s="480">
        <f t="shared" si="5"/>
        <v>0</v>
      </c>
      <c r="R24" s="481">
        <f t="shared" si="6"/>
        <v>0</v>
      </c>
      <c r="S24" s="481">
        <f t="shared" si="1"/>
        <v>0</v>
      </c>
    </row>
    <row r="25" spans="1:19">
      <c r="A25" s="8"/>
      <c r="B25" s="439"/>
      <c r="C25" s="181"/>
      <c r="D25" s="10"/>
      <c r="E25" s="181"/>
      <c r="F25" s="181"/>
      <c r="G25" s="181"/>
      <c r="H25" s="480">
        <f t="shared" si="2"/>
        <v>0</v>
      </c>
      <c r="I25" s="480">
        <f t="shared" si="3"/>
        <v>0</v>
      </c>
      <c r="J25" s="481">
        <f t="shared" si="4"/>
        <v>0</v>
      </c>
      <c r="K25" s="181"/>
      <c r="L25" s="181"/>
      <c r="M25" s="181"/>
      <c r="N25" s="181"/>
      <c r="O25" s="181"/>
      <c r="P25" s="480">
        <f t="shared" si="0"/>
        <v>0</v>
      </c>
      <c r="Q25" s="480">
        <f t="shared" si="5"/>
        <v>0</v>
      </c>
      <c r="R25" s="481">
        <f t="shared" si="6"/>
        <v>0</v>
      </c>
      <c r="S25" s="481">
        <f t="shared" si="1"/>
        <v>0</v>
      </c>
    </row>
    <row r="26" spans="1:19">
      <c r="A26" s="8"/>
      <c r="B26" s="439"/>
      <c r="C26" s="181"/>
      <c r="D26" s="10"/>
      <c r="E26" s="181"/>
      <c r="F26" s="181"/>
      <c r="G26" s="181"/>
      <c r="H26" s="480">
        <f t="shared" si="2"/>
        <v>0</v>
      </c>
      <c r="I26" s="480">
        <f t="shared" si="3"/>
        <v>0</v>
      </c>
      <c r="J26" s="481">
        <f t="shared" si="4"/>
        <v>0</v>
      </c>
      <c r="K26" s="181"/>
      <c r="L26" s="181"/>
      <c r="M26" s="181"/>
      <c r="N26" s="181"/>
      <c r="O26" s="181"/>
      <c r="P26" s="480">
        <f t="shared" si="0"/>
        <v>0</v>
      </c>
      <c r="Q26" s="480">
        <f t="shared" si="5"/>
        <v>0</v>
      </c>
      <c r="R26" s="481">
        <f t="shared" si="6"/>
        <v>0</v>
      </c>
      <c r="S26" s="481">
        <f t="shared" si="1"/>
        <v>0</v>
      </c>
    </row>
    <row r="27" spans="1:19">
      <c r="A27" s="8"/>
      <c r="B27" s="439"/>
      <c r="C27" s="181"/>
      <c r="D27" s="10"/>
      <c r="E27" s="181"/>
      <c r="F27" s="181"/>
      <c r="G27" s="181"/>
      <c r="H27" s="480">
        <f t="shared" si="2"/>
        <v>0</v>
      </c>
      <c r="I27" s="480">
        <f t="shared" si="3"/>
        <v>0</v>
      </c>
      <c r="J27" s="481">
        <f t="shared" si="4"/>
        <v>0</v>
      </c>
      <c r="K27" s="181"/>
      <c r="L27" s="181"/>
      <c r="M27" s="181"/>
      <c r="N27" s="181"/>
      <c r="O27" s="181"/>
      <c r="P27" s="480">
        <f t="shared" si="0"/>
        <v>0</v>
      </c>
      <c r="Q27" s="480">
        <f t="shared" si="5"/>
        <v>0</v>
      </c>
      <c r="R27" s="481">
        <f t="shared" si="6"/>
        <v>0</v>
      </c>
      <c r="S27" s="481">
        <f t="shared" si="1"/>
        <v>0</v>
      </c>
    </row>
    <row r="28" spans="1:19">
      <c r="A28" s="8"/>
      <c r="B28" s="439"/>
      <c r="C28" s="181"/>
      <c r="D28" s="10"/>
      <c r="E28" s="181"/>
      <c r="F28" s="181"/>
      <c r="G28" s="181"/>
      <c r="H28" s="480">
        <f t="shared" si="2"/>
        <v>0</v>
      </c>
      <c r="I28" s="480">
        <f t="shared" si="3"/>
        <v>0</v>
      </c>
      <c r="J28" s="481">
        <f>I28-H28</f>
        <v>0</v>
      </c>
      <c r="K28" s="181"/>
      <c r="L28" s="181"/>
      <c r="M28" s="181"/>
      <c r="N28" s="181"/>
      <c r="O28" s="181"/>
      <c r="P28" s="480">
        <f t="shared" si="0"/>
        <v>0</v>
      </c>
      <c r="Q28" s="480">
        <f>IFERROR(K28*$AB$5,0)</f>
        <v>0</v>
      </c>
      <c r="R28" s="481">
        <f t="shared" si="6"/>
        <v>0</v>
      </c>
      <c r="S28" s="481">
        <f t="shared" si="1"/>
        <v>0</v>
      </c>
    </row>
    <row r="29" spans="1:19">
      <c r="A29" s="485" t="s">
        <v>7</v>
      </c>
      <c r="B29" s="486">
        <f>COUNTA(B5:B28)</f>
        <v>0</v>
      </c>
      <c r="C29" s="481">
        <f>SUM(C5:C28)</f>
        <v>0</v>
      </c>
      <c r="D29" s="481">
        <f t="shared" ref="D29:S29" si="7">SUM(D5:D28)</f>
        <v>0</v>
      </c>
      <c r="E29" s="481">
        <f>SUM(E5:E28)</f>
        <v>0</v>
      </c>
      <c r="F29" s="481">
        <f t="shared" si="7"/>
        <v>0</v>
      </c>
      <c r="G29" s="481">
        <f t="shared" si="7"/>
        <v>0</v>
      </c>
      <c r="H29" s="481">
        <f t="shared" si="7"/>
        <v>0</v>
      </c>
      <c r="I29" s="481">
        <f t="shared" si="7"/>
        <v>0</v>
      </c>
      <c r="J29" s="481">
        <f>IFERROR(SUM(J5:J28),0)</f>
        <v>0</v>
      </c>
      <c r="K29" s="481">
        <f t="shared" si="7"/>
        <v>0</v>
      </c>
      <c r="L29" s="481">
        <f t="shared" si="7"/>
        <v>0</v>
      </c>
      <c r="M29" s="481">
        <f t="shared" si="7"/>
        <v>0</v>
      </c>
      <c r="N29" s="481">
        <f t="shared" si="7"/>
        <v>0</v>
      </c>
      <c r="O29" s="481">
        <f t="shared" si="7"/>
        <v>0</v>
      </c>
      <c r="P29" s="481">
        <f>SUM(P5:P28)</f>
        <v>0</v>
      </c>
      <c r="Q29" s="481">
        <f t="shared" si="7"/>
        <v>0</v>
      </c>
      <c r="R29" s="481">
        <f>IFERROR(SUM(R5:R28),0)</f>
        <v>0</v>
      </c>
      <c r="S29" s="481">
        <f t="shared" si="7"/>
        <v>0</v>
      </c>
    </row>
    <row r="32" spans="1:19" ht="17.399999999999999">
      <c r="A32" s="478" t="s">
        <v>801</v>
      </c>
      <c r="M32" s="46"/>
      <c r="N32" s="46"/>
      <c r="O32" s="46"/>
    </row>
    <row r="33" spans="1:15">
      <c r="M33" s="46"/>
      <c r="N33" s="46"/>
      <c r="O33" s="46"/>
    </row>
    <row r="34" spans="1:15" ht="145.19999999999999">
      <c r="A34" s="839" t="s">
        <v>682</v>
      </c>
      <c r="B34" s="839" t="s">
        <v>680</v>
      </c>
      <c r="C34" s="825" t="s">
        <v>802</v>
      </c>
      <c r="D34" s="819" t="s">
        <v>835</v>
      </c>
      <c r="E34" s="819" t="s">
        <v>836</v>
      </c>
      <c r="F34" s="819" t="s">
        <v>837</v>
      </c>
      <c r="G34" s="819" t="s">
        <v>838</v>
      </c>
      <c r="H34" s="819" t="s">
        <v>839</v>
      </c>
      <c r="I34" s="843" t="s">
        <v>840</v>
      </c>
      <c r="J34" s="821" t="s">
        <v>841</v>
      </c>
      <c r="K34" s="821" t="s">
        <v>842</v>
      </c>
      <c r="L34" s="826" t="s">
        <v>843</v>
      </c>
      <c r="M34" s="821" t="s">
        <v>844</v>
      </c>
      <c r="N34" s="821" t="s">
        <v>845</v>
      </c>
      <c r="O34" s="822" t="s">
        <v>722</v>
      </c>
    </row>
    <row r="35" spans="1:15">
      <c r="A35" s="479"/>
      <c r="B35" s="439"/>
      <c r="C35" s="181"/>
      <c r="D35" s="181"/>
      <c r="E35" s="855"/>
      <c r="F35" s="480">
        <f>C35*$Y$5</f>
        <v>0</v>
      </c>
      <c r="G35" s="480">
        <f>D35*E35</f>
        <v>0</v>
      </c>
      <c r="H35" s="481">
        <f>F35-G35</f>
        <v>0</v>
      </c>
      <c r="I35" s="482"/>
      <c r="J35" s="482"/>
      <c r="K35" s="856"/>
      <c r="L35" s="480">
        <f>I35*$AD$5</f>
        <v>0</v>
      </c>
      <c r="M35" s="480">
        <f>J35*K35</f>
        <v>0</v>
      </c>
      <c r="N35" s="480">
        <f>L35-M35</f>
        <v>0</v>
      </c>
      <c r="O35" s="480">
        <f>H35+N35</f>
        <v>0</v>
      </c>
    </row>
    <row r="36" spans="1:15">
      <c r="A36" s="479"/>
      <c r="B36" s="439"/>
      <c r="C36" s="181"/>
      <c r="D36" s="181"/>
      <c r="E36" s="855"/>
      <c r="F36" s="480">
        <f t="shared" ref="F36:F57" si="8">C36*$Y$5</f>
        <v>0</v>
      </c>
      <c r="G36" s="480">
        <f t="shared" ref="G36:G57" si="9">D36*E36</f>
        <v>0</v>
      </c>
      <c r="H36" s="481">
        <f t="shared" ref="H36:H58" si="10">F36-G36</f>
        <v>0</v>
      </c>
      <c r="I36" s="482"/>
      <c r="J36" s="482"/>
      <c r="K36" s="856"/>
      <c r="L36" s="480">
        <f t="shared" ref="L36:L58" si="11">I36*$AD$5</f>
        <v>0</v>
      </c>
      <c r="M36" s="480">
        <f t="shared" ref="M36:M56" si="12">J36*K36</f>
        <v>0</v>
      </c>
      <c r="N36" s="480">
        <f t="shared" ref="N36:N58" si="13">L36-M36</f>
        <v>0</v>
      </c>
      <c r="O36" s="480">
        <f t="shared" ref="O36:O58" si="14">H36+N36</f>
        <v>0</v>
      </c>
    </row>
    <row r="37" spans="1:15">
      <c r="A37" s="479"/>
      <c r="B37" s="439"/>
      <c r="C37" s="181"/>
      <c r="D37" s="181"/>
      <c r="E37" s="855"/>
      <c r="F37" s="480">
        <f t="shared" si="8"/>
        <v>0</v>
      </c>
      <c r="G37" s="480">
        <f t="shared" si="9"/>
        <v>0</v>
      </c>
      <c r="H37" s="481">
        <f t="shared" si="10"/>
        <v>0</v>
      </c>
      <c r="I37" s="482"/>
      <c r="J37" s="482"/>
      <c r="K37" s="856"/>
      <c r="L37" s="480">
        <f t="shared" si="11"/>
        <v>0</v>
      </c>
      <c r="M37" s="480">
        <f t="shared" si="12"/>
        <v>0</v>
      </c>
      <c r="N37" s="480">
        <f t="shared" si="13"/>
        <v>0</v>
      </c>
      <c r="O37" s="480">
        <f t="shared" si="14"/>
        <v>0</v>
      </c>
    </row>
    <row r="38" spans="1:15">
      <c r="A38" s="479"/>
      <c r="B38" s="439"/>
      <c r="C38" s="181"/>
      <c r="D38" s="181"/>
      <c r="E38" s="855"/>
      <c r="F38" s="480">
        <f t="shared" si="8"/>
        <v>0</v>
      </c>
      <c r="G38" s="480">
        <f t="shared" si="9"/>
        <v>0</v>
      </c>
      <c r="H38" s="481">
        <f t="shared" si="10"/>
        <v>0</v>
      </c>
      <c r="I38" s="482"/>
      <c r="J38" s="482"/>
      <c r="K38" s="856"/>
      <c r="L38" s="480">
        <f t="shared" si="11"/>
        <v>0</v>
      </c>
      <c r="M38" s="480">
        <f t="shared" si="12"/>
        <v>0</v>
      </c>
      <c r="N38" s="480">
        <f t="shared" si="13"/>
        <v>0</v>
      </c>
      <c r="O38" s="480">
        <f t="shared" si="14"/>
        <v>0</v>
      </c>
    </row>
    <row r="39" spans="1:15">
      <c r="A39" s="479"/>
      <c r="B39" s="439"/>
      <c r="C39" s="181"/>
      <c r="D39" s="181"/>
      <c r="E39" s="855"/>
      <c r="F39" s="480">
        <f t="shared" si="8"/>
        <v>0</v>
      </c>
      <c r="G39" s="480">
        <f t="shared" si="9"/>
        <v>0</v>
      </c>
      <c r="H39" s="481">
        <f t="shared" si="10"/>
        <v>0</v>
      </c>
      <c r="I39" s="482"/>
      <c r="J39" s="482"/>
      <c r="K39" s="856"/>
      <c r="L39" s="480">
        <f t="shared" si="11"/>
        <v>0</v>
      </c>
      <c r="M39" s="480">
        <f t="shared" si="12"/>
        <v>0</v>
      </c>
      <c r="N39" s="480">
        <f t="shared" si="13"/>
        <v>0</v>
      </c>
      <c r="O39" s="480">
        <f t="shared" si="14"/>
        <v>0</v>
      </c>
    </row>
    <row r="40" spans="1:15">
      <c r="A40" s="479"/>
      <c r="B40" s="439"/>
      <c r="C40" s="181"/>
      <c r="D40" s="181"/>
      <c r="E40" s="855"/>
      <c r="F40" s="480">
        <f t="shared" si="8"/>
        <v>0</v>
      </c>
      <c r="G40" s="480">
        <f t="shared" si="9"/>
        <v>0</v>
      </c>
      <c r="H40" s="481">
        <f t="shared" si="10"/>
        <v>0</v>
      </c>
      <c r="I40" s="482"/>
      <c r="J40" s="482"/>
      <c r="K40" s="856"/>
      <c r="L40" s="480">
        <f t="shared" si="11"/>
        <v>0</v>
      </c>
      <c r="M40" s="480">
        <f t="shared" si="12"/>
        <v>0</v>
      </c>
      <c r="N40" s="480">
        <f t="shared" si="13"/>
        <v>0</v>
      </c>
      <c r="O40" s="480">
        <f t="shared" si="14"/>
        <v>0</v>
      </c>
    </row>
    <row r="41" spans="1:15">
      <c r="A41" s="479"/>
      <c r="B41" s="439"/>
      <c r="C41" s="181"/>
      <c r="D41" s="181"/>
      <c r="E41" s="855"/>
      <c r="F41" s="480">
        <f>C41*$Y$5</f>
        <v>0</v>
      </c>
      <c r="G41" s="480">
        <f t="shared" si="9"/>
        <v>0</v>
      </c>
      <c r="H41" s="481">
        <f t="shared" si="10"/>
        <v>0</v>
      </c>
      <c r="I41" s="482"/>
      <c r="J41" s="482"/>
      <c r="K41" s="856"/>
      <c r="L41" s="480">
        <f t="shared" si="11"/>
        <v>0</v>
      </c>
      <c r="M41" s="480">
        <f t="shared" si="12"/>
        <v>0</v>
      </c>
      <c r="N41" s="480">
        <f t="shared" si="13"/>
        <v>0</v>
      </c>
      <c r="O41" s="480">
        <f t="shared" si="14"/>
        <v>0</v>
      </c>
    </row>
    <row r="42" spans="1:15">
      <c r="A42" s="479"/>
      <c r="B42" s="439"/>
      <c r="C42" s="181"/>
      <c r="D42" s="181"/>
      <c r="E42" s="855"/>
      <c r="F42" s="480">
        <f t="shared" si="8"/>
        <v>0</v>
      </c>
      <c r="G42" s="480">
        <f t="shared" si="9"/>
        <v>0</v>
      </c>
      <c r="H42" s="481">
        <f t="shared" si="10"/>
        <v>0</v>
      </c>
      <c r="I42" s="482"/>
      <c r="J42" s="482"/>
      <c r="K42" s="856"/>
      <c r="L42" s="480">
        <f t="shared" si="11"/>
        <v>0</v>
      </c>
      <c r="M42" s="480">
        <f t="shared" si="12"/>
        <v>0</v>
      </c>
      <c r="N42" s="480">
        <f>L42-M42</f>
        <v>0</v>
      </c>
      <c r="O42" s="480">
        <f t="shared" si="14"/>
        <v>0</v>
      </c>
    </row>
    <row r="43" spans="1:15">
      <c r="A43" s="479"/>
      <c r="B43" s="439"/>
      <c r="C43" s="181"/>
      <c r="D43" s="181"/>
      <c r="E43" s="855"/>
      <c r="F43" s="480">
        <f t="shared" si="8"/>
        <v>0</v>
      </c>
      <c r="G43" s="480">
        <f t="shared" si="9"/>
        <v>0</v>
      </c>
      <c r="H43" s="481">
        <f>F43-G43</f>
        <v>0</v>
      </c>
      <c r="I43" s="482"/>
      <c r="J43" s="482"/>
      <c r="K43" s="856"/>
      <c r="L43" s="480">
        <f t="shared" si="11"/>
        <v>0</v>
      </c>
      <c r="M43" s="480">
        <f t="shared" si="12"/>
        <v>0</v>
      </c>
      <c r="N43" s="480">
        <f t="shared" si="13"/>
        <v>0</v>
      </c>
      <c r="O43" s="480">
        <f t="shared" si="14"/>
        <v>0</v>
      </c>
    </row>
    <row r="44" spans="1:15">
      <c r="A44" s="479"/>
      <c r="B44" s="439"/>
      <c r="C44" s="181"/>
      <c r="D44" s="181"/>
      <c r="E44" s="855"/>
      <c r="F44" s="480">
        <f t="shared" si="8"/>
        <v>0</v>
      </c>
      <c r="G44" s="480">
        <f t="shared" si="9"/>
        <v>0</v>
      </c>
      <c r="H44" s="481">
        <f t="shared" si="10"/>
        <v>0</v>
      </c>
      <c r="I44" s="482"/>
      <c r="J44" s="482"/>
      <c r="K44" s="856"/>
      <c r="L44" s="480">
        <f t="shared" si="11"/>
        <v>0</v>
      </c>
      <c r="M44" s="480">
        <f>J44*K44</f>
        <v>0</v>
      </c>
      <c r="N44" s="480">
        <f t="shared" si="13"/>
        <v>0</v>
      </c>
      <c r="O44" s="480">
        <f t="shared" si="14"/>
        <v>0</v>
      </c>
    </row>
    <row r="45" spans="1:15">
      <c r="A45" s="479"/>
      <c r="B45" s="439"/>
      <c r="C45" s="181"/>
      <c r="D45" s="181"/>
      <c r="E45" s="855"/>
      <c r="F45" s="480">
        <f t="shared" si="8"/>
        <v>0</v>
      </c>
      <c r="G45" s="480">
        <f t="shared" si="9"/>
        <v>0</v>
      </c>
      <c r="H45" s="481">
        <f t="shared" si="10"/>
        <v>0</v>
      </c>
      <c r="I45" s="482"/>
      <c r="J45" s="482"/>
      <c r="K45" s="856"/>
      <c r="L45" s="480">
        <f t="shared" si="11"/>
        <v>0</v>
      </c>
      <c r="M45" s="480">
        <f t="shared" si="12"/>
        <v>0</v>
      </c>
      <c r="N45" s="480">
        <f t="shared" si="13"/>
        <v>0</v>
      </c>
      <c r="O45" s="480">
        <f t="shared" si="14"/>
        <v>0</v>
      </c>
    </row>
    <row r="46" spans="1:15">
      <c r="A46" s="479"/>
      <c r="B46" s="439"/>
      <c r="C46" s="181"/>
      <c r="D46" s="181"/>
      <c r="E46" s="855"/>
      <c r="F46" s="480">
        <f t="shared" si="8"/>
        <v>0</v>
      </c>
      <c r="G46" s="480">
        <f t="shared" si="9"/>
        <v>0</v>
      </c>
      <c r="H46" s="481">
        <f t="shared" si="10"/>
        <v>0</v>
      </c>
      <c r="I46" s="482"/>
      <c r="J46" s="482"/>
      <c r="K46" s="856"/>
      <c r="L46" s="480">
        <f t="shared" si="11"/>
        <v>0</v>
      </c>
      <c r="M46" s="480">
        <f>J46*K46</f>
        <v>0</v>
      </c>
      <c r="N46" s="480">
        <f t="shared" si="13"/>
        <v>0</v>
      </c>
      <c r="O46" s="480">
        <f t="shared" si="14"/>
        <v>0</v>
      </c>
    </row>
    <row r="47" spans="1:15">
      <c r="A47" s="479"/>
      <c r="B47" s="439"/>
      <c r="C47" s="181"/>
      <c r="D47" s="181"/>
      <c r="E47" s="855"/>
      <c r="F47" s="480">
        <f t="shared" si="8"/>
        <v>0</v>
      </c>
      <c r="G47" s="480">
        <f t="shared" si="9"/>
        <v>0</v>
      </c>
      <c r="H47" s="481">
        <f t="shared" si="10"/>
        <v>0</v>
      </c>
      <c r="I47" s="482"/>
      <c r="J47" s="482"/>
      <c r="K47" s="856"/>
      <c r="L47" s="480">
        <f t="shared" si="11"/>
        <v>0</v>
      </c>
      <c r="M47" s="480">
        <f t="shared" si="12"/>
        <v>0</v>
      </c>
      <c r="N47" s="480">
        <f t="shared" si="13"/>
        <v>0</v>
      </c>
      <c r="O47" s="480">
        <f t="shared" si="14"/>
        <v>0</v>
      </c>
    </row>
    <row r="48" spans="1:15">
      <c r="A48" s="479"/>
      <c r="B48" s="439"/>
      <c r="C48" s="181"/>
      <c r="D48" s="181"/>
      <c r="E48" s="855"/>
      <c r="F48" s="480">
        <f t="shared" si="8"/>
        <v>0</v>
      </c>
      <c r="G48" s="480">
        <f t="shared" si="9"/>
        <v>0</v>
      </c>
      <c r="H48" s="481">
        <f t="shared" si="10"/>
        <v>0</v>
      </c>
      <c r="I48" s="482"/>
      <c r="J48" s="482"/>
      <c r="K48" s="856"/>
      <c r="L48" s="480">
        <f t="shared" si="11"/>
        <v>0</v>
      </c>
      <c r="M48" s="480">
        <f t="shared" si="12"/>
        <v>0</v>
      </c>
      <c r="N48" s="480">
        <f t="shared" si="13"/>
        <v>0</v>
      </c>
      <c r="O48" s="480">
        <f t="shared" si="14"/>
        <v>0</v>
      </c>
    </row>
    <row r="49" spans="1:15">
      <c r="A49" s="479"/>
      <c r="B49" s="439"/>
      <c r="C49" s="181"/>
      <c r="D49" s="181"/>
      <c r="E49" s="855"/>
      <c r="F49" s="480">
        <f t="shared" si="8"/>
        <v>0</v>
      </c>
      <c r="G49" s="480">
        <f t="shared" si="9"/>
        <v>0</v>
      </c>
      <c r="H49" s="481">
        <f t="shared" si="10"/>
        <v>0</v>
      </c>
      <c r="I49" s="482"/>
      <c r="J49" s="482"/>
      <c r="K49" s="856"/>
      <c r="L49" s="480">
        <f t="shared" si="11"/>
        <v>0</v>
      </c>
      <c r="M49" s="480">
        <f t="shared" si="12"/>
        <v>0</v>
      </c>
      <c r="N49" s="480">
        <f t="shared" si="13"/>
        <v>0</v>
      </c>
      <c r="O49" s="480">
        <f t="shared" si="14"/>
        <v>0</v>
      </c>
    </row>
    <row r="50" spans="1:15">
      <c r="A50" s="479"/>
      <c r="B50" s="439"/>
      <c r="C50" s="181"/>
      <c r="D50" s="181"/>
      <c r="E50" s="855"/>
      <c r="F50" s="480">
        <f t="shared" si="8"/>
        <v>0</v>
      </c>
      <c r="G50" s="480">
        <f t="shared" si="9"/>
        <v>0</v>
      </c>
      <c r="H50" s="481">
        <f t="shared" si="10"/>
        <v>0</v>
      </c>
      <c r="I50" s="482"/>
      <c r="J50" s="482"/>
      <c r="K50" s="856"/>
      <c r="L50" s="480">
        <f t="shared" si="11"/>
        <v>0</v>
      </c>
      <c r="M50" s="480">
        <f t="shared" si="12"/>
        <v>0</v>
      </c>
      <c r="N50" s="480">
        <f t="shared" si="13"/>
        <v>0</v>
      </c>
      <c r="O50" s="480">
        <f t="shared" si="14"/>
        <v>0</v>
      </c>
    </row>
    <row r="51" spans="1:15">
      <c r="A51" s="479"/>
      <c r="B51" s="439"/>
      <c r="C51" s="181"/>
      <c r="D51" s="181"/>
      <c r="E51" s="855"/>
      <c r="F51" s="480">
        <f t="shared" si="8"/>
        <v>0</v>
      </c>
      <c r="G51" s="480">
        <f t="shared" si="9"/>
        <v>0</v>
      </c>
      <c r="H51" s="481">
        <f t="shared" si="10"/>
        <v>0</v>
      </c>
      <c r="I51" s="482"/>
      <c r="J51" s="482"/>
      <c r="K51" s="856"/>
      <c r="L51" s="480">
        <f t="shared" si="11"/>
        <v>0</v>
      </c>
      <c r="M51" s="480">
        <f t="shared" si="12"/>
        <v>0</v>
      </c>
      <c r="N51" s="480">
        <f t="shared" si="13"/>
        <v>0</v>
      </c>
      <c r="O51" s="480">
        <f t="shared" si="14"/>
        <v>0</v>
      </c>
    </row>
    <row r="52" spans="1:15">
      <c r="A52" s="479"/>
      <c r="B52" s="439"/>
      <c r="C52" s="181"/>
      <c r="D52" s="181"/>
      <c r="E52" s="855"/>
      <c r="F52" s="480">
        <f t="shared" si="8"/>
        <v>0</v>
      </c>
      <c r="G52" s="480">
        <f t="shared" si="9"/>
        <v>0</v>
      </c>
      <c r="H52" s="481">
        <f t="shared" si="10"/>
        <v>0</v>
      </c>
      <c r="I52" s="482"/>
      <c r="J52" s="482"/>
      <c r="K52" s="856"/>
      <c r="L52" s="480">
        <f>I52*$AD$5</f>
        <v>0</v>
      </c>
      <c r="M52" s="480">
        <f t="shared" si="12"/>
        <v>0</v>
      </c>
      <c r="N52" s="480">
        <f t="shared" si="13"/>
        <v>0</v>
      </c>
      <c r="O52" s="480">
        <f t="shared" si="14"/>
        <v>0</v>
      </c>
    </row>
    <row r="53" spans="1:15">
      <c r="A53" s="479"/>
      <c r="B53" s="439"/>
      <c r="C53" s="181"/>
      <c r="D53" s="181"/>
      <c r="E53" s="855"/>
      <c r="F53" s="480">
        <f t="shared" si="8"/>
        <v>0</v>
      </c>
      <c r="G53" s="480">
        <f t="shared" si="9"/>
        <v>0</v>
      </c>
      <c r="H53" s="481">
        <f t="shared" si="10"/>
        <v>0</v>
      </c>
      <c r="I53" s="482"/>
      <c r="J53" s="482"/>
      <c r="K53" s="856"/>
      <c r="L53" s="480">
        <f t="shared" si="11"/>
        <v>0</v>
      </c>
      <c r="M53" s="480">
        <f t="shared" si="12"/>
        <v>0</v>
      </c>
      <c r="N53" s="480">
        <f t="shared" si="13"/>
        <v>0</v>
      </c>
      <c r="O53" s="480">
        <f t="shared" si="14"/>
        <v>0</v>
      </c>
    </row>
    <row r="54" spans="1:15">
      <c r="A54" s="479"/>
      <c r="B54" s="439"/>
      <c r="C54" s="181"/>
      <c r="D54" s="181"/>
      <c r="E54" s="855"/>
      <c r="F54" s="480">
        <f t="shared" si="8"/>
        <v>0</v>
      </c>
      <c r="G54" s="480">
        <f>D54*E54</f>
        <v>0</v>
      </c>
      <c r="H54" s="481">
        <f t="shared" si="10"/>
        <v>0</v>
      </c>
      <c r="I54" s="482"/>
      <c r="J54" s="482"/>
      <c r="K54" s="856"/>
      <c r="L54" s="480">
        <f t="shared" si="11"/>
        <v>0</v>
      </c>
      <c r="M54" s="480">
        <f t="shared" si="12"/>
        <v>0</v>
      </c>
      <c r="N54" s="480">
        <f t="shared" si="13"/>
        <v>0</v>
      </c>
      <c r="O54" s="480">
        <f t="shared" si="14"/>
        <v>0</v>
      </c>
    </row>
    <row r="55" spans="1:15">
      <c r="A55" s="479"/>
      <c r="B55" s="439"/>
      <c r="C55" s="181"/>
      <c r="D55" s="181"/>
      <c r="E55" s="855"/>
      <c r="F55" s="480">
        <f t="shared" si="8"/>
        <v>0</v>
      </c>
      <c r="G55" s="480">
        <f t="shared" si="9"/>
        <v>0</v>
      </c>
      <c r="H55" s="481">
        <f t="shared" si="10"/>
        <v>0</v>
      </c>
      <c r="I55" s="482"/>
      <c r="J55" s="482"/>
      <c r="K55" s="856"/>
      <c r="L55" s="480">
        <f t="shared" si="11"/>
        <v>0</v>
      </c>
      <c r="M55" s="480">
        <f t="shared" si="12"/>
        <v>0</v>
      </c>
      <c r="N55" s="480">
        <f t="shared" si="13"/>
        <v>0</v>
      </c>
      <c r="O55" s="480">
        <f t="shared" si="14"/>
        <v>0</v>
      </c>
    </row>
    <row r="56" spans="1:15">
      <c r="A56" s="479"/>
      <c r="B56" s="439"/>
      <c r="C56" s="181"/>
      <c r="D56" s="181"/>
      <c r="E56" s="855"/>
      <c r="F56" s="480">
        <f t="shared" si="8"/>
        <v>0</v>
      </c>
      <c r="G56" s="480">
        <f t="shared" si="9"/>
        <v>0</v>
      </c>
      <c r="H56" s="481">
        <f t="shared" si="10"/>
        <v>0</v>
      </c>
      <c r="I56" s="482"/>
      <c r="J56" s="482"/>
      <c r="K56" s="856"/>
      <c r="L56" s="480">
        <f t="shared" si="11"/>
        <v>0</v>
      </c>
      <c r="M56" s="480">
        <f t="shared" si="12"/>
        <v>0</v>
      </c>
      <c r="N56" s="480">
        <f t="shared" si="13"/>
        <v>0</v>
      </c>
      <c r="O56" s="480">
        <f t="shared" si="14"/>
        <v>0</v>
      </c>
    </row>
    <row r="57" spans="1:15">
      <c r="A57" s="479"/>
      <c r="B57" s="439"/>
      <c r="C57" s="181"/>
      <c r="D57" s="181"/>
      <c r="E57" s="855"/>
      <c r="F57" s="480">
        <f t="shared" si="8"/>
        <v>0</v>
      </c>
      <c r="G57" s="480">
        <f t="shared" si="9"/>
        <v>0</v>
      </c>
      <c r="H57" s="481">
        <f t="shared" si="10"/>
        <v>0</v>
      </c>
      <c r="I57" s="482"/>
      <c r="J57" s="482"/>
      <c r="K57" s="856"/>
      <c r="L57" s="480">
        <f t="shared" si="11"/>
        <v>0</v>
      </c>
      <c r="M57" s="480">
        <f>J57*K57</f>
        <v>0</v>
      </c>
      <c r="N57" s="480">
        <f t="shared" si="13"/>
        <v>0</v>
      </c>
      <c r="O57" s="480">
        <f t="shared" si="14"/>
        <v>0</v>
      </c>
    </row>
    <row r="58" spans="1:15">
      <c r="A58" s="479"/>
      <c r="B58" s="439"/>
      <c r="C58" s="181"/>
      <c r="D58" s="181"/>
      <c r="E58" s="855"/>
      <c r="F58" s="480">
        <f>C58*$Y$5</f>
        <v>0</v>
      </c>
      <c r="G58" s="480">
        <f>D58*E58</f>
        <v>0</v>
      </c>
      <c r="H58" s="481">
        <f t="shared" si="10"/>
        <v>0</v>
      </c>
      <c r="I58" s="482"/>
      <c r="J58" s="482"/>
      <c r="K58" s="856"/>
      <c r="L58" s="480">
        <f t="shared" si="11"/>
        <v>0</v>
      </c>
      <c r="M58" s="480">
        <f>J58*K58</f>
        <v>0</v>
      </c>
      <c r="N58" s="480">
        <f t="shared" si="13"/>
        <v>0</v>
      </c>
      <c r="O58" s="480">
        <f t="shared" si="14"/>
        <v>0</v>
      </c>
    </row>
    <row r="59" spans="1:15">
      <c r="A59" s="844" t="s">
        <v>7</v>
      </c>
      <c r="B59" s="845"/>
      <c r="C59" s="483">
        <f>SUM(C35:C58)</f>
        <v>0</v>
      </c>
      <c r="D59" s="483">
        <f>SUM(D35:D58)</f>
        <v>0</v>
      </c>
      <c r="E59" s="846"/>
      <c r="F59" s="483">
        <f>SUM(F35:F58)</f>
        <v>0</v>
      </c>
      <c r="G59" s="483">
        <f>SUM(G35:G58)</f>
        <v>0</v>
      </c>
      <c r="H59" s="483">
        <f t="shared" ref="H59" si="15">SUM(H35:H58)</f>
        <v>0</v>
      </c>
      <c r="I59" s="483">
        <f>SUM(I35:I58)</f>
        <v>0</v>
      </c>
      <c r="J59" s="483">
        <f>SUM(J35:J58)</f>
        <v>0</v>
      </c>
      <c r="K59" s="847"/>
      <c r="L59" s="483">
        <f>SUM(L35:L58)</f>
        <v>0</v>
      </c>
      <c r="M59" s="483">
        <f>SUM(M35:M58)</f>
        <v>0</v>
      </c>
      <c r="N59" s="483">
        <f t="shared" ref="N59:O59" si="16">SUM(N35:N58)</f>
        <v>0</v>
      </c>
      <c r="O59" s="483">
        <f t="shared" si="16"/>
        <v>0</v>
      </c>
    </row>
  </sheetData>
  <sheetProtection algorithmName="SHA-512" hashValue="u4bcgnGYUE4UGLPetk+nK91Ei/W/bXUNwqmF/PCcWWfRweGTTufZE8HBSS+5CLsfE9gPymsgZ46EVN4AaDrbqw==" saltValue="Q6tgBHBmA5Gm3ZFHCvrorg==" spinCount="100000" sheet="1" formatCells="0" formatColumns="0" formatRows="0" insertColumns="0" insertRows="0" insertHyperlinks="0" autoFilter="0" pivotTables="0"/>
  <mergeCells count="2">
    <mergeCell ref="A1:S1"/>
    <mergeCell ref="U2:AD2"/>
  </mergeCells>
  <pageMargins left="0.7" right="0.7" top="0.75" bottom="0.75" header="0.3" footer="0.3"/>
  <pageSetup paperSize="9" orientation="portrait" r:id="rId1"/>
</worksheet>
</file>

<file path=xl/worksheets/sheet5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F1D392-9268-4E1C-B2F0-071E91A98BD0}">
  <sheetPr codeName="Lapa54">
    <tabColor rgb="FF92D050"/>
  </sheetPr>
  <dimension ref="A1:GY15"/>
  <sheetViews>
    <sheetView zoomScale="90" zoomScaleNormal="90" workbookViewId="0">
      <pane xSplit="6" topLeftCell="AC1" activePane="topRight" state="frozen"/>
      <selection activeCell="J13" sqref="J13"/>
      <selection pane="topRight" activeCell="AU4" sqref="AU4"/>
    </sheetView>
  </sheetViews>
  <sheetFormatPr defaultColWidth="9.109375" defaultRowHeight="13.2"/>
  <cols>
    <col min="1" max="1" width="20" style="746" customWidth="1"/>
    <col min="2" max="2" width="9.109375" style="746"/>
    <col min="3" max="3" width="11" style="746" customWidth="1"/>
    <col min="4" max="4" width="13" style="746" customWidth="1"/>
    <col min="5" max="57" width="9.109375" style="746"/>
    <col min="58" max="84" width="9.109375" style="746" customWidth="1"/>
    <col min="85" max="88" width="9.109375" style="746"/>
    <col min="89" max="123" width="9.109375" style="746" customWidth="1"/>
    <col min="124" max="127" width="9.109375" style="746"/>
    <col min="128" max="153" width="9.109375" style="746" customWidth="1"/>
    <col min="154" max="157" width="9.109375" style="746"/>
    <col min="158" max="180" width="9.109375" style="746" customWidth="1"/>
    <col min="181" max="184" width="9.109375" style="746"/>
    <col min="185" max="190" width="9.109375" style="746" customWidth="1"/>
    <col min="191" max="194" width="9.109375" style="746"/>
    <col min="195" max="198" width="11.109375" style="746" customWidth="1"/>
    <col min="199" max="199" width="9.109375" style="746"/>
    <col min="200" max="200" width="15" style="746" customWidth="1"/>
    <col min="201" max="201" width="11.44140625" style="746" customWidth="1"/>
    <col min="202" max="202" width="12.6640625" style="746" customWidth="1"/>
    <col min="203" max="204" width="13" style="746" customWidth="1"/>
    <col min="205" max="205" width="13.109375" style="746" customWidth="1"/>
    <col min="206" max="206" width="13.5546875" style="746" customWidth="1"/>
    <col min="207" max="207" width="17.33203125" style="746" customWidth="1"/>
    <col min="208" max="16384" width="9.109375" style="746"/>
  </cols>
  <sheetData>
    <row r="1" spans="1:207" ht="106.5" customHeight="1">
      <c r="A1" s="744" t="s">
        <v>907</v>
      </c>
      <c r="B1" s="744" t="s">
        <v>529</v>
      </c>
      <c r="C1" s="744" t="s">
        <v>22</v>
      </c>
      <c r="D1" s="744" t="s">
        <v>530</v>
      </c>
      <c r="E1" s="744" t="s">
        <v>531</v>
      </c>
      <c r="F1" s="745" t="s">
        <v>532</v>
      </c>
      <c r="H1" s="747" t="s">
        <v>533</v>
      </c>
      <c r="I1" s="747" t="s">
        <v>534</v>
      </c>
      <c r="J1" s="747" t="s">
        <v>535</v>
      </c>
      <c r="K1" s="747" t="s">
        <v>528</v>
      </c>
      <c r="L1" s="748" t="s">
        <v>536</v>
      </c>
      <c r="M1" s="748" t="s">
        <v>537</v>
      </c>
      <c r="N1" s="749" t="s">
        <v>538</v>
      </c>
      <c r="O1" s="750" t="s">
        <v>539</v>
      </c>
      <c r="P1" s="750" t="s">
        <v>540</v>
      </c>
      <c r="Q1" s="751" t="s">
        <v>541</v>
      </c>
      <c r="R1" s="751" t="s">
        <v>542</v>
      </c>
      <c r="T1" s="747" t="s">
        <v>543</v>
      </c>
      <c r="U1" s="747" t="s">
        <v>544</v>
      </c>
      <c r="V1" s="747" t="s">
        <v>545</v>
      </c>
      <c r="W1" s="747" t="s">
        <v>546</v>
      </c>
      <c r="X1" s="752" t="s">
        <v>547</v>
      </c>
      <c r="Y1" s="752" t="s">
        <v>548</v>
      </c>
      <c r="Z1" s="752" t="s">
        <v>549</v>
      </c>
      <c r="AA1" s="752" t="s">
        <v>550</v>
      </c>
      <c r="AB1" s="752" t="s">
        <v>551</v>
      </c>
      <c r="AC1" s="752" t="s">
        <v>3</v>
      </c>
      <c r="AD1" s="752" t="s">
        <v>552</v>
      </c>
      <c r="AE1" s="753" t="s">
        <v>553</v>
      </c>
      <c r="AF1" s="753" t="s">
        <v>554</v>
      </c>
      <c r="AG1" s="747" t="s">
        <v>555</v>
      </c>
      <c r="AH1" s="747" t="s">
        <v>556</v>
      </c>
      <c r="AI1" s="747" t="s">
        <v>557</v>
      </c>
      <c r="AK1" s="747" t="s">
        <v>558</v>
      </c>
      <c r="AL1" s="747" t="s">
        <v>559</v>
      </c>
      <c r="AM1" s="747" t="s">
        <v>560</v>
      </c>
      <c r="AN1" s="747" t="s">
        <v>561</v>
      </c>
      <c r="AO1" s="754" t="s">
        <v>562</v>
      </c>
      <c r="AP1" s="754" t="s">
        <v>563</v>
      </c>
      <c r="AQ1" s="747" t="s">
        <v>564</v>
      </c>
      <c r="AR1" s="747" t="s">
        <v>565</v>
      </c>
      <c r="AS1" s="747" t="s">
        <v>566</v>
      </c>
      <c r="AT1" s="747" t="s">
        <v>567</v>
      </c>
      <c r="AU1" s="747" t="s">
        <v>568</v>
      </c>
      <c r="AV1" s="753" t="s">
        <v>569</v>
      </c>
      <c r="AW1" s="753" t="s">
        <v>570</v>
      </c>
      <c r="AX1" s="747" t="s">
        <v>571</v>
      </c>
      <c r="AY1" s="747" t="s">
        <v>556</v>
      </c>
      <c r="AZ1" s="747" t="s">
        <v>572</v>
      </c>
      <c r="BB1" s="747" t="s">
        <v>573</v>
      </c>
      <c r="BC1" s="747" t="s">
        <v>574</v>
      </c>
      <c r="BD1" s="751" t="s">
        <v>575</v>
      </c>
      <c r="BE1" s="751" t="s">
        <v>576</v>
      </c>
      <c r="BF1" s="747" t="s">
        <v>83</v>
      </c>
      <c r="BG1" s="747" t="s">
        <v>235</v>
      </c>
      <c r="BH1" s="747" t="s">
        <v>90</v>
      </c>
      <c r="BI1" s="747" t="s">
        <v>92</v>
      </c>
      <c r="BJ1" s="751" t="s">
        <v>577</v>
      </c>
      <c r="BK1" s="751" t="s">
        <v>578</v>
      </c>
      <c r="BL1" s="751" t="s">
        <v>579</v>
      </c>
      <c r="BM1" s="747" t="s">
        <v>96</v>
      </c>
      <c r="BN1" s="751" t="s">
        <v>580</v>
      </c>
      <c r="BO1" s="751" t="s">
        <v>581</v>
      </c>
      <c r="BP1" s="747" t="s">
        <v>100</v>
      </c>
      <c r="BQ1" s="747" t="s">
        <v>102</v>
      </c>
      <c r="BR1" s="747" t="s">
        <v>104</v>
      </c>
      <c r="BS1" s="747" t="s">
        <v>106</v>
      </c>
      <c r="BT1" s="747" t="s">
        <v>108</v>
      </c>
      <c r="BU1" s="747" t="s">
        <v>110</v>
      </c>
      <c r="BV1" s="747" t="s">
        <v>112</v>
      </c>
      <c r="BW1" s="747" t="s">
        <v>114</v>
      </c>
      <c r="BX1" s="753" t="s">
        <v>582</v>
      </c>
      <c r="BY1" s="753" t="s">
        <v>583</v>
      </c>
      <c r="BZ1" s="753" t="s">
        <v>116</v>
      </c>
      <c r="CA1" s="755" t="s">
        <v>584</v>
      </c>
      <c r="CB1" s="747" t="s">
        <v>120</v>
      </c>
      <c r="CC1" s="747" t="s">
        <v>121</v>
      </c>
      <c r="CD1" s="747" t="s">
        <v>123</v>
      </c>
      <c r="CE1" s="419" t="s">
        <v>585</v>
      </c>
      <c r="CG1" s="747" t="s">
        <v>573</v>
      </c>
      <c r="CH1" s="747" t="s">
        <v>574</v>
      </c>
      <c r="CI1" s="751" t="s">
        <v>575</v>
      </c>
      <c r="CJ1" s="751" t="s">
        <v>576</v>
      </c>
      <c r="CK1" s="747" t="s">
        <v>83</v>
      </c>
      <c r="CL1" s="747" t="s">
        <v>90</v>
      </c>
      <c r="CM1" s="747" t="s">
        <v>92</v>
      </c>
      <c r="CN1" s="751" t="s">
        <v>577</v>
      </c>
      <c r="CO1" s="751" t="s">
        <v>578</v>
      </c>
      <c r="CP1" s="751" t="s">
        <v>579</v>
      </c>
      <c r="CQ1" s="747" t="s">
        <v>96</v>
      </c>
      <c r="CR1" s="751" t="s">
        <v>580</v>
      </c>
      <c r="CS1" s="751" t="s">
        <v>581</v>
      </c>
      <c r="CT1" s="747" t="s">
        <v>100</v>
      </c>
      <c r="CU1" s="747" t="s">
        <v>102</v>
      </c>
      <c r="CV1" s="747" t="s">
        <v>104</v>
      </c>
      <c r="CW1" s="747" t="s">
        <v>106</v>
      </c>
      <c r="CX1" s="747" t="s">
        <v>108</v>
      </c>
      <c r="CY1" s="747" t="s">
        <v>110</v>
      </c>
      <c r="CZ1" s="747" t="s">
        <v>112</v>
      </c>
      <c r="DA1" s="747" t="s">
        <v>114</v>
      </c>
      <c r="DB1" s="753" t="s">
        <v>582</v>
      </c>
      <c r="DC1" s="753" t="s">
        <v>116</v>
      </c>
      <c r="DD1" s="755" t="s">
        <v>584</v>
      </c>
      <c r="DE1" s="747" t="s">
        <v>119</v>
      </c>
      <c r="DF1" s="747" t="s">
        <v>120</v>
      </c>
      <c r="DG1" s="747" t="s">
        <v>121</v>
      </c>
      <c r="DH1" s="747" t="s">
        <v>123</v>
      </c>
      <c r="DI1" s="419" t="s">
        <v>586</v>
      </c>
      <c r="DK1" s="747" t="s">
        <v>573</v>
      </c>
      <c r="DL1" s="747" t="s">
        <v>574</v>
      </c>
      <c r="DM1" s="751" t="s">
        <v>575</v>
      </c>
      <c r="DN1" s="751" t="s">
        <v>576</v>
      </c>
      <c r="DO1" s="747" t="s">
        <v>83</v>
      </c>
      <c r="DP1" s="747" t="s">
        <v>90</v>
      </c>
      <c r="DQ1" s="747" t="s">
        <v>92</v>
      </c>
      <c r="DR1" s="751" t="s">
        <v>577</v>
      </c>
      <c r="DS1" s="751" t="s">
        <v>578</v>
      </c>
      <c r="DT1" s="751" t="s">
        <v>579</v>
      </c>
      <c r="DU1" s="747" t="s">
        <v>96</v>
      </c>
      <c r="DV1" s="751" t="s">
        <v>580</v>
      </c>
      <c r="DW1" s="751" t="s">
        <v>581</v>
      </c>
      <c r="DX1" s="747" t="s">
        <v>100</v>
      </c>
      <c r="DY1" s="747" t="s">
        <v>102</v>
      </c>
      <c r="DZ1" s="747" t="s">
        <v>104</v>
      </c>
      <c r="EA1" s="747" t="s">
        <v>106</v>
      </c>
      <c r="EB1" s="747" t="s">
        <v>108</v>
      </c>
      <c r="EC1" s="747" t="s">
        <v>110</v>
      </c>
      <c r="ED1" s="747" t="s">
        <v>112</v>
      </c>
      <c r="EE1" s="747" t="s">
        <v>114</v>
      </c>
      <c r="EF1" s="753" t="s">
        <v>587</v>
      </c>
      <c r="EG1" s="753" t="s">
        <v>116</v>
      </c>
      <c r="EH1" s="755" t="s">
        <v>584</v>
      </c>
      <c r="EI1" s="747" t="s">
        <v>120</v>
      </c>
      <c r="EJ1" s="747" t="s">
        <v>121</v>
      </c>
      <c r="EK1" s="747" t="s">
        <v>123</v>
      </c>
      <c r="EL1" s="419" t="s">
        <v>588</v>
      </c>
      <c r="EN1" s="747" t="s">
        <v>573</v>
      </c>
      <c r="EO1" s="747" t="s">
        <v>574</v>
      </c>
      <c r="EP1" s="751" t="s">
        <v>575</v>
      </c>
      <c r="EQ1" s="751" t="s">
        <v>576</v>
      </c>
      <c r="ER1" s="747" t="s">
        <v>83</v>
      </c>
      <c r="ES1" s="747" t="s">
        <v>589</v>
      </c>
      <c r="ET1" s="747" t="s">
        <v>90</v>
      </c>
      <c r="EU1" s="747" t="s">
        <v>92</v>
      </c>
      <c r="EV1" s="751" t="s">
        <v>577</v>
      </c>
      <c r="EW1" s="751" t="s">
        <v>578</v>
      </c>
      <c r="EX1" s="751" t="s">
        <v>579</v>
      </c>
      <c r="EY1" s="747" t="s">
        <v>96</v>
      </c>
      <c r="EZ1" s="751" t="s">
        <v>580</v>
      </c>
      <c r="FA1" s="751" t="s">
        <v>581</v>
      </c>
      <c r="FB1" s="747" t="s">
        <v>100</v>
      </c>
      <c r="FC1" s="747" t="s">
        <v>102</v>
      </c>
      <c r="FD1" s="747" t="s">
        <v>104</v>
      </c>
      <c r="FE1" s="747" t="s">
        <v>106</v>
      </c>
      <c r="FF1" s="747" t="s">
        <v>108</v>
      </c>
      <c r="FG1" s="747" t="s">
        <v>110</v>
      </c>
      <c r="FH1" s="747" t="s">
        <v>112</v>
      </c>
      <c r="FI1" s="747" t="s">
        <v>114</v>
      </c>
      <c r="FJ1" s="753" t="s">
        <v>587</v>
      </c>
      <c r="FK1" s="753" t="s">
        <v>583</v>
      </c>
      <c r="FL1" s="753" t="s">
        <v>116</v>
      </c>
      <c r="FM1" s="755" t="s">
        <v>584</v>
      </c>
      <c r="FN1" s="747" t="s">
        <v>120</v>
      </c>
      <c r="FO1" s="747" t="s">
        <v>121</v>
      </c>
      <c r="FP1" s="747" t="s">
        <v>123</v>
      </c>
      <c r="FQ1" s="419" t="s">
        <v>590</v>
      </c>
      <c r="FS1" s="747" t="s">
        <v>591</v>
      </c>
      <c r="FT1" s="747" t="s">
        <v>592</v>
      </c>
      <c r="FU1" s="747" t="s">
        <v>593</v>
      </c>
      <c r="FV1" s="747" t="s">
        <v>594</v>
      </c>
      <c r="FW1" s="751" t="s">
        <v>595</v>
      </c>
      <c r="FX1" s="751" t="s">
        <v>596</v>
      </c>
      <c r="FY1" s="756" t="s">
        <v>597</v>
      </c>
      <c r="FZ1" s="756" t="s">
        <v>598</v>
      </c>
      <c r="GA1" s="756" t="s">
        <v>599</v>
      </c>
      <c r="GC1" s="747" t="s">
        <v>600</v>
      </c>
      <c r="GD1" s="747" t="s">
        <v>601</v>
      </c>
      <c r="GE1" s="747" t="s">
        <v>602</v>
      </c>
      <c r="GF1" s="747" t="s">
        <v>603</v>
      </c>
      <c r="GG1" s="751" t="s">
        <v>604</v>
      </c>
      <c r="GH1" s="751" t="s">
        <v>605</v>
      </c>
      <c r="GI1" s="756" t="s">
        <v>606</v>
      </c>
      <c r="GJ1" s="756" t="s">
        <v>607</v>
      </c>
      <c r="GK1" s="756" t="s">
        <v>608</v>
      </c>
      <c r="GM1" s="757" t="s">
        <v>683</v>
      </c>
      <c r="GN1" s="757" t="s">
        <v>684</v>
      </c>
      <c r="GO1" s="757" t="s">
        <v>685</v>
      </c>
      <c r="GP1" s="757" t="s">
        <v>686</v>
      </c>
      <c r="GQ1" s="889" t="s">
        <v>908</v>
      </c>
      <c r="GR1" s="890" t="s">
        <v>909</v>
      </c>
      <c r="GS1" s="890" t="s">
        <v>910</v>
      </c>
      <c r="GT1" s="891" t="s">
        <v>911</v>
      </c>
      <c r="GU1" s="891" t="s">
        <v>912</v>
      </c>
      <c r="GV1" s="891" t="s">
        <v>913</v>
      </c>
      <c r="GW1" s="891" t="s">
        <v>914</v>
      </c>
      <c r="GX1" s="891" t="s">
        <v>915</v>
      </c>
      <c r="GY1" s="891" t="s">
        <v>916</v>
      </c>
    </row>
    <row r="2" spans="1:207" ht="44.25" customHeight="1">
      <c r="A2" s="892" t="s">
        <v>917</v>
      </c>
      <c r="B2" s="758"/>
      <c r="C2" s="759" t="str">
        <f>C3</f>
        <v>SIA "________"</v>
      </c>
      <c r="D2" s="760">
        <f>D3</f>
        <v>0</v>
      </c>
      <c r="E2" s="760">
        <f>E3</f>
        <v>0</v>
      </c>
      <c r="F2" s="761">
        <f>F3</f>
        <v>0</v>
      </c>
      <c r="H2" s="762" t="e">
        <f t="shared" ref="H2:R2" si="0">H3</f>
        <v>#DIV/0!</v>
      </c>
      <c r="I2" s="762" t="e">
        <f t="shared" si="0"/>
        <v>#DIV/0!</v>
      </c>
      <c r="J2" s="762" t="e">
        <f t="shared" si="0"/>
        <v>#DIV/0!</v>
      </c>
      <c r="K2" s="763">
        <f t="shared" si="0"/>
        <v>0</v>
      </c>
      <c r="L2" s="764">
        <f t="shared" si="0"/>
        <v>0</v>
      </c>
      <c r="M2" s="764">
        <f t="shared" si="0"/>
        <v>0</v>
      </c>
      <c r="N2" s="764" t="e">
        <f t="shared" si="0"/>
        <v>#DIV/0!</v>
      </c>
      <c r="O2" s="765" t="e">
        <f t="shared" si="0"/>
        <v>#DIV/0!</v>
      </c>
      <c r="P2" s="765" t="e">
        <f t="shared" si="0"/>
        <v>#DIV/0!</v>
      </c>
      <c r="Q2" s="766">
        <f t="shared" si="0"/>
        <v>0</v>
      </c>
      <c r="R2" s="766">
        <f t="shared" si="0"/>
        <v>0</v>
      </c>
      <c r="T2" s="421">
        <f t="shared" ref="T2:AI2" si="1">T3</f>
        <v>0</v>
      </c>
      <c r="U2" s="421">
        <f t="shared" si="1"/>
        <v>0</v>
      </c>
      <c r="V2" s="766">
        <f t="shared" si="1"/>
        <v>0</v>
      </c>
      <c r="W2" s="421">
        <f t="shared" si="1"/>
        <v>0</v>
      </c>
      <c r="X2" s="767">
        <f t="shared" si="1"/>
        <v>0</v>
      </c>
      <c r="Y2" s="421">
        <f t="shared" si="1"/>
        <v>0</v>
      </c>
      <c r="Z2" s="421">
        <f t="shared" si="1"/>
        <v>0</v>
      </c>
      <c r="AA2" s="421">
        <f t="shared" si="1"/>
        <v>0</v>
      </c>
      <c r="AB2" s="421">
        <f t="shared" si="1"/>
        <v>0</v>
      </c>
      <c r="AC2" s="768" t="str">
        <f t="shared" si="1"/>
        <v/>
      </c>
      <c r="AD2" s="421">
        <f t="shared" si="1"/>
        <v>0</v>
      </c>
      <c r="AE2" s="421">
        <f t="shared" si="1"/>
        <v>0</v>
      </c>
      <c r="AF2" s="421">
        <f t="shared" si="1"/>
        <v>0</v>
      </c>
      <c r="AG2" s="769">
        <f t="shared" si="1"/>
        <v>0</v>
      </c>
      <c r="AH2" s="769">
        <f t="shared" si="1"/>
        <v>0</v>
      </c>
      <c r="AI2" s="770">
        <f t="shared" si="1"/>
        <v>0</v>
      </c>
      <c r="AK2" s="421">
        <f t="shared" ref="AK2:AZ2" si="2">AK3</f>
        <v>0</v>
      </c>
      <c r="AL2" s="771">
        <f t="shared" si="2"/>
        <v>0</v>
      </c>
      <c r="AM2" s="772">
        <f t="shared" si="2"/>
        <v>0</v>
      </c>
      <c r="AN2" s="771">
        <f t="shared" si="2"/>
        <v>0</v>
      </c>
      <c r="AO2" s="769">
        <f t="shared" si="2"/>
        <v>0</v>
      </c>
      <c r="AP2" s="769">
        <f t="shared" si="2"/>
        <v>0</v>
      </c>
      <c r="AQ2" s="771">
        <f t="shared" si="2"/>
        <v>0</v>
      </c>
      <c r="AR2" s="771">
        <f t="shared" si="2"/>
        <v>0</v>
      </c>
      <c r="AS2" s="771">
        <f t="shared" si="2"/>
        <v>0</v>
      </c>
      <c r="AT2" s="771">
        <f t="shared" si="2"/>
        <v>0</v>
      </c>
      <c r="AU2" s="773" t="str">
        <f t="shared" si="2"/>
        <v/>
      </c>
      <c r="AV2" s="771">
        <f t="shared" si="2"/>
        <v>0</v>
      </c>
      <c r="AW2" s="771">
        <f t="shared" si="2"/>
        <v>0</v>
      </c>
      <c r="AX2" s="769">
        <f t="shared" si="2"/>
        <v>0</v>
      </c>
      <c r="AY2" s="774">
        <f t="shared" si="2"/>
        <v>0</v>
      </c>
      <c r="AZ2" s="775">
        <f t="shared" si="2"/>
        <v>0</v>
      </c>
      <c r="BB2" s="771">
        <f t="shared" ref="BB2:BY2" si="3">BB3</f>
        <v>0</v>
      </c>
      <c r="BC2" s="775">
        <f t="shared" si="3"/>
        <v>0</v>
      </c>
      <c r="BD2" s="772">
        <f t="shared" si="3"/>
        <v>0</v>
      </c>
      <c r="BE2" s="772">
        <f t="shared" si="3"/>
        <v>0</v>
      </c>
      <c r="BF2" s="771">
        <f t="shared" si="3"/>
        <v>0</v>
      </c>
      <c r="BG2" s="771">
        <f t="shared" si="3"/>
        <v>0</v>
      </c>
      <c r="BH2" s="771">
        <f t="shared" si="3"/>
        <v>0</v>
      </c>
      <c r="BI2" s="771">
        <f t="shared" si="3"/>
        <v>0</v>
      </c>
      <c r="BJ2" s="776">
        <f t="shared" si="3"/>
        <v>0</v>
      </c>
      <c r="BK2" s="772">
        <f t="shared" si="3"/>
        <v>0</v>
      </c>
      <c r="BL2" s="772">
        <f t="shared" si="3"/>
        <v>0</v>
      </c>
      <c r="BM2" s="771">
        <f t="shared" si="3"/>
        <v>0</v>
      </c>
      <c r="BN2" s="777">
        <f t="shared" si="3"/>
        <v>0</v>
      </c>
      <c r="BO2" s="772">
        <f t="shared" si="3"/>
        <v>0</v>
      </c>
      <c r="BP2" s="771">
        <f t="shared" si="3"/>
        <v>0</v>
      </c>
      <c r="BQ2" s="771">
        <f t="shared" si="3"/>
        <v>0</v>
      </c>
      <c r="BR2" s="771">
        <f t="shared" si="3"/>
        <v>0</v>
      </c>
      <c r="BS2" s="771">
        <f t="shared" si="3"/>
        <v>0</v>
      </c>
      <c r="BT2" s="771">
        <f t="shared" si="3"/>
        <v>0</v>
      </c>
      <c r="BU2" s="771">
        <f t="shared" si="3"/>
        <v>0</v>
      </c>
      <c r="BV2" s="771">
        <f t="shared" si="3"/>
        <v>0</v>
      </c>
      <c r="BW2" s="771">
        <f t="shared" si="3"/>
        <v>0</v>
      </c>
      <c r="BX2" s="771">
        <f t="shared" si="3"/>
        <v>0</v>
      </c>
      <c r="BY2" s="771">
        <f t="shared" si="3"/>
        <v>0</v>
      </c>
      <c r="BZ2" s="771">
        <f>'4.pielikums_TP (neparedz.)'!C46</f>
        <v>0</v>
      </c>
      <c r="CA2" s="771">
        <f>'4.pielikums_TP (neparedz.)'!C47</f>
        <v>0</v>
      </c>
      <c r="CB2" s="771">
        <f t="shared" ref="CB2:DB2" si="4">CB3</f>
        <v>0</v>
      </c>
      <c r="CC2" s="924">
        <f t="shared" si="4"/>
        <v>0</v>
      </c>
      <c r="CD2" s="771">
        <f t="shared" si="4"/>
        <v>0</v>
      </c>
      <c r="CE2" s="925">
        <v>0</v>
      </c>
      <c r="CF2" s="746">
        <f t="shared" si="4"/>
        <v>0</v>
      </c>
      <c r="CG2" s="771">
        <f t="shared" si="4"/>
        <v>0</v>
      </c>
      <c r="CH2" s="775">
        <f t="shared" si="4"/>
        <v>0</v>
      </c>
      <c r="CI2" s="772">
        <f t="shared" si="4"/>
        <v>0</v>
      </c>
      <c r="CJ2" s="772">
        <f t="shared" si="4"/>
        <v>0</v>
      </c>
      <c r="CK2" s="771">
        <f t="shared" si="4"/>
        <v>0</v>
      </c>
      <c r="CL2" s="771">
        <f t="shared" si="4"/>
        <v>0</v>
      </c>
      <c r="CM2" s="771">
        <f t="shared" si="4"/>
        <v>0</v>
      </c>
      <c r="CN2" s="776">
        <f t="shared" si="4"/>
        <v>0</v>
      </c>
      <c r="CO2" s="772">
        <f t="shared" si="4"/>
        <v>0</v>
      </c>
      <c r="CP2" s="772">
        <f t="shared" si="4"/>
        <v>0</v>
      </c>
      <c r="CQ2" s="771">
        <f t="shared" si="4"/>
        <v>0</v>
      </c>
      <c r="CR2" s="772">
        <f t="shared" si="4"/>
        <v>0</v>
      </c>
      <c r="CS2" s="772">
        <f t="shared" si="4"/>
        <v>0</v>
      </c>
      <c r="CT2" s="771">
        <f t="shared" si="4"/>
        <v>0</v>
      </c>
      <c r="CU2" s="771">
        <f t="shared" si="4"/>
        <v>0</v>
      </c>
      <c r="CV2" s="771">
        <f t="shared" si="4"/>
        <v>0</v>
      </c>
      <c r="CW2" s="771">
        <f t="shared" si="4"/>
        <v>0</v>
      </c>
      <c r="CX2" s="771">
        <f t="shared" si="4"/>
        <v>0</v>
      </c>
      <c r="CY2" s="771">
        <f t="shared" si="4"/>
        <v>0</v>
      </c>
      <c r="CZ2" s="771">
        <f t="shared" si="4"/>
        <v>0</v>
      </c>
      <c r="DA2" s="771">
        <f t="shared" si="4"/>
        <v>0</v>
      </c>
      <c r="DB2" s="771">
        <f t="shared" si="4"/>
        <v>0</v>
      </c>
      <c r="DC2" s="771">
        <f>'4.pielikums_TP (neparedz.)'!D46</f>
        <v>0</v>
      </c>
      <c r="DD2" s="771">
        <f>'4.pielikums_TP (neparedz.)'!D47</f>
        <v>0</v>
      </c>
      <c r="DE2" s="771" t="e">
        <f>'4.pielikums_TP (neparedz.)'!D49</f>
        <v>#DIV/0!</v>
      </c>
      <c r="DF2" s="771">
        <f t="shared" ref="DF2:EF2" si="5">DF3</f>
        <v>0</v>
      </c>
      <c r="DG2" s="924">
        <v>0</v>
      </c>
      <c r="DH2" s="771">
        <f t="shared" si="5"/>
        <v>0</v>
      </c>
      <c r="DI2" s="926">
        <v>0</v>
      </c>
      <c r="DJ2" s="746">
        <f t="shared" si="5"/>
        <v>0</v>
      </c>
      <c r="DK2" s="771">
        <f t="shared" si="5"/>
        <v>0</v>
      </c>
      <c r="DL2" s="775">
        <f t="shared" si="5"/>
        <v>0</v>
      </c>
      <c r="DM2" s="772">
        <f t="shared" si="5"/>
        <v>0</v>
      </c>
      <c r="DN2" s="772">
        <f t="shared" si="5"/>
        <v>0</v>
      </c>
      <c r="DO2" s="771">
        <f t="shared" si="5"/>
        <v>0</v>
      </c>
      <c r="DP2" s="771">
        <f t="shared" si="5"/>
        <v>0</v>
      </c>
      <c r="DQ2" s="771">
        <f t="shared" si="5"/>
        <v>0</v>
      </c>
      <c r="DR2" s="776">
        <f t="shared" si="5"/>
        <v>0</v>
      </c>
      <c r="DS2" s="772">
        <f t="shared" si="5"/>
        <v>0</v>
      </c>
      <c r="DT2" s="772">
        <f t="shared" si="5"/>
        <v>0</v>
      </c>
      <c r="DU2" s="771">
        <f t="shared" si="5"/>
        <v>0</v>
      </c>
      <c r="DV2" s="772">
        <f t="shared" si="5"/>
        <v>0</v>
      </c>
      <c r="DW2" s="772">
        <f t="shared" si="5"/>
        <v>0</v>
      </c>
      <c r="DX2" s="771">
        <f t="shared" si="5"/>
        <v>0</v>
      </c>
      <c r="DY2" s="771">
        <f t="shared" si="5"/>
        <v>0</v>
      </c>
      <c r="DZ2" s="771">
        <f t="shared" si="5"/>
        <v>0</v>
      </c>
      <c r="EA2" s="771">
        <f t="shared" si="5"/>
        <v>0</v>
      </c>
      <c r="EB2" s="771">
        <f t="shared" si="5"/>
        <v>0</v>
      </c>
      <c r="EC2" s="771">
        <f t="shared" si="5"/>
        <v>0</v>
      </c>
      <c r="ED2" s="771">
        <f t="shared" si="5"/>
        <v>0</v>
      </c>
      <c r="EE2" s="771">
        <f t="shared" si="5"/>
        <v>0</v>
      </c>
      <c r="EF2" s="771">
        <f t="shared" si="5"/>
        <v>0</v>
      </c>
      <c r="EG2" s="771">
        <f>'4.pielikums_TP (neparedz.)'!E46</f>
        <v>0</v>
      </c>
      <c r="EH2" s="771">
        <f>'[1]2.pielikums_TP (neparedz.)'!E43</f>
        <v>0</v>
      </c>
      <c r="EI2" s="771">
        <f t="shared" ref="EI2:FK2" si="6">EI3</f>
        <v>0</v>
      </c>
      <c r="EJ2" s="924">
        <v>0</v>
      </c>
      <c r="EK2" s="771">
        <f t="shared" si="6"/>
        <v>0</v>
      </c>
      <c r="EL2" s="926">
        <v>0</v>
      </c>
      <c r="EM2" s="746">
        <f t="shared" si="6"/>
        <v>0</v>
      </c>
      <c r="EN2" s="771">
        <f t="shared" si="6"/>
        <v>0</v>
      </c>
      <c r="EO2" s="775">
        <f t="shared" si="6"/>
        <v>0</v>
      </c>
      <c r="EP2" s="772">
        <f t="shared" si="6"/>
        <v>0</v>
      </c>
      <c r="EQ2" s="772">
        <f t="shared" si="6"/>
        <v>0</v>
      </c>
      <c r="ER2" s="771">
        <f t="shared" si="6"/>
        <v>0</v>
      </c>
      <c r="ES2" s="771">
        <f t="shared" si="6"/>
        <v>0</v>
      </c>
      <c r="ET2" s="771">
        <f t="shared" si="6"/>
        <v>0</v>
      </c>
      <c r="EU2" s="771">
        <f t="shared" si="6"/>
        <v>0</v>
      </c>
      <c r="EV2" s="776">
        <f t="shared" si="6"/>
        <v>0</v>
      </c>
      <c r="EW2" s="772">
        <f t="shared" si="6"/>
        <v>0</v>
      </c>
      <c r="EX2" s="772">
        <f t="shared" si="6"/>
        <v>0</v>
      </c>
      <c r="EY2" s="771">
        <f t="shared" si="6"/>
        <v>0</v>
      </c>
      <c r="EZ2" s="772">
        <f t="shared" si="6"/>
        <v>0</v>
      </c>
      <c r="FA2" s="772">
        <f t="shared" si="6"/>
        <v>0</v>
      </c>
      <c r="FB2" s="771">
        <f t="shared" si="6"/>
        <v>0</v>
      </c>
      <c r="FC2" s="771">
        <f t="shared" si="6"/>
        <v>0</v>
      </c>
      <c r="FD2" s="771">
        <f t="shared" si="6"/>
        <v>0</v>
      </c>
      <c r="FE2" s="771">
        <f t="shared" si="6"/>
        <v>0</v>
      </c>
      <c r="FF2" s="771">
        <f t="shared" si="6"/>
        <v>0</v>
      </c>
      <c r="FG2" s="771">
        <f t="shared" si="6"/>
        <v>0</v>
      </c>
      <c r="FH2" s="771">
        <f t="shared" si="6"/>
        <v>0</v>
      </c>
      <c r="FI2" s="771">
        <f t="shared" si="6"/>
        <v>0</v>
      </c>
      <c r="FJ2" s="771">
        <f t="shared" si="6"/>
        <v>0</v>
      </c>
      <c r="FK2" s="771">
        <f t="shared" si="6"/>
        <v>0</v>
      </c>
      <c r="FL2" s="771">
        <f>'4.pielikums_TP (neparedz.)'!F46</f>
        <v>0</v>
      </c>
      <c r="FM2" s="771">
        <f>'4.pielikums_TP (neparedz.)'!F47</f>
        <v>0</v>
      </c>
      <c r="FN2" s="771">
        <f t="shared" ref="FN2:GA2" si="7">FN3</f>
        <v>0</v>
      </c>
      <c r="FO2" s="924">
        <v>0</v>
      </c>
      <c r="FP2" s="771">
        <f t="shared" si="7"/>
        <v>0</v>
      </c>
      <c r="FQ2" s="926">
        <v>0</v>
      </c>
      <c r="FR2" s="746">
        <f t="shared" si="7"/>
        <v>0</v>
      </c>
      <c r="FS2" s="778">
        <f t="shared" si="7"/>
        <v>0</v>
      </c>
      <c r="FT2" s="778">
        <f t="shared" si="7"/>
        <v>0</v>
      </c>
      <c r="FU2" s="778">
        <f t="shared" si="7"/>
        <v>0</v>
      </c>
      <c r="FV2" s="778">
        <f t="shared" si="7"/>
        <v>0</v>
      </c>
      <c r="FW2" s="779" t="e">
        <f t="shared" si="7"/>
        <v>#DIV/0!</v>
      </c>
      <c r="FX2" s="779" t="e">
        <f t="shared" si="7"/>
        <v>#DIV/0!</v>
      </c>
      <c r="FY2" s="780" t="e">
        <f t="shared" si="7"/>
        <v>#DIV/0!</v>
      </c>
      <c r="FZ2" s="778" t="e">
        <f t="shared" si="7"/>
        <v>#DIV/0!</v>
      </c>
      <c r="GA2" s="778" t="e">
        <f t="shared" si="7"/>
        <v>#DIV/0!</v>
      </c>
      <c r="GC2" s="778">
        <f t="shared" ref="GC2:GK2" si="8">GC3</f>
        <v>0</v>
      </c>
      <c r="GD2" s="778">
        <f t="shared" si="8"/>
        <v>0</v>
      </c>
      <c r="GE2" s="778">
        <f t="shared" si="8"/>
        <v>0</v>
      </c>
      <c r="GF2" s="778">
        <f t="shared" si="8"/>
        <v>0</v>
      </c>
      <c r="GG2" s="772" t="e">
        <f t="shared" si="8"/>
        <v>#DIV/0!</v>
      </c>
      <c r="GH2" s="772" t="e">
        <f t="shared" si="8"/>
        <v>#DIV/0!</v>
      </c>
      <c r="GI2" s="781" t="e">
        <f t="shared" si="8"/>
        <v>#DIV/0!</v>
      </c>
      <c r="GJ2" s="782" t="e">
        <f t="shared" si="8"/>
        <v>#DIV/0!</v>
      </c>
      <c r="GK2" s="782" t="e">
        <f t="shared" si="8"/>
        <v>#DIV/0!</v>
      </c>
      <c r="GM2" s="784">
        <f>'[1]2.pielikums_TP (neparedz.)'!C57</f>
        <v>0</v>
      </c>
      <c r="GN2" s="784">
        <f>'[1]2.pielikums_TP (neparedz.)'!D57</f>
        <v>0</v>
      </c>
      <c r="GO2" s="784">
        <f>'[1]2.pielikums_TP (neparedz.)'!E57</f>
        <v>0</v>
      </c>
      <c r="GP2" s="784">
        <f>'[1]2.pielikums_TP (neparedz.)'!F57</f>
        <v>0</v>
      </c>
      <c r="GR2" s="893"/>
      <c r="GS2" s="893"/>
    </row>
    <row r="3" spans="1:207" ht="39.6">
      <c r="A3" s="894" t="s">
        <v>918</v>
      </c>
      <c r="B3" s="758"/>
      <c r="C3" s="759" t="str">
        <f>'4.pielikums_TP'!C2</f>
        <v>SIA "________"</v>
      </c>
      <c r="D3" s="760"/>
      <c r="E3" s="760"/>
      <c r="F3" s="761"/>
      <c r="H3" s="762" t="e">
        <f>darbības_rezultāti!D7</f>
        <v>#DIV/0!</v>
      </c>
      <c r="I3" s="762" t="e">
        <f>darbības_rezultāti!D5</f>
        <v>#DIV/0!</v>
      </c>
      <c r="J3" s="762" t="e">
        <f>darbības_rezultāti!D6</f>
        <v>#DIV/0!</v>
      </c>
      <c r="K3" s="763">
        <f>Elektr_KOPSAVILKUMS!H6</f>
        <v>0</v>
      </c>
      <c r="L3" s="764">
        <f>Mēraparāti_IZVĒRSTI!E34+Mēraparāti_IZVĒRSTI!E74</f>
        <v>0</v>
      </c>
      <c r="M3" s="764">
        <f>Mēraparāti_IZVĒRSTI!E62+Mēraparāti_IZVĒRSTI!E87</f>
        <v>0</v>
      </c>
      <c r="N3" s="764" t="e">
        <f>Personāla_izm!AI158</f>
        <v>#DIV/0!</v>
      </c>
      <c r="O3" s="765" t="e">
        <f>Personāla_izm!AI6</f>
        <v>#DIV/0!</v>
      </c>
      <c r="P3" s="765" t="e">
        <f>Personāla_izm!AI67</f>
        <v>#DIV/0!</v>
      </c>
      <c r="Q3" s="766">
        <f>COUNT(Transporta_izmaksas!G8:G12)</f>
        <v>0</v>
      </c>
      <c r="R3" s="766">
        <f>COUNT(Transporta_izmaksas!G14:G33)</f>
        <v>0</v>
      </c>
      <c r="T3" s="421">
        <f>COUNTA('ūdensapg._sist._TP_prognoze'!B5:B64)</f>
        <v>0</v>
      </c>
      <c r="U3" s="421">
        <f>'ūdensapg._sist._TP_prognoze'!AC65</f>
        <v>0</v>
      </c>
      <c r="V3" s="766">
        <f>MAX('ūdensapg._sist._TP_prognoze'!AI5:AI65)</f>
        <v>0</v>
      </c>
      <c r="W3" s="421">
        <f>'ūdensapg._sist._TP_prognoze'!AB65</f>
        <v>0</v>
      </c>
      <c r="X3" s="767">
        <f>'ūdensapg._sist._TP_prognoze'!C65</f>
        <v>0</v>
      </c>
      <c r="Y3" s="421">
        <f>'ūdensapg._sist._TP_prognoze'!E65</f>
        <v>0</v>
      </c>
      <c r="Z3" s="421">
        <f>'ūdensapg._sist._TP_prognoze'!I65</f>
        <v>0</v>
      </c>
      <c r="AA3" s="421">
        <f>'ūdensapg._sist._TP_prognoze'!J65</f>
        <v>0</v>
      </c>
      <c r="AB3" s="421">
        <f>'ūdensapg._sist._TP_prognoze'!K65</f>
        <v>0</v>
      </c>
      <c r="AC3" s="927" t="str">
        <f>_xlfn.TEXTJOIN("; ", TRUE, 'ūdensapg._sist._TP_prognoze'!L5:L64)</f>
        <v/>
      </c>
      <c r="AD3" s="421">
        <f>'ūdensapg._sist._TP_prognoze'!M65</f>
        <v>0</v>
      </c>
      <c r="AE3" s="421">
        <f>'ūdensapg._sist._TP_prognoze'!F65</f>
        <v>0</v>
      </c>
      <c r="AF3" s="421">
        <f>'ūdensapg._sist._TP_prognoze'!G65</f>
        <v>0</v>
      </c>
      <c r="AG3" s="769">
        <f>'ūdensapg._sist._TP_prognoze'!D65</f>
        <v>0</v>
      </c>
      <c r="AH3" s="769">
        <f>Dūņu_utilizācijas_izm!J27</f>
        <v>0</v>
      </c>
      <c r="AI3" s="420"/>
      <c r="AK3" s="421">
        <f>COUNTA(kanalizācijas_sist._TP_prognoze!B5:B64)</f>
        <v>0</v>
      </c>
      <c r="AL3" s="771">
        <f>kanalizācijas_sist._TP_prognoze!AH65</f>
        <v>0</v>
      </c>
      <c r="AM3" s="772">
        <f>MAX(kanalizācijas_sist._TP_prognoze!AL5:AL65)</f>
        <v>0</v>
      </c>
      <c r="AN3" s="771">
        <f>kanalizācijas_sist._TP_prognoze!AC65</f>
        <v>0</v>
      </c>
      <c r="AO3" s="769">
        <f>kanalizācijas_sist._TP_prognoze!C65</f>
        <v>0</v>
      </c>
      <c r="AP3" s="769">
        <f>kanalizācijas_sist._TP_prognoze!E65</f>
        <v>0</v>
      </c>
      <c r="AQ3" s="771">
        <f>kanalizācijas_sist._TP_prognoze!H65</f>
        <v>0</v>
      </c>
      <c r="AR3" s="771">
        <f>kanalizācijas_sist._TP_prognoze!L65</f>
        <v>0</v>
      </c>
      <c r="AS3" s="771">
        <f>kanalizācijas_sist._TP_prognoze!M65</f>
        <v>0</v>
      </c>
      <c r="AT3" s="771">
        <f>kanalizācijas_sist._TP_prognoze!N65</f>
        <v>0</v>
      </c>
      <c r="AU3" s="928" t="str">
        <f>_xlfn.TEXTJOIN("; ", TRUE, kanalizācijas_sist._TP_prognoze!O5:O64)</f>
        <v/>
      </c>
      <c r="AV3" s="771">
        <f>kanalizācijas_sist._TP_prognoze!I65</f>
        <v>0</v>
      </c>
      <c r="AW3" s="771">
        <f>kanalizācijas_sist._TP_prognoze!J65</f>
        <v>0</v>
      </c>
      <c r="AX3" s="769">
        <f>kanalizācijas_sist._TP_prognoze!D65+kanalizācijas_sist._TP_prognoze!F65</f>
        <v>0</v>
      </c>
      <c r="AY3" s="774">
        <f>Dūņu_utilizācijas_izm!J27</f>
        <v>0</v>
      </c>
      <c r="AZ3" s="422"/>
      <c r="BB3" s="771">
        <f>'4.pielikums_TP'!C11</f>
        <v>0</v>
      </c>
      <c r="BC3" s="422">
        <f>'4.pielikums_TP'!C18</f>
        <v>0</v>
      </c>
      <c r="BD3" s="772">
        <f>Personāla_izm!U6+(Personāla_izm!U6*0.2359)</f>
        <v>0</v>
      </c>
      <c r="BE3" s="772">
        <f>Personāla_izm!U67+Personāla_izm!U67*0.2359</f>
        <v>0</v>
      </c>
      <c r="BF3" s="771">
        <f>'4.pielikums_TP'!C26</f>
        <v>0</v>
      </c>
      <c r="BG3" s="771">
        <f>'4.pielikums_TP'!C29</f>
        <v>0</v>
      </c>
      <c r="BH3" s="771">
        <f>'4.pielikums_TP'!C31</f>
        <v>0</v>
      </c>
      <c r="BI3" s="771">
        <f>'4.pielikums_TP'!C32</f>
        <v>0</v>
      </c>
      <c r="BJ3" s="776">
        <f>Elektr_KOPSAVILKUMS!C9+Elektr_KOPSAVILKUMS!C10+Elektr_KOPSAVILKUMS!C11</f>
        <v>0</v>
      </c>
      <c r="BK3" s="772">
        <f>Elektr_KOPSAVILKUMS!C7</f>
        <v>0</v>
      </c>
      <c r="BL3" s="772">
        <f>Elektr_KOPSAVILKUMS!C8</f>
        <v>0</v>
      </c>
      <c r="BM3" s="771">
        <f>'4.pielikums_TP'!C34</f>
        <v>0</v>
      </c>
      <c r="BN3" s="777">
        <f>Transporta_izmaksas!M7</f>
        <v>0</v>
      </c>
      <c r="BO3" s="772">
        <f>Transporta_izmaksas!M13+Transporta_izmaksas!M34</f>
        <v>0</v>
      </c>
      <c r="BP3" s="771">
        <f>'4.pielikums_TP'!C36</f>
        <v>0</v>
      </c>
      <c r="BQ3" s="771">
        <f>'4.pielikums_TP'!C37</f>
        <v>0</v>
      </c>
      <c r="BR3" s="771">
        <f>'4.pielikums_TP'!C38</f>
        <v>0</v>
      </c>
      <c r="BS3" s="771">
        <f>'4.pielikums_TP'!C39</f>
        <v>0</v>
      </c>
      <c r="BT3" s="771">
        <f>'4.pielikums_TP'!C40</f>
        <v>0</v>
      </c>
      <c r="BU3" s="771">
        <f>'4.pielikums_TP'!C41</f>
        <v>0</v>
      </c>
      <c r="BV3" s="771">
        <f>'4.pielikums_TP'!C42</f>
        <v>0</v>
      </c>
      <c r="BW3" s="771">
        <f>'4.pielikums_TP'!C43</f>
        <v>0</v>
      </c>
      <c r="BX3" s="771">
        <f>'4.pielikums_TP'!C44</f>
        <v>0</v>
      </c>
      <c r="BY3" s="771">
        <f>'4.pielikums_TP'!C45</f>
        <v>0</v>
      </c>
      <c r="BZ3" s="771">
        <f>'4.pielikums_TP'!C46</f>
        <v>0</v>
      </c>
      <c r="CA3" s="771">
        <f>'4.pielikums_TP'!C47</f>
        <v>0</v>
      </c>
      <c r="CB3" s="771">
        <f>'4.pielikums_TP'!C51</f>
        <v>0</v>
      </c>
      <c r="CC3" s="924">
        <v>0</v>
      </c>
      <c r="CD3" s="771">
        <f>'4.pielikums_TP'!C53</f>
        <v>0</v>
      </c>
      <c r="CE3" s="925">
        <v>0</v>
      </c>
      <c r="CG3" s="771">
        <f>'4.pielikums_TP'!$D$11</f>
        <v>0</v>
      </c>
      <c r="CH3" s="422">
        <f>'4.pielikums_TP'!$D$18</f>
        <v>0</v>
      </c>
      <c r="CI3" s="772">
        <f>Personāla_izm!V6+(Personāla_izm!V6*0.2359)</f>
        <v>0</v>
      </c>
      <c r="CJ3" s="772">
        <f>Personāla_izm!V67+Personāla_izm!V67*0.2359</f>
        <v>0</v>
      </c>
      <c r="CK3" s="771">
        <f>'4.pielikums_TP'!$D$26</f>
        <v>0</v>
      </c>
      <c r="CL3" s="771">
        <f>'4.pielikums_TP'!$D$31</f>
        <v>0</v>
      </c>
      <c r="CM3" s="771">
        <f>'4.pielikums_TP'!$D$32</f>
        <v>0</v>
      </c>
      <c r="CN3" s="776">
        <f>Elektr_KOPSAVILKUMS!D9+Elektr_KOPSAVILKUMS!D10+Elektr_KOPSAVILKUMS!D11</f>
        <v>0</v>
      </c>
      <c r="CO3" s="772">
        <f>Elektr_KOPSAVILKUMS!D7</f>
        <v>0</v>
      </c>
      <c r="CP3" s="772">
        <f>Elektr_KOPSAVILKUMS!D8</f>
        <v>0</v>
      </c>
      <c r="CQ3" s="771">
        <f>'4.pielikums_TP'!$D$34</f>
        <v>0</v>
      </c>
      <c r="CR3" s="772">
        <f>Transporta_izmaksas!O7</f>
        <v>0</v>
      </c>
      <c r="CS3" s="772">
        <f>+Transporta_izmaksas!O13+Transporta_izmaksas!O34</f>
        <v>0</v>
      </c>
      <c r="CT3" s="771">
        <f>'4.pielikums_TP'!$D$36</f>
        <v>0</v>
      </c>
      <c r="CU3" s="771">
        <f>'4.pielikums_TP'!$D$37</f>
        <v>0</v>
      </c>
      <c r="CV3" s="771">
        <f>'4.pielikums_TP'!$D$38</f>
        <v>0</v>
      </c>
      <c r="CW3" s="771">
        <f>'4.pielikums_TP'!$D$39</f>
        <v>0</v>
      </c>
      <c r="CX3" s="771">
        <f>'4.pielikums_TP'!$D$40</f>
        <v>0</v>
      </c>
      <c r="CY3" s="771">
        <f>'4.pielikums_TP'!$D$41</f>
        <v>0</v>
      </c>
      <c r="CZ3" s="771">
        <f>'4.pielikums_TP'!$D$42</f>
        <v>0</v>
      </c>
      <c r="DA3" s="771">
        <f>'4.pielikums_TP'!$D$43</f>
        <v>0</v>
      </c>
      <c r="DB3" s="771">
        <f>'4.pielikums_TP'!$D$44</f>
        <v>0</v>
      </c>
      <c r="DC3" s="771">
        <f>'4.pielikums_TP'!$D$46</f>
        <v>0</v>
      </c>
      <c r="DD3" s="771">
        <f>'4.pielikums_TP'!$D$47</f>
        <v>0</v>
      </c>
      <c r="DE3" s="771" t="e">
        <f>'4.pielikums_TP'!$D$49</f>
        <v>#DIV/0!</v>
      </c>
      <c r="DF3" s="771">
        <f>'4.pielikums_TP'!$D$51</f>
        <v>0</v>
      </c>
      <c r="DG3" s="924">
        <v>0</v>
      </c>
      <c r="DH3" s="771">
        <f>'4.pielikums_TP'!$D$53</f>
        <v>0</v>
      </c>
      <c r="DI3" s="926">
        <v>0</v>
      </c>
      <c r="DK3" s="771">
        <f>'4.pielikums_TP'!$E$11</f>
        <v>0</v>
      </c>
      <c r="DL3" s="422">
        <f>'4.pielikums_TP'!$E$18</f>
        <v>0</v>
      </c>
      <c r="DM3" s="772">
        <f>Personāla_izm!W6+(Personāla_izm!W6*0.2359)</f>
        <v>0</v>
      </c>
      <c r="DN3" s="772">
        <f>Personāla_izm!W67+Personāla_izm!W67*0.2359</f>
        <v>0</v>
      </c>
      <c r="DO3" s="771">
        <f>'4.pielikums_TP'!$E$26</f>
        <v>0</v>
      </c>
      <c r="DP3" s="771">
        <f>'4.pielikums_TP'!$E$31</f>
        <v>0</v>
      </c>
      <c r="DQ3" s="771">
        <f>'4.pielikums_TP'!$E$32</f>
        <v>0</v>
      </c>
      <c r="DR3" s="776">
        <f>Elektr_KOPSAVILKUMS!E9+Elektr_KOPSAVILKUMS!E10+Elektr_KOPSAVILKUMS!E11</f>
        <v>0</v>
      </c>
      <c r="DS3" s="772">
        <f>Elektr_KOPSAVILKUMS!E7</f>
        <v>0</v>
      </c>
      <c r="DT3" s="772">
        <f>Elektr_KOPSAVILKUMS!E8</f>
        <v>0</v>
      </c>
      <c r="DU3" s="771">
        <f>'4.pielikums_TP'!$E$34</f>
        <v>0</v>
      </c>
      <c r="DV3" s="772">
        <f>Transporta_izmaksas!Q7</f>
        <v>0</v>
      </c>
      <c r="DW3" s="772">
        <f>Transporta_izmaksas!Q13+Transporta_izmaksas!Q34</f>
        <v>0</v>
      </c>
      <c r="DX3" s="771">
        <f>'4.pielikums_TP'!$E$36</f>
        <v>0</v>
      </c>
      <c r="DY3" s="771">
        <f>'4.pielikums_TP'!$E$37</f>
        <v>0</v>
      </c>
      <c r="DZ3" s="771">
        <f>'4.pielikums_TP'!$E$38</f>
        <v>0</v>
      </c>
      <c r="EA3" s="771">
        <f>'4.pielikums_TP'!$E$39</f>
        <v>0</v>
      </c>
      <c r="EB3" s="771">
        <f>'4.pielikums_TP'!$E$40</f>
        <v>0</v>
      </c>
      <c r="EC3" s="771">
        <f>'4.pielikums_TP'!$E$41</f>
        <v>0</v>
      </c>
      <c r="ED3" s="771">
        <f>'4.pielikums_TP'!$E$42</f>
        <v>0</v>
      </c>
      <c r="EE3" s="771">
        <f>'4.pielikums_TP'!$E$43</f>
        <v>0</v>
      </c>
      <c r="EF3" s="771">
        <f>'4.pielikums_TP'!$E$44</f>
        <v>0</v>
      </c>
      <c r="EG3" s="771">
        <f>'4.pielikums_TP'!$E$46</f>
        <v>0</v>
      </c>
      <c r="EH3" s="771">
        <f>'4.pielikums_TP'!$E$47</f>
        <v>0</v>
      </c>
      <c r="EI3" s="771">
        <f>'4.pielikums_TP'!$E$51</f>
        <v>0</v>
      </c>
      <c r="EJ3" s="924">
        <v>0</v>
      </c>
      <c r="EK3" s="771">
        <f>'4.pielikums_TP'!$E$53</f>
        <v>0</v>
      </c>
      <c r="EL3" s="926">
        <v>0</v>
      </c>
      <c r="EN3" s="771">
        <f>'4.pielikums_TP'!$F$11</f>
        <v>0</v>
      </c>
      <c r="EO3" s="422">
        <f>'4.pielikums_TP'!$F$18</f>
        <v>0</v>
      </c>
      <c r="EP3" s="772">
        <f>Personāla_izm!X6+(Personāla_izm!X6*0.2359)</f>
        <v>0</v>
      </c>
      <c r="EQ3" s="772">
        <f>Personāla_izm!X67+Personāla_izm!X67*0.2359</f>
        <v>0</v>
      </c>
      <c r="ER3" s="771">
        <f>'4.pielikums_TP'!$F$26</f>
        <v>0</v>
      </c>
      <c r="ES3" s="771">
        <f>'4.pielikums_TP'!$F$30</f>
        <v>0</v>
      </c>
      <c r="ET3" s="771">
        <f>'4.pielikums_TP'!$F$31</f>
        <v>0</v>
      </c>
      <c r="EU3" s="771">
        <f>'4.pielikums_TP'!$F$32</f>
        <v>0</v>
      </c>
      <c r="EV3" s="776">
        <f>Elektr_KOPSAVILKUMS!F9+Elektr_KOPSAVILKUMS!F10+Elektr_KOPSAVILKUMS!F11</f>
        <v>0</v>
      </c>
      <c r="EW3" s="772">
        <f>Elektr_KOPSAVILKUMS!F7</f>
        <v>0</v>
      </c>
      <c r="EX3" s="772">
        <f>Elektr_KOPSAVILKUMS!F8</f>
        <v>0</v>
      </c>
      <c r="EY3" s="771">
        <f>'4.pielikums_TP'!$F$34</f>
        <v>0</v>
      </c>
      <c r="EZ3" s="772">
        <f>Transporta_izmaksas!S7</f>
        <v>0</v>
      </c>
      <c r="FA3" s="772">
        <f>Transporta_izmaksas!S13+Transporta_izmaksas!S34</f>
        <v>0</v>
      </c>
      <c r="FB3" s="771">
        <f>'4.pielikums_TP'!$F$36</f>
        <v>0</v>
      </c>
      <c r="FC3" s="771">
        <f>'4.pielikums_TP'!$F$37</f>
        <v>0</v>
      </c>
      <c r="FD3" s="771">
        <f>'4.pielikums_TP'!$F$38</f>
        <v>0</v>
      </c>
      <c r="FE3" s="771">
        <f>'4.pielikums_TP'!$F$39</f>
        <v>0</v>
      </c>
      <c r="FF3" s="771">
        <f>'4.pielikums_TP'!$F$40</f>
        <v>0</v>
      </c>
      <c r="FG3" s="771">
        <f>'4.pielikums_TP'!$F$41</f>
        <v>0</v>
      </c>
      <c r="FH3" s="771">
        <f>'4.pielikums_TP'!$F$42</f>
        <v>0</v>
      </c>
      <c r="FI3" s="771">
        <f>'4.pielikums_TP'!$F$43</f>
        <v>0</v>
      </c>
      <c r="FJ3" s="771">
        <f>'4.pielikums_TP'!$F$44</f>
        <v>0</v>
      </c>
      <c r="FK3" s="771">
        <f>'4.pielikums_TP'!$F$45</f>
        <v>0</v>
      </c>
      <c r="FL3" s="771">
        <f>'4.pielikums_TP'!$F$46</f>
        <v>0</v>
      </c>
      <c r="FM3" s="771">
        <f>'4.pielikums_TP'!$F$47</f>
        <v>0</v>
      </c>
      <c r="FN3" s="771">
        <f>'4.pielikums_TP'!$F$51</f>
        <v>0</v>
      </c>
      <c r="FO3" s="924">
        <v>0</v>
      </c>
      <c r="FP3" s="771">
        <f>'4.pielikums_TP'!$F$53</f>
        <v>0</v>
      </c>
      <c r="FQ3" s="926">
        <v>0</v>
      </c>
      <c r="FS3" s="778">
        <f>Personāla_izm!AC6</f>
        <v>0</v>
      </c>
      <c r="FT3" s="778">
        <f>Personāla_izm!AC67</f>
        <v>0</v>
      </c>
      <c r="FU3" s="778">
        <f>Personāla_izm!AD67</f>
        <v>0</v>
      </c>
      <c r="FV3" s="778">
        <f>Personāla_izm!AE67</f>
        <v>0</v>
      </c>
      <c r="FW3" s="779" t="e">
        <f>Personāla_izm!AJ6</f>
        <v>#DIV/0!</v>
      </c>
      <c r="FX3" s="779" t="e">
        <f>Personāla_izm!AJ67</f>
        <v>#DIV/0!</v>
      </c>
      <c r="FY3" s="780" t="e">
        <f>Q3*(Transporta_izmaksas!L7+Transporta_izmaksas!N7)</f>
        <v>#DIV/0!</v>
      </c>
      <c r="FZ3" s="778" t="e">
        <f>R3*Transporta_izmaksas!L13</f>
        <v>#DIV/0!</v>
      </c>
      <c r="GA3" s="778" t="e">
        <f>R3*Transporta_izmaksas!N13</f>
        <v>#DIV/0!</v>
      </c>
      <c r="GC3" s="778">
        <f>Personāla_izm!AF6</f>
        <v>0</v>
      </c>
      <c r="GD3" s="778">
        <f>Personāla_izm!AF67</f>
        <v>0</v>
      </c>
      <c r="GE3" s="778">
        <f>Personāla_izm!AG67</f>
        <v>0</v>
      </c>
      <c r="GF3" s="778">
        <f>Personāla_izm!AH67</f>
        <v>0</v>
      </c>
      <c r="GG3" s="772" t="e">
        <f>Personāla_izm!AM6</f>
        <v>#DIV/0!</v>
      </c>
      <c r="GH3" s="772" t="e">
        <f>Personāla_izm!AM67</f>
        <v>#DIV/0!</v>
      </c>
      <c r="GI3" s="781" t="e">
        <f>Q3*(Transporta_izmaksas!P7+Transporta_izmaksas!R7)</f>
        <v>#DIV/0!</v>
      </c>
      <c r="GJ3" s="782" t="e">
        <f>R3*Transporta_izmaksas!P13</f>
        <v>#DIV/0!</v>
      </c>
      <c r="GK3" s="782" t="e">
        <f>R3*Transporta_izmaksas!R13</f>
        <v>#DIV/0!</v>
      </c>
      <c r="GM3" s="783" t="s">
        <v>150</v>
      </c>
      <c r="GN3" s="783" t="s">
        <v>150</v>
      </c>
      <c r="GO3" s="783" t="s">
        <v>150</v>
      </c>
      <c r="GP3" s="783" t="s">
        <v>150</v>
      </c>
      <c r="GR3" s="895">
        <f>SUM(BD3:CD3)+SUM(CI3:DD3)+SUM(DF3:DH3)-BP3-CC3-CT3-DG3</f>
        <v>0</v>
      </c>
      <c r="GS3" s="895">
        <f>SUM(DM3:EK3)+SUM(EP3:FP3)-DX3-EJ3-FB3-FO3</f>
        <v>0</v>
      </c>
      <c r="GT3" s="895">
        <f>BJ3+BK3+BL3+CN3+CO3+CP3</f>
        <v>0</v>
      </c>
      <c r="GU3" s="895">
        <f>DR3+DS3+DT3+EV3+EW3+EX3</f>
        <v>0</v>
      </c>
      <c r="GV3" s="895">
        <f>CD3+DH3</f>
        <v>0</v>
      </c>
      <c r="GW3" s="895">
        <f>EK3+FP3</f>
        <v>0</v>
      </c>
      <c r="GX3" s="896" t="e">
        <f>AB3/(AA3+AB3)</f>
        <v>#DIV/0!</v>
      </c>
      <c r="GY3" s="896" t="e">
        <f>AT3/(AS3+AT3)</f>
        <v>#DIV/0!</v>
      </c>
    </row>
    <row r="4" spans="1:207">
      <c r="C4" s="897"/>
      <c r="D4" s="898"/>
      <c r="E4" s="898"/>
      <c r="F4" s="898"/>
      <c r="H4" s="899"/>
      <c r="I4" s="899"/>
      <c r="J4" s="899"/>
      <c r="K4" s="900"/>
      <c r="L4" s="901"/>
      <c r="M4" s="901"/>
      <c r="N4" s="901"/>
      <c r="O4" s="765"/>
      <c r="P4" s="902"/>
      <c r="Q4" s="903"/>
      <c r="R4" s="903"/>
      <c r="T4" s="904"/>
      <c r="U4" s="904"/>
      <c r="V4" s="903"/>
      <c r="W4" s="904"/>
      <c r="X4" s="905"/>
      <c r="Y4" s="904"/>
      <c r="Z4" s="904"/>
      <c r="AA4" s="904"/>
      <c r="AB4" s="904"/>
      <c r="AC4" s="906"/>
      <c r="AD4" s="904"/>
      <c r="AE4" s="904"/>
      <c r="AF4" s="904"/>
      <c r="AG4" s="907"/>
      <c r="AH4" s="907"/>
      <c r="AI4" s="908"/>
      <c r="AK4" s="904"/>
      <c r="AL4" s="909"/>
      <c r="AM4" s="910"/>
      <c r="AN4" s="909"/>
      <c r="AO4" s="907"/>
      <c r="AP4" s="907"/>
      <c r="AQ4" s="909"/>
      <c r="AR4" s="909"/>
      <c r="AS4" s="909"/>
      <c r="AT4" s="909"/>
      <c r="AU4" s="911"/>
      <c r="AV4" s="909"/>
      <c r="AW4" s="909"/>
      <c r="AX4" s="907"/>
      <c r="AY4" s="912"/>
      <c r="AZ4" s="913"/>
      <c r="BB4" s="909"/>
      <c r="BC4" s="913"/>
      <c r="BD4" s="910"/>
      <c r="BE4" s="910"/>
      <c r="BF4" s="909"/>
      <c r="BG4" s="909"/>
      <c r="BH4" s="909"/>
      <c r="BI4" s="909"/>
      <c r="BJ4" s="914"/>
      <c r="BK4" s="910"/>
      <c r="BL4" s="910"/>
      <c r="BM4" s="909"/>
      <c r="BN4" s="915"/>
      <c r="BO4" s="910"/>
      <c r="BP4" s="909"/>
      <c r="BQ4" s="909"/>
      <c r="BR4" s="909"/>
      <c r="BS4" s="909"/>
      <c r="BT4" s="909"/>
      <c r="BU4" s="909"/>
      <c r="BV4" s="909"/>
      <c r="BW4" s="909"/>
      <c r="BX4" s="909"/>
      <c r="BY4" s="909"/>
      <c r="BZ4" s="909"/>
      <c r="CA4" s="909"/>
      <c r="CB4" s="909"/>
      <c r="CC4" s="909"/>
      <c r="CD4" s="909"/>
      <c r="CE4" s="916"/>
      <c r="CG4" s="909"/>
      <c r="CH4" s="913"/>
      <c r="CI4" s="910"/>
      <c r="CJ4" s="910"/>
      <c r="CK4" s="909"/>
      <c r="CL4" s="909"/>
      <c r="CM4" s="909"/>
      <c r="CN4" s="914"/>
      <c r="CO4" s="910"/>
      <c r="CP4" s="910"/>
      <c r="CQ4" s="909"/>
      <c r="CR4" s="910"/>
      <c r="CS4" s="910"/>
      <c r="CT4" s="909"/>
      <c r="CU4" s="909"/>
      <c r="CV4" s="909"/>
      <c r="CW4" s="909"/>
      <c r="CX4" s="909"/>
      <c r="CY4" s="909"/>
      <c r="CZ4" s="909"/>
      <c r="DA4" s="909"/>
      <c r="DB4" s="909"/>
      <c r="DC4" s="909"/>
      <c r="DD4" s="909"/>
      <c r="DE4" s="909"/>
      <c r="DF4" s="909"/>
      <c r="DG4" s="909"/>
      <c r="DH4" s="909"/>
      <c r="DI4" s="916"/>
      <c r="DK4" s="909"/>
      <c r="DL4" s="913"/>
      <c r="DM4" s="910"/>
      <c r="DN4" s="910"/>
      <c r="DO4" s="909"/>
      <c r="DP4" s="909"/>
      <c r="DQ4" s="909"/>
      <c r="DR4" s="914"/>
      <c r="DS4" s="910"/>
      <c r="DT4" s="910"/>
      <c r="DU4" s="909"/>
      <c r="DV4" s="910"/>
      <c r="DW4" s="910"/>
      <c r="DX4" s="909"/>
      <c r="DY4" s="909"/>
      <c r="DZ4" s="909"/>
      <c r="EA4" s="909"/>
      <c r="EB4" s="909"/>
      <c r="EC4" s="909"/>
      <c r="ED4" s="909"/>
      <c r="EE4" s="909"/>
      <c r="EF4" s="909"/>
      <c r="EG4" s="909"/>
      <c r="EH4" s="909"/>
      <c r="EI4" s="909"/>
      <c r="EJ4" s="909"/>
      <c r="EK4" s="909"/>
      <c r="EL4" s="916"/>
      <c r="EN4" s="909"/>
      <c r="EO4" s="913"/>
      <c r="EP4" s="910"/>
      <c r="EQ4" s="910"/>
      <c r="ER4" s="909"/>
      <c r="ES4" s="909"/>
      <c r="ET4" s="909"/>
      <c r="EU4" s="909"/>
      <c r="EV4" s="914"/>
      <c r="EW4" s="910"/>
      <c r="EX4" s="910"/>
      <c r="EY4" s="909"/>
      <c r="EZ4" s="910"/>
      <c r="FA4" s="910"/>
      <c r="FB4" s="909"/>
      <c r="FC4" s="909"/>
      <c r="FD4" s="909"/>
      <c r="FE4" s="909"/>
      <c r="FF4" s="909"/>
      <c r="FG4" s="909"/>
      <c r="FH4" s="909"/>
      <c r="FI4" s="909"/>
      <c r="FJ4" s="909"/>
      <c r="FK4" s="909"/>
      <c r="FL4" s="909"/>
      <c r="FM4" s="909"/>
      <c r="FN4" s="909"/>
      <c r="FO4" s="909"/>
      <c r="FP4" s="909"/>
      <c r="FQ4" s="916"/>
      <c r="FS4" s="917"/>
      <c r="FT4" s="917"/>
      <c r="FU4" s="917"/>
      <c r="FV4" s="917"/>
      <c r="FW4" s="918"/>
      <c r="FX4" s="918"/>
      <c r="FY4" s="919"/>
      <c r="FZ4" s="917"/>
      <c r="GA4" s="917"/>
      <c r="GC4" s="917"/>
      <c r="GD4" s="917"/>
      <c r="GE4" s="917"/>
      <c r="GF4" s="917"/>
      <c r="GG4" s="910"/>
      <c r="GH4" s="910"/>
      <c r="GI4" s="920"/>
      <c r="GJ4" s="921"/>
      <c r="GK4" s="921"/>
      <c r="GM4" s="922"/>
      <c r="GN4" s="922"/>
      <c r="GO4" s="922"/>
      <c r="GP4" s="922"/>
      <c r="GR4" s="893"/>
      <c r="GS4" s="893"/>
    </row>
    <row r="5" spans="1:207" ht="15.6">
      <c r="B5" s="785" t="s">
        <v>609</v>
      </c>
      <c r="O5" s="786"/>
      <c r="BC5" s="787" t="s">
        <v>610</v>
      </c>
      <c r="BD5" s="788">
        <f>'4.pielikums_TP'!$C$22</f>
        <v>0</v>
      </c>
      <c r="BJ5" s="787" t="s">
        <v>624</v>
      </c>
      <c r="BK5" s="788">
        <f>Elektr_KOPSAVILKUMS!C6</f>
        <v>0</v>
      </c>
      <c r="BM5" s="787" t="s">
        <v>623</v>
      </c>
      <c r="BN5" s="788">
        <f>'4.pielikums_TP'!$C$35</f>
        <v>0</v>
      </c>
      <c r="CH5" s="787" t="s">
        <v>622</v>
      </c>
      <c r="CI5" s="788">
        <f>'4.pielikums_TP'!$D$22</f>
        <v>0</v>
      </c>
      <c r="CN5" s="787" t="s">
        <v>620</v>
      </c>
      <c r="CO5" s="788">
        <f>Elektr_KOPSAVILKUMS!D6</f>
        <v>0</v>
      </c>
      <c r="CQ5" s="787" t="s">
        <v>619</v>
      </c>
      <c r="CR5" s="788">
        <f>'4.pielikums_TP'!$D$35</f>
        <v>0</v>
      </c>
      <c r="DL5" s="787" t="s">
        <v>618</v>
      </c>
      <c r="DM5" s="788">
        <f>'4.pielikums_TP'!$E$22</f>
        <v>0</v>
      </c>
      <c r="DR5" s="787" t="s">
        <v>616</v>
      </c>
      <c r="DS5" s="788">
        <f>Elektr_KOPSAVILKUMS!E6</f>
        <v>0</v>
      </c>
      <c r="DU5" s="787" t="s">
        <v>615</v>
      </c>
      <c r="DV5" s="788">
        <f>'4.pielikums_TP'!$E$35</f>
        <v>0</v>
      </c>
      <c r="EO5" s="787" t="s">
        <v>611</v>
      </c>
      <c r="EP5" s="788">
        <f>'4.pielikums_TP'!$F$22</f>
        <v>0</v>
      </c>
      <c r="EV5" s="787" t="s">
        <v>613</v>
      </c>
      <c r="EW5" s="788">
        <f>Elektr_KOPSAVILKUMS!F6</f>
        <v>0</v>
      </c>
      <c r="EY5" s="787" t="s">
        <v>612</v>
      </c>
      <c r="EZ5" s="788">
        <f>'4.pielikums_TP'!$F$35</f>
        <v>0</v>
      </c>
    </row>
    <row r="6" spans="1:207" ht="15.6">
      <c r="BJ6" s="787" t="s">
        <v>629</v>
      </c>
      <c r="BK6" s="788">
        <f>'4.pielikums_TP'!$C$33</f>
        <v>0</v>
      </c>
      <c r="CN6" s="787" t="s">
        <v>621</v>
      </c>
      <c r="CO6" s="788">
        <f>'4.pielikums_TP'!$D$33</f>
        <v>0</v>
      </c>
      <c r="DR6" s="787" t="s">
        <v>617</v>
      </c>
      <c r="DS6" s="788">
        <f>'4.pielikums_TP'!$E$33</f>
        <v>0</v>
      </c>
      <c r="EV6" s="787" t="s">
        <v>614</v>
      </c>
      <c r="EW6" s="788">
        <f>'4.pielikums_TP'!$F$33</f>
        <v>0</v>
      </c>
    </row>
    <row r="7" spans="1:207">
      <c r="B7" s="789" t="s">
        <v>627</v>
      </c>
    </row>
    <row r="9" spans="1:207">
      <c r="B9" s="789" t="s">
        <v>625</v>
      </c>
    </row>
    <row r="11" spans="1:207">
      <c r="B11" s="789" t="s">
        <v>626</v>
      </c>
    </row>
    <row r="15" spans="1:207" ht="22.8">
      <c r="B15" s="1073" t="s">
        <v>628</v>
      </c>
      <c r="C15" s="1073"/>
      <c r="D15" s="1073"/>
      <c r="E15" s="1073"/>
      <c r="F15" s="1073"/>
      <c r="G15" s="923"/>
      <c r="H15" s="1074"/>
      <c r="I15" s="1074"/>
      <c r="J15" s="1074"/>
      <c r="K15" s="1074"/>
      <c r="L15" s="1074"/>
    </row>
  </sheetData>
  <mergeCells count="2">
    <mergeCell ref="B15:F15"/>
    <mergeCell ref="H15:L15"/>
  </mergeCells>
  <conditionalFormatting sqref="A1:F1 N1:R1 AK1:AZ1 BB1:CE1 CG1:DI4 DK1:EL4 EN1:FQ4 C2:F4 Q2:R4 T2:W4 Y2:AB4 AD2:AF4 AI2:AI4 AK2:AK4 BX2:CE4">
    <cfRule type="containsErrors" dxfId="22" priority="7">
      <formula>ISERROR(A1)</formula>
    </cfRule>
  </conditionalFormatting>
  <conditionalFormatting sqref="H1:K1">
    <cfRule type="containsErrors" dxfId="21" priority="6">
      <formula>ISERROR(H1)</formula>
    </cfRule>
  </conditionalFormatting>
  <conditionalFormatting sqref="K2:K4">
    <cfRule type="cellIs" dxfId="20" priority="1" operator="equal">
      <formula>0</formula>
    </cfRule>
  </conditionalFormatting>
  <conditionalFormatting sqref="L1:M1 X2:X4 AC2:AC4 AG2:AH4">
    <cfRule type="containsErrors" dxfId="19" priority="5">
      <formula>ISERROR(L1)</formula>
    </cfRule>
  </conditionalFormatting>
  <conditionalFormatting sqref="T1:AI1">
    <cfRule type="containsErrors" dxfId="18" priority="4">
      <formula>ISERROR(T1)</formula>
    </cfRule>
  </conditionalFormatting>
  <conditionalFormatting sqref="BD5">
    <cfRule type="cellIs" dxfId="17" priority="8" operator="notBetween">
      <formula>$BD$3+$BE$3+2</formula>
      <formula>$BD$3+$BE$3-2</formula>
    </cfRule>
  </conditionalFormatting>
  <conditionalFormatting sqref="BK5">
    <cfRule type="cellIs" dxfId="16" priority="9" operator="notBetween">
      <formula>$BK$3+$BL$3+2</formula>
      <formula>$BK$3+$BL$3-2</formula>
    </cfRule>
  </conditionalFormatting>
  <conditionalFormatting sqref="BK6">
    <cfRule type="cellIs" dxfId="15" priority="10" operator="notBetween">
      <formula>$BJ$3+$BK$3+$BL$3+2</formula>
      <formula>$BJ$3+$BK$3+$BL$3-2</formula>
    </cfRule>
  </conditionalFormatting>
  <conditionalFormatting sqref="BN5">
    <cfRule type="cellIs" dxfId="14" priority="11" operator="notBetween">
      <formula>$BN$3+$BO$3+2</formula>
      <formula>$BN$3+$BO$3-2</formula>
    </cfRule>
  </conditionalFormatting>
  <conditionalFormatting sqref="CI5">
    <cfRule type="cellIs" dxfId="13" priority="12" operator="notBetween">
      <formula>$CI$3+$CJ$3+2</formula>
      <formula>$CI$3+$CJ$3-2</formula>
    </cfRule>
  </conditionalFormatting>
  <conditionalFormatting sqref="CO5">
    <cfRule type="cellIs" dxfId="12" priority="13" operator="notBetween">
      <formula>$CO$3+$CP$3+2</formula>
      <formula>$CO$3+$CP$3-2</formula>
    </cfRule>
  </conditionalFormatting>
  <conditionalFormatting sqref="CO6">
    <cfRule type="cellIs" dxfId="11" priority="14" operator="notBetween">
      <formula>$CN$3+$CO$3+$CP$3+2</formula>
      <formula>$CN$3+$CO$3+$CP$3-2</formula>
    </cfRule>
  </conditionalFormatting>
  <conditionalFormatting sqref="CR5">
    <cfRule type="cellIs" dxfId="10" priority="15" operator="notBetween">
      <formula>$CR$3+$CS$3+2</formula>
      <formula>$CR$3+$CS$3-2</formula>
    </cfRule>
  </conditionalFormatting>
  <conditionalFormatting sqref="DM5">
    <cfRule type="cellIs" dxfId="9" priority="16" operator="notBetween">
      <formula>$DM$3+$DN$3+2</formula>
      <formula>$DM$3+$DN$3-2</formula>
    </cfRule>
  </conditionalFormatting>
  <conditionalFormatting sqref="DS5">
    <cfRule type="cellIs" dxfId="8" priority="17" operator="notBetween">
      <formula>$DS$3+$DT$3+2</formula>
      <formula>$DS$3+$DT$3-2</formula>
    </cfRule>
  </conditionalFormatting>
  <conditionalFormatting sqref="DS6">
    <cfRule type="cellIs" dxfId="7" priority="18" operator="notBetween">
      <formula>$DR$3+$DS$3+$DT$3+2</formula>
      <formula>$DR$3+$DS$3+$DT$3-2</formula>
    </cfRule>
  </conditionalFormatting>
  <conditionalFormatting sqref="DV5">
    <cfRule type="cellIs" dxfId="6" priority="19" operator="notBetween">
      <formula>$DV$3+$DW$3+2</formula>
      <formula>$DV$3+$DW$3-2</formula>
    </cfRule>
  </conditionalFormatting>
  <conditionalFormatting sqref="EP5">
    <cfRule type="cellIs" dxfId="5" priority="20" operator="notBetween">
      <formula>$EP$3+$EQ$3+2</formula>
      <formula>$EP$3+$EQ$3-2</formula>
    </cfRule>
  </conditionalFormatting>
  <conditionalFormatting sqref="EW5">
    <cfRule type="cellIs" dxfId="4" priority="21" operator="notBetween">
      <formula>$EW$3+$EX$3+2</formula>
      <formula>$EW$3+$EX$3-2</formula>
    </cfRule>
  </conditionalFormatting>
  <conditionalFormatting sqref="EW6">
    <cfRule type="cellIs" dxfId="3" priority="22" operator="notBetween">
      <formula>$EW$3+$EX$3+2+$EV$3+$EW$3+$EX$3+2</formula>
      <formula>$EV$3+$EW$3+$EX$3-2</formula>
    </cfRule>
  </conditionalFormatting>
  <conditionalFormatting sqref="EZ5">
    <cfRule type="cellIs" dxfId="2" priority="23" operator="notBetween">
      <formula>$EZ$3+$FA$3+2</formula>
      <formula>$EZ$3+$FA$3-2</formula>
    </cfRule>
  </conditionalFormatting>
  <conditionalFormatting sqref="FS1:GA1">
    <cfRule type="containsErrors" dxfId="1" priority="3">
      <formula>ISERROR(FS1)</formula>
    </cfRule>
  </conditionalFormatting>
  <conditionalFormatting sqref="GC1:GK1">
    <cfRule type="containsErrors" dxfId="0" priority="2">
      <formula>ISERROR(GC1)</formula>
    </cfRule>
  </conditionalFormatting>
  <pageMargins left="0.7" right="0.7" top="0.75" bottom="0.75" header="0.3" footer="0.3"/>
  <pageSetup paperSize="9" orientation="portrait"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apa6">
    <tabColor rgb="FFFFFF00"/>
  </sheetPr>
  <dimension ref="A1:AMK34"/>
  <sheetViews>
    <sheetView zoomScale="90" zoomScaleNormal="90" workbookViewId="0">
      <selection activeCell="D15" sqref="D15"/>
    </sheetView>
  </sheetViews>
  <sheetFormatPr defaultRowHeight="13.2" outlineLevelRow="1" outlineLevelCol="1"/>
  <cols>
    <col min="1" max="1" width="6.5546875" style="41" customWidth="1"/>
    <col min="2" max="2" width="65.6640625" style="31" customWidth="1"/>
    <col min="3" max="3" width="19.44140625" style="31" customWidth="1"/>
    <col min="4" max="4" width="21.88671875" style="31" customWidth="1"/>
    <col min="5" max="6" width="9.109375" style="31" customWidth="1"/>
    <col min="7" max="7" width="25" style="24" customWidth="1" outlineLevel="1"/>
    <col min="8" max="8" width="13.33203125" style="41" customWidth="1" outlineLevel="1"/>
    <col min="9" max="1025" width="9.109375" style="31" customWidth="1"/>
  </cols>
  <sheetData>
    <row r="1" spans="1:8" ht="22.5" customHeight="1">
      <c r="B1" s="423" t="s">
        <v>21</v>
      </c>
      <c r="C1" s="424"/>
      <c r="D1" s="424"/>
      <c r="E1" s="424"/>
      <c r="F1" s="424"/>
      <c r="G1" s="425"/>
      <c r="H1" s="426"/>
    </row>
    <row r="2" spans="1:8" ht="17.399999999999999">
      <c r="B2" s="65" t="s">
        <v>22</v>
      </c>
      <c r="C2" s="42" t="s">
        <v>23</v>
      </c>
      <c r="G2" s="43"/>
    </row>
    <row r="3" spans="1:8" ht="20.25" customHeight="1">
      <c r="B3" s="65" t="s">
        <v>878</v>
      </c>
      <c r="C3" s="42" t="s">
        <v>25</v>
      </c>
    </row>
    <row r="5" spans="1:8" ht="17.25" customHeight="1">
      <c r="A5" s="44"/>
      <c r="B5" s="45" t="s">
        <v>26</v>
      </c>
      <c r="C5" s="46"/>
      <c r="D5" s="46"/>
    </row>
    <row r="6" spans="1:8" ht="42" customHeight="1">
      <c r="A6" s="7"/>
      <c r="B6" s="47" t="s">
        <v>27</v>
      </c>
      <c r="C6" s="404" t="s">
        <v>454</v>
      </c>
      <c r="D6" s="6" t="s">
        <v>455</v>
      </c>
    </row>
    <row r="7" spans="1:8" ht="27.9" customHeight="1">
      <c r="A7" s="7">
        <v>1</v>
      </c>
      <c r="B7" s="49" t="s">
        <v>28</v>
      </c>
      <c r="C7" s="50">
        <f>'ūdensapg._sist._pārsk._g.'!I65</f>
        <v>0</v>
      </c>
      <c r="D7" s="50">
        <f>'ūdensapg._sist._TP_prognoze'!I65</f>
        <v>0</v>
      </c>
      <c r="F7" s="51"/>
    </row>
    <row r="8" spans="1:8" ht="25.5" customHeight="1">
      <c r="A8" s="7">
        <v>2</v>
      </c>
      <c r="B8" s="49" t="s">
        <v>29</v>
      </c>
      <c r="C8" s="50">
        <f>'ūdensapg._sist._pārsk._g.'!O65</f>
        <v>0</v>
      </c>
      <c r="D8" s="50">
        <f>'ūdensapg._sist._TP_prognoze'!O65</f>
        <v>0</v>
      </c>
    </row>
    <row r="9" spans="1:8" ht="25.5" hidden="1" customHeight="1" outlineLevel="1">
      <c r="A9" s="7"/>
      <c r="B9" s="52" t="s">
        <v>456</v>
      </c>
      <c r="C9" s="53" t="e">
        <f>'ūdensapg._sist._pārsk._g.'!P65</f>
        <v>#DIV/0!</v>
      </c>
      <c r="D9" s="53" t="e">
        <f>'ūdensapg._sist._TP_prognoze'!P65</f>
        <v>#DIV/0!</v>
      </c>
    </row>
    <row r="10" spans="1:8" ht="27.9" hidden="1" customHeight="1" outlineLevel="1">
      <c r="A10" s="7">
        <v>3</v>
      </c>
      <c r="B10" s="49" t="s">
        <v>30</v>
      </c>
      <c r="C10" s="50">
        <f>'ūdensapg._sist._pārsk._g.'!K65</f>
        <v>0</v>
      </c>
      <c r="D10" s="50">
        <f>'ūdensapg._sist._TP_prognoze'!K65</f>
        <v>0</v>
      </c>
      <c r="E10" s="54"/>
      <c r="F10" s="55"/>
    </row>
    <row r="11" spans="1:8" ht="27.9" customHeight="1" collapsed="1">
      <c r="A11" s="7">
        <v>4</v>
      </c>
      <c r="B11" s="49" t="s">
        <v>31</v>
      </c>
      <c r="C11" s="50">
        <f>'ūdensapg._sist._pārsk._g.'!N65</f>
        <v>0</v>
      </c>
      <c r="D11" s="50">
        <f>'ūdensapg._sist._TP_prognoze'!N65</f>
        <v>0</v>
      </c>
      <c r="E11" s="54"/>
    </row>
    <row r="12" spans="1:8" ht="25.5" customHeight="1">
      <c r="A12" s="7" t="s">
        <v>32</v>
      </c>
      <c r="B12" s="49" t="s">
        <v>33</v>
      </c>
      <c r="C12" s="50">
        <f>'ūdensapg._sist._pārsk._g.'!M65</f>
        <v>0</v>
      </c>
      <c r="D12" s="50">
        <f>'ūdensapg._sist._TP_prognoze'!M65</f>
        <v>0</v>
      </c>
      <c r="E12" s="56"/>
    </row>
    <row r="13" spans="1:8" ht="25.5" customHeight="1">
      <c r="A13" s="7" t="s">
        <v>34</v>
      </c>
      <c r="B13" s="49" t="s">
        <v>35</v>
      </c>
      <c r="C13" s="50">
        <f>'ūdensapg._sist._pārsk._g.'!Q65</f>
        <v>0</v>
      </c>
      <c r="D13" s="50">
        <f>'ūdensapg._sist._TP_prognoze'!Q65</f>
        <v>0</v>
      </c>
      <c r="E13" s="54"/>
    </row>
    <row r="14" spans="1:8" ht="25.5" customHeight="1">
      <c r="A14" s="7"/>
      <c r="B14" s="52" t="s">
        <v>422</v>
      </c>
      <c r="C14" s="50" t="e">
        <f>'ūdensapg._sist._pārsk._g.'!S65</f>
        <v>#DIV/0!</v>
      </c>
      <c r="D14" s="50" t="e">
        <f>'ūdensapg._sist._TP_prognoze'!S65</f>
        <v>#DIV/0!</v>
      </c>
      <c r="E14" s="54"/>
    </row>
    <row r="15" spans="1:8" ht="25.5" customHeight="1">
      <c r="A15" s="7"/>
      <c r="B15" s="52" t="s">
        <v>36</v>
      </c>
      <c r="C15" s="465" t="e">
        <f>'ūdensapg._sist._pārsk._g.'!R65</f>
        <v>#DIV/0!</v>
      </c>
      <c r="D15" s="465" t="e">
        <f>'ūdensapg._sist._TP_prognoze'!R65</f>
        <v>#DIV/0!</v>
      </c>
    </row>
    <row r="16" spans="1:8" ht="40.5" customHeight="1">
      <c r="A16" s="7"/>
      <c r="B16" s="47" t="s">
        <v>37</v>
      </c>
      <c r="C16" s="404" t="str">
        <f>C6</f>
        <v>pārskata gada (20__.gads) 
faktiskais apjoms, m³</v>
      </c>
      <c r="D16" s="6" t="str">
        <f>D6</f>
        <v>tarifu projektā
prognozētais apjoms, m³</v>
      </c>
    </row>
    <row r="17" spans="1:8" ht="27.9" customHeight="1">
      <c r="A17" s="7" t="s">
        <v>38</v>
      </c>
      <c r="B17" s="49" t="s">
        <v>39</v>
      </c>
      <c r="C17" s="50">
        <f>'kanalizācijas_sist._pārsk._g.'!P65</f>
        <v>0</v>
      </c>
      <c r="D17" s="50">
        <f>kanalizācijas_sist._TP_prognoze!P65</f>
        <v>0</v>
      </c>
    </row>
    <row r="18" spans="1:8" ht="25.5" customHeight="1">
      <c r="A18" s="7" t="s">
        <v>40</v>
      </c>
      <c r="B18" s="49" t="s">
        <v>41</v>
      </c>
      <c r="C18" s="50">
        <f>'kanalizācijas_sist._pārsk._g.'!L65</f>
        <v>0</v>
      </c>
      <c r="D18" s="50">
        <f>kanalizācijas_sist._TP_prognoze!L65</f>
        <v>0</v>
      </c>
    </row>
    <row r="19" spans="1:8" ht="25.5" customHeight="1">
      <c r="A19" s="7" t="s">
        <v>42</v>
      </c>
      <c r="B19" s="49" t="s">
        <v>43</v>
      </c>
      <c r="C19" s="50">
        <f>'kanalizācijas_sist._pārsk._g.'!Q65</f>
        <v>0</v>
      </c>
      <c r="D19" s="50">
        <f>kanalizācijas_sist._TP_prognoze!Q65</f>
        <v>0</v>
      </c>
    </row>
    <row r="20" spans="1:8" ht="25.5" hidden="1" customHeight="1" outlineLevel="1">
      <c r="A20" s="7" t="s">
        <v>44</v>
      </c>
      <c r="B20" s="49" t="s">
        <v>45</v>
      </c>
      <c r="C20" s="50">
        <f>'kanalizācijas_sist._pārsk._g.'!M65</f>
        <v>0</v>
      </c>
      <c r="D20" s="50">
        <f>kanalizācijas_sist._TP_prognoze!M65</f>
        <v>0</v>
      </c>
      <c r="E20" s="54"/>
    </row>
    <row r="21" spans="1:8" ht="25.5" hidden="1" customHeight="1" outlineLevel="1">
      <c r="A21" s="7" t="s">
        <v>46</v>
      </c>
      <c r="B21" s="49" t="s">
        <v>47</v>
      </c>
      <c r="C21" s="50">
        <f>'kanalizācijas_sist._pārsk._g.'!N65</f>
        <v>0</v>
      </c>
      <c r="D21" s="50">
        <f>kanalizācijas_sist._TP_prognoze!N65</f>
        <v>0</v>
      </c>
      <c r="E21" s="54"/>
    </row>
    <row r="22" spans="1:8" ht="25.5" customHeight="1" collapsed="1">
      <c r="A22" s="7"/>
      <c r="B22" s="52" t="s">
        <v>423</v>
      </c>
      <c r="C22" s="177" t="e">
        <f>'kanalizācijas_sist._pārsk._g.'!S65</f>
        <v>#DIV/0!</v>
      </c>
      <c r="D22" s="177" t="e">
        <f>kanalizācijas_sist._TP_prognoze!S65</f>
        <v>#DIV/0!</v>
      </c>
      <c r="H22" s="57"/>
    </row>
    <row r="23" spans="1:8" ht="25.5" customHeight="1">
      <c r="A23" s="7"/>
      <c r="B23" s="52" t="s">
        <v>14</v>
      </c>
      <c r="C23" s="465" t="e">
        <f>'kanalizācijas_sist._pārsk._g.'!R65</f>
        <v>#DIV/0!</v>
      </c>
      <c r="D23" s="465" t="e">
        <f>kanalizācijas_sist._TP_prognoze!R65</f>
        <v>#DIV/0!</v>
      </c>
      <c r="H23" s="57"/>
    </row>
    <row r="24" spans="1:8">
      <c r="H24" s="58"/>
    </row>
    <row r="25" spans="1:8">
      <c r="B25" s="868" t="s">
        <v>877</v>
      </c>
      <c r="H25" s="58"/>
    </row>
    <row r="26" spans="1:8" ht="90.75" customHeight="1">
      <c r="H26" s="58"/>
    </row>
    <row r="27" spans="1:8">
      <c r="H27" s="58"/>
    </row>
    <row r="28" spans="1:8">
      <c r="B28" s="31" t="s">
        <v>630</v>
      </c>
      <c r="H28" s="58"/>
    </row>
    <row r="30" spans="1:8">
      <c r="B30" s="31" t="s">
        <v>48</v>
      </c>
    </row>
    <row r="31" spans="1:8">
      <c r="B31" s="31" t="s">
        <v>49</v>
      </c>
    </row>
    <row r="32" spans="1:8">
      <c r="B32" s="59" t="s">
        <v>50</v>
      </c>
    </row>
    <row r="33" spans="1:11" ht="6.75" customHeight="1"/>
    <row r="34" spans="1:11" s="24" customFormat="1" ht="196.5" customHeight="1">
      <c r="A34" s="60"/>
      <c r="B34" s="938" t="s">
        <v>51</v>
      </c>
      <c r="C34" s="938"/>
      <c r="D34" s="938"/>
      <c r="E34" s="61"/>
      <c r="F34" s="61"/>
      <c r="G34" s="62"/>
      <c r="H34" s="62"/>
      <c r="I34" s="62"/>
      <c r="J34" s="62"/>
      <c r="K34" s="62"/>
    </row>
  </sheetData>
  <sheetProtection algorithmName="SHA-512" hashValue="uULfsFpmIaDdriN+c6qlAZX4BeGdQvZSL/asUXsch5AerZO6E1Szg7vT3kzt1dwm1TUvzbVVaioatGTOHguOjQ==" saltValue="t4z75fNsVbuXFLAt7+NQRA==" spinCount="100000" sheet="1" formatCells="0" formatColumns="0" autoFilter="0" pivotTables="0"/>
  <mergeCells count="1">
    <mergeCell ref="B34:D34"/>
  </mergeCells>
  <pageMargins left="0.75" right="0.75" top="1" bottom="1" header="0.51180555555555496" footer="0.51180555555555496"/>
  <pageSetup paperSize="9" scale="82" firstPageNumber="0" orientation="portrait" horizontalDpi="300" verticalDpi="300"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Lapa53">
    <tabColor rgb="FF66FF33"/>
  </sheetPr>
  <dimension ref="A1:J55"/>
  <sheetViews>
    <sheetView workbookViewId="0">
      <pane xSplit="1" ySplit="4" topLeftCell="B5" activePane="bottomRight" state="frozen"/>
      <selection activeCell="J13" sqref="J13"/>
      <selection pane="topRight" activeCell="J13" sqref="J13"/>
      <selection pane="bottomLeft" activeCell="J13" sqref="J13"/>
      <selection pane="bottomRight"/>
    </sheetView>
  </sheetViews>
  <sheetFormatPr defaultColWidth="9.109375" defaultRowHeight="13.2"/>
  <cols>
    <col min="1" max="1" width="4.88671875" customWidth="1"/>
    <col min="2" max="2" width="57.44140625" style="411" customWidth="1"/>
    <col min="3" max="3" width="16.6640625" customWidth="1"/>
    <col min="4" max="4" width="21.109375" customWidth="1"/>
  </cols>
  <sheetData>
    <row r="1" spans="1:10" ht="17.399999999999999">
      <c r="B1" s="408" t="s">
        <v>22</v>
      </c>
      <c r="C1" s="409" t="str">
        <f>'ūdens bilance'!C2</f>
        <v>SIA "________"</v>
      </c>
    </row>
    <row r="2" spans="1:10" ht="22.8">
      <c r="B2" s="408" t="s">
        <v>24</v>
      </c>
      <c r="C2" s="409" t="str">
        <f>'ūdens bilance'!C3</f>
        <v>___________</v>
      </c>
      <c r="E2" s="1076" t="s">
        <v>628</v>
      </c>
      <c r="F2" s="1076"/>
      <c r="G2" s="1076"/>
      <c r="H2" s="1076"/>
      <c r="I2" s="1076"/>
      <c r="J2" s="1076"/>
    </row>
    <row r="3" spans="1:10">
      <c r="B3" s="408"/>
      <c r="C3" s="46"/>
    </row>
    <row r="4" spans="1:10" ht="27" customHeight="1">
      <c r="B4" s="384" t="s">
        <v>396</v>
      </c>
      <c r="C4" s="46"/>
    </row>
    <row r="5" spans="1:10" ht="19.5" customHeight="1">
      <c r="A5" s="383"/>
      <c r="B5" s="1043" t="s">
        <v>367</v>
      </c>
      <c r="C5" s="1078"/>
    </row>
    <row r="6" spans="1:10" s="410" customFormat="1" ht="18" customHeight="1">
      <c r="A6" s="405" t="s">
        <v>64</v>
      </c>
      <c r="B6" s="498" t="s">
        <v>357</v>
      </c>
      <c r="C6" s="499">
        <f>COUNTA('ūdensapg._sist._TP_prognoze'!B5:B64)</f>
        <v>0</v>
      </c>
    </row>
    <row r="7" spans="1:10" s="410" customFormat="1" ht="18" customHeight="1">
      <c r="A7" s="405" t="s">
        <v>77</v>
      </c>
      <c r="B7" s="498" t="s">
        <v>368</v>
      </c>
      <c r="C7" s="500">
        <f>'ūdensapg._sist._TP_prognoze'!E65</f>
        <v>0</v>
      </c>
      <c r="E7" s="1075"/>
      <c r="F7" s="1075"/>
      <c r="G7" s="1075"/>
      <c r="H7" s="1075"/>
      <c r="I7" s="1075"/>
      <c r="J7" s="1075"/>
    </row>
    <row r="8" spans="1:10" s="410" customFormat="1" ht="18" customHeight="1">
      <c r="A8" s="1043" t="s">
        <v>356</v>
      </c>
      <c r="B8" s="1077"/>
      <c r="C8" s="1078"/>
      <c r="E8" s="428"/>
      <c r="F8" s="428"/>
      <c r="G8" s="428"/>
      <c r="H8" s="428"/>
      <c r="I8" s="428"/>
      <c r="J8" s="428"/>
    </row>
    <row r="9" spans="1:10" s="410" customFormat="1" ht="18" customHeight="1">
      <c r="A9" s="405" t="s">
        <v>82</v>
      </c>
      <c r="B9" s="49" t="s">
        <v>323</v>
      </c>
      <c r="C9" s="50">
        <f>'ūdensapg._sist._TP_prognoze'!AB65</f>
        <v>0</v>
      </c>
      <c r="E9" s="428"/>
      <c r="F9" s="428"/>
      <c r="G9" s="428"/>
      <c r="H9" s="428"/>
      <c r="I9" s="428"/>
      <c r="J9" s="428"/>
    </row>
    <row r="10" spans="1:10" s="410" customFormat="1" ht="27.9" customHeight="1">
      <c r="A10" s="405" t="s">
        <v>84</v>
      </c>
      <c r="B10" s="49" t="s">
        <v>369</v>
      </c>
      <c r="C10" s="50">
        <f>'ūdensapg._sist._TP_prognoze'!AC65</f>
        <v>0</v>
      </c>
      <c r="E10" s="428"/>
      <c r="F10" s="428"/>
      <c r="G10" s="428"/>
      <c r="H10" s="428"/>
      <c r="I10" s="428"/>
      <c r="J10" s="428"/>
    </row>
    <row r="11" spans="1:10" s="410" customFormat="1" ht="18" customHeight="1">
      <c r="A11" s="406" t="s">
        <v>32</v>
      </c>
      <c r="B11" s="407" t="s">
        <v>397</v>
      </c>
      <c r="C11" s="50">
        <f>'ūdensapg._sist._TP_prognoze'!AD65</f>
        <v>0</v>
      </c>
    </row>
    <row r="12" spans="1:10" s="410" customFormat="1" ht="18" customHeight="1">
      <c r="A12" s="406" t="s">
        <v>34</v>
      </c>
      <c r="B12" s="407" t="s">
        <v>398</v>
      </c>
      <c r="C12" s="50">
        <f>'ūdensapg._sist._TP_prognoze'!AE65</f>
        <v>0</v>
      </c>
    </row>
    <row r="13" spans="1:10" s="410" customFormat="1" ht="18" customHeight="1">
      <c r="A13" s="406" t="s">
        <v>89</v>
      </c>
      <c r="B13" s="407" t="s">
        <v>399</v>
      </c>
      <c r="C13" s="50">
        <f>'ūdensapg._sist._TP_prognoze'!AF65</f>
        <v>0</v>
      </c>
    </row>
    <row r="14" spans="1:10" s="410" customFormat="1" ht="18" customHeight="1">
      <c r="A14" s="406" t="s">
        <v>91</v>
      </c>
      <c r="B14" s="407" t="s">
        <v>400</v>
      </c>
      <c r="C14" s="50">
        <f>'ūdensapg._sist._TP_prognoze'!AG65</f>
        <v>0</v>
      </c>
    </row>
    <row r="15" spans="1:10" s="410" customFormat="1" ht="18" customHeight="1">
      <c r="A15" s="406" t="s">
        <v>93</v>
      </c>
      <c r="B15" s="407" t="s">
        <v>401</v>
      </c>
      <c r="C15" s="50">
        <f>'ūdensapg._sist._TP_prognoze'!AH65</f>
        <v>0</v>
      </c>
    </row>
    <row r="16" spans="1:10" s="410" customFormat="1" ht="26.4">
      <c r="A16" s="406" t="s">
        <v>95</v>
      </c>
      <c r="B16" s="49" t="s">
        <v>370</v>
      </c>
      <c r="C16" s="401" t="str">
        <f>('ūdensapg._sist._TP_prognoze'!AI5&amp;"; "&amp;'ūdensapg._sist._TP_prognoze'!AI6&amp;"; "&amp;'ūdensapg._sist._TP_prognoze'!AI7&amp;"; "&amp;'ūdensapg._sist._TP_prognoze'!AI8&amp;"; "&amp;'ūdensapg._sist._TP_prognoze'!AI9&amp;"; "&amp;'ūdensapg._sist._TP_prognoze'!AI10&amp;"; "&amp;'ūdensapg._sist._TP_prognoze'!AI11&amp;"; "&amp;'ūdensapg._sist._TP_prognoze'!AI12&amp;"; "&amp;'ūdensapg._sist._TP_prognoze'!AI13&amp;"; "&amp;'ūdensapg._sist._TP_prognoze'!AI14&amp;"; "&amp;'ūdensapg._sist._TP_prognoze'!AI15&amp;"; "&amp;'ūdensapg._sist._TP_prognoze'!AI16&amp;"; "&amp;'ūdensapg._sist._TP_prognoze'!AI17&amp;"; "&amp;'ūdensapg._sist._TP_prognoze'!AI18&amp;"; "&amp;'ūdensapg._sist._TP_prognoze'!AI19&amp;"; "&amp;'ūdensapg._sist._TP_prognoze'!AI20&amp;"; "&amp;'ūdensapg._sist._TP_prognoze'!AI21&amp;"; "&amp;'ūdensapg._sist._TP_prognoze'!AI22&amp;"; "&amp;'ūdensapg._sist._TP_prognoze'!AI23&amp;"; "&amp;'ūdensapg._sist._TP_prognoze'!AI24&amp;"; "&amp;'ūdensapg._sist._TP_prognoze'!AI25&amp;"; "&amp;'ūdensapg._sist._TP_prognoze'!AI26&amp;"; "&amp;'ūdensapg._sist._TP_prognoze'!AI27&amp;"; "&amp;'ūdensapg._sist._TP_prognoze'!AI28&amp;"; "&amp;'ūdensapg._sist._TP_prognoze'!AI64&amp;"")</f>
        <v xml:space="preserve">; ; ; ; ; ; ; ; ; ; ; ; ; ; ; ; ; ; ; ; ; ; ; ; </v>
      </c>
    </row>
    <row r="17" spans="1:3" s="410" customFormat="1" ht="18" customHeight="1">
      <c r="A17" s="405" t="s">
        <v>38</v>
      </c>
      <c r="B17" s="1079" t="s">
        <v>358</v>
      </c>
      <c r="C17" s="1080"/>
    </row>
    <row r="18" spans="1:3" s="410" customFormat="1" ht="18" customHeight="1">
      <c r="A18" s="406" t="s">
        <v>40</v>
      </c>
      <c r="B18" s="407" t="s">
        <v>402</v>
      </c>
      <c r="C18" s="50">
        <f>'ūdensapg._sist._TP_prognoze'!AK65</f>
        <v>0</v>
      </c>
    </row>
    <row r="19" spans="1:3" s="410" customFormat="1" ht="18" customHeight="1">
      <c r="A19" s="406" t="s">
        <v>42</v>
      </c>
      <c r="B19" s="407" t="s">
        <v>403</v>
      </c>
      <c r="C19" s="50">
        <f>'ūdensapg._sist._TP_prognoze'!AL65</f>
        <v>0</v>
      </c>
    </row>
    <row r="20" spans="1:3" s="410" customFormat="1" ht="18" customHeight="1">
      <c r="A20" s="406" t="s">
        <v>371</v>
      </c>
      <c r="B20" s="407" t="s">
        <v>404</v>
      </c>
      <c r="C20" s="50">
        <f>'ūdensapg._sist._TP_prognoze'!AM65</f>
        <v>0</v>
      </c>
    </row>
    <row r="21" spans="1:3" s="410" customFormat="1" ht="18" customHeight="1">
      <c r="A21" s="406" t="s">
        <v>372</v>
      </c>
      <c r="B21" s="407" t="s">
        <v>405</v>
      </c>
      <c r="C21" s="50">
        <f>'ūdensapg._sist._TP_prognoze'!AN65</f>
        <v>0</v>
      </c>
    </row>
    <row r="22" spans="1:3" s="410" customFormat="1" ht="27.9" customHeight="1">
      <c r="A22" s="406" t="s">
        <v>373</v>
      </c>
      <c r="B22" s="407" t="s">
        <v>713</v>
      </c>
      <c r="C22" s="50">
        <f>'ūdensapg._sist._TP_prognoze'!AO65</f>
        <v>0</v>
      </c>
    </row>
    <row r="23" spans="1:3" s="410" customFormat="1" ht="18" customHeight="1">
      <c r="A23" s="405" t="s">
        <v>44</v>
      </c>
      <c r="B23" s="1079" t="s">
        <v>359</v>
      </c>
      <c r="C23" s="1080"/>
    </row>
    <row r="24" spans="1:3" s="410" customFormat="1" ht="18" customHeight="1">
      <c r="A24" s="406" t="s">
        <v>374</v>
      </c>
      <c r="B24" s="407" t="s">
        <v>406</v>
      </c>
      <c r="C24" s="50">
        <f>'ūdensapg._sist._TP_prognoze'!AQ65</f>
        <v>0</v>
      </c>
    </row>
    <row r="25" spans="1:3" s="410" customFormat="1" ht="18" customHeight="1">
      <c r="A25" s="406" t="s">
        <v>375</v>
      </c>
      <c r="B25" s="407" t="s">
        <v>407</v>
      </c>
      <c r="C25" s="50">
        <f>'ūdensapg._sist._TP_prognoze'!AR65</f>
        <v>0</v>
      </c>
    </row>
    <row r="26" spans="1:3" s="410" customFormat="1" ht="18" customHeight="1">
      <c r="A26" s="406" t="s">
        <v>376</v>
      </c>
      <c r="B26" s="407" t="s">
        <v>525</v>
      </c>
      <c r="C26" s="50">
        <f>'ūdensapg._sist._TP_prognoze'!AS65</f>
        <v>0</v>
      </c>
    </row>
    <row r="27" spans="1:3" s="410" customFormat="1" ht="27.9" customHeight="1">
      <c r="A27" s="405" t="s">
        <v>46</v>
      </c>
      <c r="B27" s="49" t="s">
        <v>360</v>
      </c>
      <c r="C27" s="50">
        <f>'ūdensapg._sist._TP_prognoze'!F65</f>
        <v>0</v>
      </c>
    </row>
    <row r="28" spans="1:3" s="410" customFormat="1" ht="18" customHeight="1">
      <c r="A28" s="1043" t="s">
        <v>199</v>
      </c>
      <c r="B28" s="1077"/>
      <c r="C28" s="1078"/>
    </row>
    <row r="29" spans="1:3" s="410" customFormat="1" ht="18" customHeight="1">
      <c r="A29" s="405" t="s">
        <v>122</v>
      </c>
      <c r="B29" s="498" t="s">
        <v>361</v>
      </c>
      <c r="C29" s="500">
        <f>'ūdensapg._sist._TP_prognoze'!C65</f>
        <v>0</v>
      </c>
    </row>
    <row r="30" spans="1:3" s="410" customFormat="1" ht="18" customHeight="1">
      <c r="A30" s="405" t="s">
        <v>125</v>
      </c>
      <c r="B30" s="49" t="s">
        <v>421</v>
      </c>
      <c r="C30" s="53" t="e">
        <f>'ūdensapg._sist._TP_prognoze'!AT65</f>
        <v>#DIV/0!</v>
      </c>
    </row>
    <row r="31" spans="1:3" s="410" customFormat="1" ht="18" customHeight="1">
      <c r="A31" s="405" t="s">
        <v>128</v>
      </c>
      <c r="B31" s="49" t="s">
        <v>362</v>
      </c>
      <c r="C31" s="50">
        <f>'ūdensapg._sist._pārsk._g.'!AU65</f>
        <v>0</v>
      </c>
    </row>
    <row r="32" spans="1:3" s="410" customFormat="1" ht="18" customHeight="1">
      <c r="A32" s="405" t="s">
        <v>130</v>
      </c>
      <c r="B32" s="49" t="s">
        <v>337</v>
      </c>
      <c r="C32" s="50">
        <f>'ūdensapg._sist._TP_prognoze'!AP65</f>
        <v>0</v>
      </c>
    </row>
    <row r="33" spans="1:3" s="410" customFormat="1" ht="27.9" customHeight="1">
      <c r="A33" s="405" t="s">
        <v>132</v>
      </c>
      <c r="B33" s="49" t="s">
        <v>377</v>
      </c>
      <c r="C33" s="50">
        <f>'ūdensapg._sist._TP_prognoze'!G65</f>
        <v>0</v>
      </c>
    </row>
    <row r="34" spans="1:3" s="410" customFormat="1" ht="20.25" customHeight="1">
      <c r="A34" s="1043" t="s">
        <v>378</v>
      </c>
      <c r="B34" s="1077"/>
      <c r="C34" s="1078"/>
    </row>
    <row r="35" spans="1:3" s="410" customFormat="1" ht="16.5" customHeight="1">
      <c r="A35" s="405" t="s">
        <v>379</v>
      </c>
      <c r="B35" s="498" t="s">
        <v>380</v>
      </c>
      <c r="C35" s="500">
        <f>COUNTA(kanalizācijas_sist._TP_prognoze!B5:B64)</f>
        <v>0</v>
      </c>
    </row>
    <row r="36" spans="1:3" s="410" customFormat="1" ht="18" customHeight="1">
      <c r="A36" s="405" t="s">
        <v>381</v>
      </c>
      <c r="B36" s="498" t="s">
        <v>363</v>
      </c>
      <c r="C36" s="500">
        <f>kanalizācijas_sist._TP_prognoze!H65</f>
        <v>0</v>
      </c>
    </row>
    <row r="37" spans="1:3" s="410" customFormat="1" ht="18" customHeight="1">
      <c r="A37" s="1043" t="s">
        <v>200</v>
      </c>
      <c r="B37" s="1077"/>
      <c r="C37" s="1078"/>
    </row>
    <row r="38" spans="1:3" s="410" customFormat="1" ht="18" customHeight="1">
      <c r="A38" s="405" t="s">
        <v>382</v>
      </c>
      <c r="B38" s="498" t="s">
        <v>364</v>
      </c>
      <c r="C38" s="500">
        <f>kanalizācijas_sist._TP_prognoze!C65</f>
        <v>0</v>
      </c>
    </row>
    <row r="39" spans="1:3" s="410" customFormat="1" ht="18" customHeight="1">
      <c r="A39" s="405" t="s">
        <v>383</v>
      </c>
      <c r="B39" s="498" t="s">
        <v>365</v>
      </c>
      <c r="C39" s="500">
        <f>kanalizācijas_sist._TP_prognoze!E65</f>
        <v>0</v>
      </c>
    </row>
    <row r="40" spans="1:3" s="410" customFormat="1" ht="27.9" customHeight="1">
      <c r="A40" s="405" t="s">
        <v>384</v>
      </c>
      <c r="B40" s="49" t="s">
        <v>420</v>
      </c>
      <c r="C40" s="53" t="e">
        <f>kanalizācijas_sist._TP_prognoze!AB65</f>
        <v>#DIV/0!</v>
      </c>
    </row>
    <row r="41" spans="1:3" s="410" customFormat="1" ht="18" customHeight="1">
      <c r="A41" s="405" t="s">
        <v>385</v>
      </c>
      <c r="B41" s="415" t="s">
        <v>345</v>
      </c>
      <c r="C41" s="50">
        <f>'kanalizācijas_sist._pārsk._g.'!AC65</f>
        <v>0</v>
      </c>
    </row>
    <row r="42" spans="1:3" s="410" customFormat="1" ht="27.9" customHeight="1">
      <c r="A42" s="405" t="s">
        <v>386</v>
      </c>
      <c r="B42" s="49" t="s">
        <v>340</v>
      </c>
      <c r="C42" s="50">
        <f>kanalizācijas_sist._TP_prognoze!AC65</f>
        <v>0</v>
      </c>
    </row>
    <row r="43" spans="1:3" s="410" customFormat="1" ht="18" customHeight="1">
      <c r="A43" s="406" t="s">
        <v>387</v>
      </c>
      <c r="B43" s="407" t="s">
        <v>408</v>
      </c>
      <c r="C43" s="50">
        <f>kanalizācijas_sist._TP_prognoze!AD65</f>
        <v>0</v>
      </c>
    </row>
    <row r="44" spans="1:3" s="410" customFormat="1" ht="18" customHeight="1">
      <c r="A44" s="406" t="s">
        <v>388</v>
      </c>
      <c r="B44" s="407" t="s">
        <v>409</v>
      </c>
      <c r="C44" s="50">
        <f>kanalizācijas_sist._TP_prognoze!AE65</f>
        <v>0</v>
      </c>
    </row>
    <row r="45" spans="1:3" s="410" customFormat="1" ht="18" customHeight="1">
      <c r="A45" s="406" t="s">
        <v>389</v>
      </c>
      <c r="B45" s="407" t="s">
        <v>410</v>
      </c>
      <c r="C45" s="50">
        <f>kanalizācijas_sist._TP_prognoze!AF65</f>
        <v>0</v>
      </c>
    </row>
    <row r="46" spans="1:3" s="410" customFormat="1" ht="18" customHeight="1">
      <c r="A46" s="406" t="s">
        <v>390</v>
      </c>
      <c r="B46" s="407" t="s">
        <v>411</v>
      </c>
      <c r="C46" s="50">
        <f>kanalizācijas_sist._TP_prognoze!AG65</f>
        <v>0</v>
      </c>
    </row>
    <row r="47" spans="1:3" s="410" customFormat="1" ht="18" customHeight="1">
      <c r="A47" s="405" t="s">
        <v>391</v>
      </c>
      <c r="B47" s="415" t="s">
        <v>344</v>
      </c>
      <c r="C47" s="50">
        <f>'kanalizācijas_sist._pārsk._g.'!AI65</f>
        <v>0</v>
      </c>
    </row>
    <row r="48" spans="1:3" s="410" customFormat="1" ht="27.9" customHeight="1">
      <c r="A48" s="405" t="s">
        <v>392</v>
      </c>
      <c r="B48" s="49" t="s">
        <v>366</v>
      </c>
      <c r="C48" s="50">
        <f>kanalizācijas_sist._TP_prognoze!I65</f>
        <v>0</v>
      </c>
    </row>
    <row r="49" spans="1:3" s="410" customFormat="1" ht="18" customHeight="1">
      <c r="A49" s="1043" t="s">
        <v>201</v>
      </c>
      <c r="B49" s="1077"/>
      <c r="C49" s="1078"/>
    </row>
    <row r="50" spans="1:3" s="410" customFormat="1" ht="18" customHeight="1">
      <c r="A50" s="405" t="s">
        <v>394</v>
      </c>
      <c r="B50" s="49" t="s">
        <v>348</v>
      </c>
      <c r="C50" s="50">
        <f>kanalizācijas_sist._TP_prognoze!AH65</f>
        <v>0</v>
      </c>
    </row>
    <row r="51" spans="1:3" s="410" customFormat="1" ht="18" customHeight="1">
      <c r="A51" s="406" t="s">
        <v>714</v>
      </c>
      <c r="B51" s="407" t="s">
        <v>412</v>
      </c>
      <c r="C51" s="50">
        <f>kanalizācijas_sist._TP_prognoze!AI65</f>
        <v>0</v>
      </c>
    </row>
    <row r="52" spans="1:3" s="410" customFormat="1" ht="18" customHeight="1">
      <c r="A52" s="406" t="s">
        <v>715</v>
      </c>
      <c r="B52" s="407" t="s">
        <v>413</v>
      </c>
      <c r="C52" s="50">
        <f>kanalizācijas_sist._TP_prognoze!AJ65</f>
        <v>0</v>
      </c>
    </row>
    <row r="53" spans="1:3" s="410" customFormat="1" ht="18" customHeight="1">
      <c r="A53" s="406" t="s">
        <v>716</v>
      </c>
      <c r="B53" s="407" t="s">
        <v>414</v>
      </c>
      <c r="C53" s="50">
        <f>kanalizācijas_sist._TP_prognoze!AK65</f>
        <v>0</v>
      </c>
    </row>
    <row r="54" spans="1:3" s="410" customFormat="1" ht="18" customHeight="1">
      <c r="A54" s="406" t="s">
        <v>717</v>
      </c>
      <c r="B54" s="49" t="s">
        <v>393</v>
      </c>
      <c r="C54" s="50" t="e">
        <f>(kanalizācijas_sist._TP_prognoze!AL5&amp;"; "&amp;kanalizācijas_sist._TP_prognoze!AL6&amp;"; "&amp;kanalizācijas_sist._TP_prognoze!AL7&amp;"; "&amp;kanalizācijas_sist._TP_prognoze!AL8&amp;"; "&amp;kanalizācijas_sist._TP_prognoze!AL9&amp;"; "&amp;kanalizācijas_sist._TP_prognoze!AL10&amp;"; "&amp;kanalizācijas_sist._TP_prognoze!AL11&amp;"; "&amp;kanalizācijas_sist._TP_prognoze!AL12&amp;"; "&amp;kanalizācijas_sist._TP_prognoze!AL13&amp;"; "&amp;kanalizācijas_sist._TP_prognoze!AL14&amp;"; "&amp;kanalizācijas_sist._TP_prognoze!AL15&amp;"; "&amp;kanalizācijas_sist._TP_prognoze!AL16&amp;"; "&amp;kanalizācijas_sist._TP_prognoze!AL17&amp;"; "&amp;kanalizācijas_sist._TP_prognoze!AL18&amp;"; "&amp;kanalizācijas_sist._TP_prognoze!AL19&amp;"; "&amp;kanalizācijas_sist._TP_prognoze!AL20&amp;"; "&amp;kanalizācijas_sist._TP_prognoze!AL21&amp;"; "&amp;kanalizācijas_sist._TP_prognoze!AL22&amp;"; "&amp;kanalizācijas_sist._TP_prognoze!AL23&amp;"; "&amp;kanalizācijas_sist._TP_prognoze!AL24&amp;"; "&amp;kanalizācijas_sist._TP_prognoze!AL25&amp;"; "&amp;kanalizācijas_sist._TP_prognoze!AL26&amp;"; "&amp;kanalizācijas_sist._TP_prognoze!AL27&amp;"; "&amp;kanalizācijas_sist._TP_prognoze!AL28&amp;"; "&amp;kanalizācijas_sist._TP_prognoze!#REF!&amp;"")</f>
        <v>#REF!</v>
      </c>
    </row>
    <row r="55" spans="1:3" s="410" customFormat="1" ht="27.9" customHeight="1">
      <c r="A55" s="405" t="s">
        <v>718</v>
      </c>
      <c r="B55" s="49" t="s">
        <v>395</v>
      </c>
      <c r="C55" s="50">
        <f>kanalizācijas_sist._TP_prognoze!J65</f>
        <v>0</v>
      </c>
    </row>
  </sheetData>
  <sheetProtection algorithmName="SHA-512" hashValue="1MslDrduhW3SDsZTC4hDHdzQmwzmMFXVI/HNCgxu0Q1JRVKbDgjUwSuD7YwUBIsZwoSG4o00bMooBP7Rr3QpdA==" saltValue="4orZVp9rK9/t6aY9kK7wZQ==" spinCount="100000" sheet="1" formatCells="0" formatColumns="0"/>
  <mergeCells count="10">
    <mergeCell ref="E7:J7"/>
    <mergeCell ref="E2:J2"/>
    <mergeCell ref="A34:C34"/>
    <mergeCell ref="B5:C5"/>
    <mergeCell ref="A49:C49"/>
    <mergeCell ref="A37:C37"/>
    <mergeCell ref="A28:C28"/>
    <mergeCell ref="A8:C8"/>
    <mergeCell ref="B23:C23"/>
    <mergeCell ref="B17:C17"/>
  </mergeCells>
  <pageMargins left="0.7" right="0.7" top="0.75" bottom="0.75" header="0.3" footer="0.3"/>
  <pageSetup paperSize="9" scale="57"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01EE28-8638-4CCF-A306-ECEF9F69AD35}">
  <dimension ref="A1:K9"/>
  <sheetViews>
    <sheetView workbookViewId="0"/>
  </sheetViews>
  <sheetFormatPr defaultRowHeight="13.2"/>
  <cols>
    <col min="1" max="1" width="23.6640625" customWidth="1"/>
    <col min="4" max="4" width="11.109375" customWidth="1"/>
  </cols>
  <sheetData>
    <row r="1" spans="1:11" ht="86.4">
      <c r="A1" s="502"/>
      <c r="B1" s="503" t="s">
        <v>696</v>
      </c>
      <c r="C1" s="503" t="s">
        <v>697</v>
      </c>
      <c r="D1" s="504" t="s">
        <v>757</v>
      </c>
      <c r="E1" s="503" t="s">
        <v>698</v>
      </c>
      <c r="F1" s="503" t="s">
        <v>698</v>
      </c>
      <c r="G1" s="503" t="s">
        <v>699</v>
      </c>
      <c r="H1" s="503" t="s">
        <v>699</v>
      </c>
      <c r="K1" s="45"/>
    </row>
    <row r="2" spans="1:11">
      <c r="A2" s="505"/>
      <c r="B2" s="506">
        <v>1</v>
      </c>
      <c r="C2" s="506">
        <v>2</v>
      </c>
      <c r="D2" s="507">
        <v>3</v>
      </c>
      <c r="E2" s="506" t="s">
        <v>700</v>
      </c>
      <c r="F2" s="506" t="s">
        <v>701</v>
      </c>
      <c r="G2" s="506" t="s">
        <v>702</v>
      </c>
      <c r="H2" s="506" t="s">
        <v>703</v>
      </c>
    </row>
    <row r="3" spans="1:11" ht="13.8">
      <c r="A3" s="508" t="s">
        <v>450</v>
      </c>
      <c r="B3" s="513" t="e">
        <f>speka_esosais_tarifs!C70</f>
        <v>#DIV/0!</v>
      </c>
      <c r="C3" s="790"/>
      <c r="D3" s="510" t="e">
        <f>'4.pielikums_TP (neparedz.)'!C66</f>
        <v>#DIV/0!</v>
      </c>
      <c r="E3" s="509" t="e">
        <f>D3-B3</f>
        <v>#DIV/0!</v>
      </c>
      <c r="F3" s="511" t="e">
        <f>D3-C3</f>
        <v>#DIV/0!</v>
      </c>
      <c r="G3" s="512" t="e">
        <f>D3/B3-1</f>
        <v>#DIV/0!</v>
      </c>
      <c r="H3" s="512" t="e">
        <f>D3/C3-1</f>
        <v>#DIV/0!</v>
      </c>
    </row>
    <row r="4" spans="1:11" ht="13.8">
      <c r="A4" s="508" t="s">
        <v>451</v>
      </c>
      <c r="B4" s="513" t="e">
        <f>speka_esosais_tarifs!E70</f>
        <v>#DIV/0!</v>
      </c>
      <c r="C4" s="790"/>
      <c r="D4" s="510" t="e">
        <f>'4.pielikums_TP (neparedz.)'!E66</f>
        <v>#DIV/0!</v>
      </c>
      <c r="E4" s="509" t="e">
        <f>D4-B4</f>
        <v>#DIV/0!</v>
      </c>
      <c r="F4" s="511" t="e">
        <f>D4-C4</f>
        <v>#DIV/0!</v>
      </c>
      <c r="G4" s="512" t="e">
        <f>D4/B4-1</f>
        <v>#DIV/0!</v>
      </c>
      <c r="H4" s="512" t="e">
        <f>D4/C4-1</f>
        <v>#DIV/0!</v>
      </c>
    </row>
    <row r="6" spans="1:11" ht="86.4">
      <c r="A6" s="502"/>
      <c r="B6" s="503" t="s">
        <v>696</v>
      </c>
      <c r="C6" s="503" t="s">
        <v>697</v>
      </c>
      <c r="D6" s="504" t="s">
        <v>758</v>
      </c>
      <c r="E6" s="503" t="s">
        <v>698</v>
      </c>
      <c r="F6" s="503" t="s">
        <v>698</v>
      </c>
      <c r="G6" s="503" t="s">
        <v>699</v>
      </c>
      <c r="H6" s="503" t="s">
        <v>699</v>
      </c>
    </row>
    <row r="7" spans="1:11">
      <c r="A7" s="505"/>
      <c r="B7" s="506">
        <v>1</v>
      </c>
      <c r="C7" s="506">
        <v>2</v>
      </c>
      <c r="D7" s="507">
        <v>3</v>
      </c>
      <c r="E7" s="506" t="s">
        <v>700</v>
      </c>
      <c r="F7" s="506" t="s">
        <v>701</v>
      </c>
      <c r="G7" s="506" t="s">
        <v>702</v>
      </c>
      <c r="H7" s="506" t="s">
        <v>703</v>
      </c>
    </row>
    <row r="8" spans="1:11" ht="13.8">
      <c r="A8" s="508" t="s">
        <v>450</v>
      </c>
      <c r="B8" s="513" t="e">
        <f>speka_esosais_tarifs!C70</f>
        <v>#DIV/0!</v>
      </c>
      <c r="C8" s="790"/>
      <c r="D8" s="510" t="e">
        <f>'4.pielikums_TP'!C64</f>
        <v>#DIV/0!</v>
      </c>
      <c r="E8" s="509" t="e">
        <f>D8-B8</f>
        <v>#DIV/0!</v>
      </c>
      <c r="F8" s="511" t="e">
        <f>D8-C8</f>
        <v>#DIV/0!</v>
      </c>
      <c r="G8" s="512" t="e">
        <f>D8/B8-1</f>
        <v>#DIV/0!</v>
      </c>
      <c r="H8" s="512" t="e">
        <f>D8/C8-1</f>
        <v>#DIV/0!</v>
      </c>
    </row>
    <row r="9" spans="1:11" ht="13.8">
      <c r="A9" s="508" t="s">
        <v>451</v>
      </c>
      <c r="B9" s="513" t="e">
        <f>speka_esosais_tarifs!E70</f>
        <v>#DIV/0!</v>
      </c>
      <c r="C9" s="790"/>
      <c r="D9" s="510" t="e">
        <f>'4.pielikums_TP'!E64</f>
        <v>#DIV/0!</v>
      </c>
      <c r="E9" s="509" t="e">
        <f>D9-B9</f>
        <v>#DIV/0!</v>
      </c>
      <c r="F9" s="511" t="e">
        <f>D9-C9</f>
        <v>#DIV/0!</v>
      </c>
      <c r="G9" s="512" t="e">
        <f>D9/B9-1</f>
        <v>#DIV/0!</v>
      </c>
      <c r="H9" s="512" t="e">
        <f>D9/C9-1</f>
        <v>#DIV/0!</v>
      </c>
    </row>
  </sheetData>
  <sheetProtection algorithmName="SHA-512" hashValue="l3qzTelWBrc+TnXzR1FCLw8JQfH6m8v8NTa32/5VVL16CwD6jjuTcKBdM4zXb+IFsjYbEJO7a+tsz3IZ75CP+Q==" saltValue="QidSNEqqD0sW84M4ykdbtQ==" spinCount="100000" sheet="1" objects="1" scenarios="1"/>
  <pageMargins left="0.7" right="0.7" top="0.75" bottom="0.75" header="0.3" footer="0.3"/>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B52F31-4366-443A-AD6A-BEFA4D3965E0}">
  <dimension ref="A1:C107"/>
  <sheetViews>
    <sheetView workbookViewId="0">
      <selection activeCell="C25" sqref="C25"/>
    </sheetView>
  </sheetViews>
  <sheetFormatPr defaultRowHeight="13.2"/>
  <cols>
    <col min="1" max="1" width="34.5546875" customWidth="1"/>
    <col min="2" max="2" width="23.6640625" customWidth="1"/>
    <col min="3" max="3" width="26.6640625" customWidth="1"/>
  </cols>
  <sheetData>
    <row r="1" spans="1:3" ht="20.100000000000001" customHeight="1">
      <c r="A1" s="1081" t="str">
        <f>'4.pielikums_TP'!B12</f>
        <v>Pamatlīdzekļu nolietojums</v>
      </c>
      <c r="B1" s="1082"/>
      <c r="C1" s="1083"/>
    </row>
    <row r="2" spans="1:3" s="46" customFormat="1">
      <c r="B2" s="44" t="s">
        <v>62</v>
      </c>
      <c r="C2" s="44" t="s">
        <v>63</v>
      </c>
    </row>
    <row r="3" spans="1:3">
      <c r="A3" s="46" t="s">
        <v>706</v>
      </c>
      <c r="B3" s="107">
        <f>VLOOKUP(A1, '4.pielikums_TP'!B8:I66,8,FALSE)</f>
        <v>0</v>
      </c>
      <c r="C3" s="107">
        <f>VLOOKUP(A1, '4.pielikums_TP'!B8:J66,9,FALSE)</f>
        <v>0</v>
      </c>
    </row>
    <row r="4" spans="1:3" ht="15.6">
      <c r="A4" s="46" t="s">
        <v>704</v>
      </c>
      <c r="B4" s="128" t="e">
        <f>'4.pielikums_TP'!L11</f>
        <v>#DIV/0!</v>
      </c>
      <c r="C4" s="128" t="e">
        <f>'4.pielikums_TP'!M11</f>
        <v>#DIV/0!</v>
      </c>
    </row>
    <row r="5" spans="1:3">
      <c r="A5" s="46" t="s">
        <v>705</v>
      </c>
      <c r="B5" s="515" t="e">
        <f>'4.pielikums_TP'!I11/'4.pielikums_TP'!I55</f>
        <v>#DIV/0!</v>
      </c>
      <c r="C5" s="515" t="e">
        <f>'4.pielikums_TP'!J11/'4.pielikums_TP'!J55</f>
        <v>#DIV/0!</v>
      </c>
    </row>
    <row r="6" spans="1:3">
      <c r="A6" s="514"/>
    </row>
    <row r="8" spans="1:3" ht="20.100000000000001" customHeight="1">
      <c r="A8" s="1081" t="str">
        <f>'4.pielikums_TP'!B22</f>
        <v>Personāla izmaksas</v>
      </c>
      <c r="B8" s="1082"/>
      <c r="C8" s="1083"/>
    </row>
    <row r="9" spans="1:3">
      <c r="A9" s="46"/>
      <c r="B9" s="44" t="s">
        <v>62</v>
      </c>
      <c r="C9" s="44" t="s">
        <v>63</v>
      </c>
    </row>
    <row r="10" spans="1:3">
      <c r="A10" s="46" t="s">
        <v>706</v>
      </c>
      <c r="B10" s="107">
        <f>VLOOKUP(A8, '4.pielikums_TP'!B8:I66,8,FALSE)</f>
        <v>0</v>
      </c>
      <c r="C10" s="107">
        <f>VLOOKUP(A8, '4.pielikums_TP'!B8:J66,9,FALSE)</f>
        <v>0</v>
      </c>
    </row>
    <row r="11" spans="1:3" ht="15.6">
      <c r="A11" s="46" t="s">
        <v>704</v>
      </c>
      <c r="B11" s="128" t="e">
        <f>'4.pielikums_TP'!L22</f>
        <v>#DIV/0!</v>
      </c>
      <c r="C11" s="128" t="e">
        <f>'4.pielikums_TP'!M22</f>
        <v>#DIV/0!</v>
      </c>
    </row>
    <row r="12" spans="1:3">
      <c r="A12" s="46" t="s">
        <v>705</v>
      </c>
      <c r="B12" s="742" t="e">
        <f>'4.pielikums_TP'!I22/'4.pielikums_TP'!I55</f>
        <v>#DIV/0!</v>
      </c>
      <c r="C12" s="742" t="e">
        <f>'4.pielikums_TP'!J22/'4.pielikums_TP'!J55</f>
        <v>#DIV/0!</v>
      </c>
    </row>
    <row r="15" spans="1:3" ht="20.100000000000001" customHeight="1">
      <c r="A15" s="1081" t="str">
        <f>'4.pielikums_TP'!B26</f>
        <v>Pamatlīdzekļu uzturēšanas un remontu izmaksas</v>
      </c>
      <c r="B15" s="1082"/>
      <c r="C15" s="1083"/>
    </row>
    <row r="16" spans="1:3">
      <c r="A16" s="46"/>
      <c r="B16" s="44" t="s">
        <v>62</v>
      </c>
      <c r="C16" s="44" t="s">
        <v>63</v>
      </c>
    </row>
    <row r="17" spans="1:3">
      <c r="A17" s="46" t="s">
        <v>706</v>
      </c>
      <c r="B17" s="107">
        <f>VLOOKUP(A15, '4.pielikums_TP'!B8:I66,8,FALSE)</f>
        <v>0</v>
      </c>
      <c r="C17" s="107">
        <f>VLOOKUP(A15, '4.pielikums_TP'!B8:J66,9,FALSE)</f>
        <v>0</v>
      </c>
    </row>
    <row r="18" spans="1:3" ht="15.6">
      <c r="A18" s="46" t="s">
        <v>704</v>
      </c>
      <c r="B18" s="128" t="e">
        <f>'4.pielikums_TP'!L26</f>
        <v>#DIV/0!</v>
      </c>
      <c r="C18" s="128" t="e">
        <f>'4.pielikums_TP'!M26</f>
        <v>#DIV/0!</v>
      </c>
    </row>
    <row r="19" spans="1:3">
      <c r="A19" s="46" t="s">
        <v>705</v>
      </c>
      <c r="B19" s="515" t="e">
        <f>'4.pielikums_TP'!I26/'4.pielikums_TP'!I55</f>
        <v>#DIV/0!</v>
      </c>
      <c r="C19" s="515" t="e">
        <f>'4.pielikums_TP'!J26/'4.pielikums_TP'!J55</f>
        <v>#DIV/0!</v>
      </c>
    </row>
    <row r="22" spans="1:3" ht="20.100000000000001" customHeight="1">
      <c r="A22" s="1081" t="str">
        <f>'4.pielikums_TP'!B32</f>
        <v xml:space="preserve">Materiālu izmaksas  </v>
      </c>
      <c r="B22" s="1082"/>
      <c r="C22" s="1083"/>
    </row>
    <row r="23" spans="1:3">
      <c r="A23" s="46"/>
      <c r="B23" s="44" t="s">
        <v>62</v>
      </c>
      <c r="C23" s="44" t="s">
        <v>63</v>
      </c>
    </row>
    <row r="24" spans="1:3">
      <c r="A24" s="46" t="s">
        <v>706</v>
      </c>
      <c r="B24" s="107">
        <f>VLOOKUP(A22, '4.pielikums_TP'!B8:I66,8,FALSE)</f>
        <v>0</v>
      </c>
      <c r="C24" s="107">
        <f>VLOOKUP(A22, '4.pielikums_TP'!B8:J66,9,FALSE)</f>
        <v>0</v>
      </c>
    </row>
    <row r="25" spans="1:3" ht="15.6">
      <c r="A25" s="46" t="s">
        <v>704</v>
      </c>
      <c r="B25" s="128" t="e">
        <f>'4.pielikums_TP'!L32</f>
        <v>#DIV/0!</v>
      </c>
      <c r="C25" s="128" t="e">
        <f>'4.pielikums_TP'!M32</f>
        <v>#DIV/0!</v>
      </c>
    </row>
    <row r="26" spans="1:3">
      <c r="A26" s="46" t="s">
        <v>705</v>
      </c>
      <c r="B26" s="515" t="e">
        <f>'4.pielikums_TP'!I32/'4.pielikums_TP'!I55</f>
        <v>#DIV/0!</v>
      </c>
      <c r="C26" s="515" t="e">
        <f>'4.pielikums_TP'!J32/'4.pielikums_TP'!J55</f>
        <v>#DIV/0!</v>
      </c>
    </row>
    <row r="29" spans="1:3" ht="20.100000000000001" customHeight="1">
      <c r="A29" s="1081" t="str">
        <f>'4.pielikums_TP'!B33</f>
        <v>Elektroenerģijas, kurināmā, siltumenerģijas, gāzes izmaksas</v>
      </c>
      <c r="B29" s="1082"/>
      <c r="C29" s="1083"/>
    </row>
    <row r="30" spans="1:3">
      <c r="A30" s="46"/>
      <c r="B30" s="44" t="s">
        <v>62</v>
      </c>
      <c r="C30" s="44" t="s">
        <v>63</v>
      </c>
    </row>
    <row r="31" spans="1:3">
      <c r="A31" s="46" t="s">
        <v>706</v>
      </c>
      <c r="B31" s="107">
        <f>VLOOKUP(A29, '4.pielikums_TP'!B8:I66,8,FALSE)</f>
        <v>0</v>
      </c>
      <c r="C31" s="107">
        <f>VLOOKUP(A29, '4.pielikums_TP'!B8:J66,9,FALSE)</f>
        <v>0</v>
      </c>
    </row>
    <row r="32" spans="1:3" ht="15.6">
      <c r="A32" s="46" t="s">
        <v>704</v>
      </c>
      <c r="B32" s="128" t="e">
        <f>'4.pielikums_TP'!L33</f>
        <v>#DIV/0!</v>
      </c>
      <c r="C32" s="128" t="e">
        <f>'4.pielikums_TP'!M33</f>
        <v>#DIV/0!</v>
      </c>
    </row>
    <row r="33" spans="1:3">
      <c r="A33" s="46" t="s">
        <v>705</v>
      </c>
      <c r="B33" s="515" t="e">
        <f>'4.pielikums_TP'!I33/'4.pielikums_TP'!I55</f>
        <v>#DIV/0!</v>
      </c>
      <c r="C33" s="515" t="e">
        <f>'4.pielikums_TP'!J33/'4.pielikums_TP'!J55</f>
        <v>#DIV/0!</v>
      </c>
    </row>
    <row r="36" spans="1:3" ht="20.100000000000001" customHeight="1">
      <c r="A36" s="1081" t="str">
        <f>'4.pielikums_TP'!B35</f>
        <v>Transportlīdzekļu uzturēšanas izmaksas</v>
      </c>
      <c r="B36" s="1082"/>
      <c r="C36" s="1083"/>
    </row>
    <row r="37" spans="1:3">
      <c r="A37" s="46"/>
      <c r="B37" s="44" t="s">
        <v>62</v>
      </c>
      <c r="C37" s="44" t="s">
        <v>63</v>
      </c>
    </row>
    <row r="38" spans="1:3">
      <c r="A38" s="46" t="s">
        <v>706</v>
      </c>
      <c r="B38" s="107">
        <f>VLOOKUP(A36, '4.pielikums_TP'!B8:I66,8,FALSE)</f>
        <v>0</v>
      </c>
      <c r="C38" s="107">
        <f>VLOOKUP(A36, '4.pielikums_TP'!B8:J66,9,FALSE)</f>
        <v>0</v>
      </c>
    </row>
    <row r="39" spans="1:3" ht="15.6">
      <c r="A39" s="46" t="s">
        <v>704</v>
      </c>
      <c r="B39" s="128" t="e">
        <f>'4.pielikums_TP'!L35</f>
        <v>#DIV/0!</v>
      </c>
      <c r="C39" s="128" t="e">
        <f>'4.pielikums_TP'!M35</f>
        <v>#DIV/0!</v>
      </c>
    </row>
    <row r="40" spans="1:3">
      <c r="A40" s="46" t="s">
        <v>705</v>
      </c>
      <c r="B40" s="515" t="e">
        <f>'4.pielikums_TP'!I35/'4.pielikums_TP'!I55</f>
        <v>#DIV/0!</v>
      </c>
      <c r="C40" s="515" t="e">
        <f>'4.pielikums_TP'!J35/'4.pielikums_TP'!J55</f>
        <v>#DIV/0!</v>
      </c>
    </row>
    <row r="43" spans="1:3" ht="20.100000000000001" customHeight="1">
      <c r="A43" s="1081" t="str">
        <f>'4.pielikums_TP'!B36</f>
        <v>Nekustamā īpašuma nomas izmaksas</v>
      </c>
      <c r="B43" s="1082"/>
      <c r="C43" s="1083"/>
    </row>
    <row r="44" spans="1:3">
      <c r="A44" s="46"/>
      <c r="B44" s="44" t="s">
        <v>62</v>
      </c>
      <c r="C44" s="44" t="s">
        <v>63</v>
      </c>
    </row>
    <row r="45" spans="1:3">
      <c r="A45" s="46" t="s">
        <v>706</v>
      </c>
      <c r="B45" s="107">
        <f>VLOOKUP(A43, '4.pielikums_TP'!B8:I66,8,FALSE)</f>
        <v>0</v>
      </c>
      <c r="C45" s="107">
        <f>VLOOKUP(A43, '4.pielikums_TP'!B8:J66,9,FALSE)</f>
        <v>0</v>
      </c>
    </row>
    <row r="46" spans="1:3" ht="15.6">
      <c r="A46" s="46" t="s">
        <v>704</v>
      </c>
      <c r="B46" s="128" t="e">
        <f>'4.pielikums_TP'!L36</f>
        <v>#DIV/0!</v>
      </c>
      <c r="C46" s="128" t="e">
        <f>'4.pielikums_TP'!M36</f>
        <v>#DIV/0!</v>
      </c>
    </row>
    <row r="47" spans="1:3">
      <c r="A47" s="46" t="s">
        <v>705</v>
      </c>
      <c r="B47" s="515" t="e">
        <f>'4.pielikums_TP'!I36/'4.pielikums_TP'!I55</f>
        <v>#DIV/0!</v>
      </c>
      <c r="C47" s="515" t="e">
        <f>'4.pielikums_TP'!J36/'4.pielikums_TP'!J55</f>
        <v>#DIV/0!</v>
      </c>
    </row>
    <row r="50" spans="1:3" ht="20.100000000000001" customHeight="1">
      <c r="A50" s="1081" t="str">
        <f>'4.pielikums_TP'!B42</f>
        <v>Vides stāvokļa kontroles izmaksas</v>
      </c>
      <c r="B50" s="1082"/>
      <c r="C50" s="1083"/>
    </row>
    <row r="51" spans="1:3">
      <c r="A51" s="46"/>
      <c r="B51" s="44" t="s">
        <v>62</v>
      </c>
      <c r="C51" s="44" t="s">
        <v>63</v>
      </c>
    </row>
    <row r="52" spans="1:3">
      <c r="A52" s="46" t="s">
        <v>706</v>
      </c>
      <c r="B52" s="107">
        <f>VLOOKUP(A50, '4.pielikums_TP'!B8:I66,8,FALSE)</f>
        <v>0</v>
      </c>
      <c r="C52" s="107">
        <f>VLOOKUP(A50, '4.pielikums_TP'!B8:J66,9,FALSE)</f>
        <v>0</v>
      </c>
    </row>
    <row r="53" spans="1:3" ht="15.6">
      <c r="A53" s="46" t="s">
        <v>704</v>
      </c>
      <c r="B53" s="128" t="e">
        <f>'4.pielikums_TP'!L42</f>
        <v>#DIV/0!</v>
      </c>
      <c r="C53" s="128" t="e">
        <f>'4.pielikums_TP'!M42</f>
        <v>#DIV/0!</v>
      </c>
    </row>
    <row r="54" spans="1:3">
      <c r="A54" s="46" t="s">
        <v>705</v>
      </c>
      <c r="B54" s="515" t="e">
        <f>'4.pielikums_TP'!I42/'4.pielikums_TP'!I55</f>
        <v>#DIV/0!</v>
      </c>
      <c r="C54" s="515" t="e">
        <f>'4.pielikums_TP'!J42/'4.pielikums_TP'!J55</f>
        <v>#DIV/0!</v>
      </c>
    </row>
    <row r="57" spans="1:3" ht="20.100000000000001" customHeight="1">
      <c r="A57" s="1081" t="str">
        <f>'4.pielikums_TP'!B44</f>
        <v>Ūdens un notekūdeņu uzskaites mēraparātu iegādes un verifikācijas izmaksas</v>
      </c>
      <c r="B57" s="1082"/>
      <c r="C57" s="1083"/>
    </row>
    <row r="58" spans="1:3">
      <c r="A58" s="46"/>
      <c r="B58" s="44" t="s">
        <v>62</v>
      </c>
      <c r="C58" s="44" t="s">
        <v>63</v>
      </c>
    </row>
    <row r="59" spans="1:3">
      <c r="A59" s="46" t="s">
        <v>706</v>
      </c>
      <c r="B59" s="107">
        <f>VLOOKUP(A57, '4.pielikums_TP'!B8:I66,8,FALSE)</f>
        <v>0</v>
      </c>
      <c r="C59" s="107">
        <f>VLOOKUP(A57, '4.pielikums_TP'!B8:J66,9,FALSE)</f>
        <v>0</v>
      </c>
    </row>
    <row r="60" spans="1:3" ht="15.6">
      <c r="A60" s="46" t="s">
        <v>704</v>
      </c>
      <c r="B60" s="128" t="e">
        <f>'4.pielikums_TP'!L44</f>
        <v>#DIV/0!</v>
      </c>
      <c r="C60" s="128" t="e">
        <f>'4.pielikums_TP'!M44</f>
        <v>#DIV/0!</v>
      </c>
    </row>
    <row r="61" spans="1:3">
      <c r="A61" s="46" t="s">
        <v>705</v>
      </c>
      <c r="B61" s="515" t="e">
        <f>'4.pielikums_TP'!I44/'4.pielikums_TP'!I55</f>
        <v>#DIV/0!</v>
      </c>
      <c r="C61" s="515" t="e">
        <f>'4.pielikums_TP'!J44/'4.pielikums_TP'!J55</f>
        <v>#DIV/0!</v>
      </c>
    </row>
    <row r="64" spans="1:3" ht="20.100000000000001" customHeight="1">
      <c r="A64" s="1081" t="str">
        <f>'4.pielikums_TP'!B45</f>
        <v>Dūņu utilizācijas izmaksas</v>
      </c>
      <c r="B64" s="1082"/>
      <c r="C64" s="1083"/>
    </row>
    <row r="65" spans="1:3">
      <c r="A65" s="46"/>
      <c r="B65" s="44" t="s">
        <v>62</v>
      </c>
      <c r="C65" s="44" t="s">
        <v>63</v>
      </c>
    </row>
    <row r="66" spans="1:3">
      <c r="A66" s="46" t="s">
        <v>706</v>
      </c>
      <c r="B66" s="107">
        <f>VLOOKUP(A64, '4.pielikums_TP'!B8:I66,8,FALSE)</f>
        <v>0</v>
      </c>
      <c r="C66" s="107">
        <f>VLOOKUP(A64, '4.pielikums_TP'!B8:J66,9,FALSE)</f>
        <v>0</v>
      </c>
    </row>
    <row r="67" spans="1:3" ht="15.6">
      <c r="A67" s="46" t="s">
        <v>704</v>
      </c>
      <c r="B67" s="128" t="e">
        <f>'4.pielikums_TP'!L45</f>
        <v>#DIV/0!</v>
      </c>
      <c r="C67" s="128" t="e">
        <f>'4.pielikums_TP'!M45</f>
        <v>#DIV/0!</v>
      </c>
    </row>
    <row r="68" spans="1:3">
      <c r="A68" s="46" t="s">
        <v>705</v>
      </c>
      <c r="B68" s="515" t="e">
        <f>'4.pielikums_TP'!I45/'4.pielikums_TP'!I55</f>
        <v>#DIV/0!</v>
      </c>
      <c r="C68" s="515" t="e">
        <f>'4.pielikums_TP'!J45/'4.pielikums_TP'!J55</f>
        <v>#DIV/0!</v>
      </c>
    </row>
    <row r="71" spans="1:3" ht="20.100000000000001" customHeight="1">
      <c r="A71" s="1081" t="s">
        <v>709</v>
      </c>
      <c r="B71" s="1082"/>
      <c r="C71" s="1083"/>
    </row>
    <row r="72" spans="1:3">
      <c r="A72" s="46"/>
      <c r="B72" s="44" t="s">
        <v>62</v>
      </c>
      <c r="C72" s="44" t="s">
        <v>63</v>
      </c>
    </row>
    <row r="73" spans="1:3">
      <c r="A73" s="46" t="s">
        <v>706</v>
      </c>
      <c r="B73" s="107">
        <f>Maznozīmīgās_un_pārējās_izm!H10</f>
        <v>0</v>
      </c>
      <c r="C73" s="107">
        <f>Maznozīmīgās_un_pārējās_izm!I10</f>
        <v>0</v>
      </c>
    </row>
    <row r="74" spans="1:3" ht="15.6">
      <c r="A74" s="46" t="s">
        <v>704</v>
      </c>
      <c r="B74" s="128" t="e">
        <f>Maznozīmīgās_un_pārējās_izm!L10</f>
        <v>#DIV/0!</v>
      </c>
      <c r="C74" s="128" t="e">
        <f>Maznozīmīgās_un_pārējās_izm!M10</f>
        <v>#DIV/0!</v>
      </c>
    </row>
    <row r="75" spans="1:3">
      <c r="A75" s="46" t="s">
        <v>705</v>
      </c>
      <c r="B75" s="515" t="e">
        <f>Maznozīmīgās_un_pārējās_izm!H10/'4.pielikums_TP'!I55</f>
        <v>#DIV/0!</v>
      </c>
      <c r="C75" s="515" t="e">
        <f>Maznozīmīgās_un_pārējās_izm!I10/'4.pielikums_TP'!J55</f>
        <v>#DIV/0!</v>
      </c>
    </row>
    <row r="76" spans="1:3">
      <c r="A76" s="46" t="s">
        <v>708</v>
      </c>
      <c r="B76" s="515" t="e">
        <f>B73/'4.pielikums_TP'!I20</f>
        <v>#DIV/0!</v>
      </c>
      <c r="C76" s="515" t="e">
        <f>ziņojumam_izmaksas!C73/'4.pielikums_TP'!J20</f>
        <v>#DIV/0!</v>
      </c>
    </row>
    <row r="79" spans="1:3" ht="20.100000000000001" customHeight="1">
      <c r="A79" s="1081" t="s">
        <v>707</v>
      </c>
      <c r="B79" s="1082"/>
      <c r="C79" s="1083"/>
    </row>
    <row r="80" spans="1:3">
      <c r="A80" s="46"/>
      <c r="B80" s="44" t="s">
        <v>62</v>
      </c>
      <c r="C80" s="44" t="s">
        <v>63</v>
      </c>
    </row>
    <row r="81" spans="1:3">
      <c r="A81" s="46" t="s">
        <v>706</v>
      </c>
      <c r="B81" s="107">
        <f>Maznozīmīgās_un_pārējās_izm!H22</f>
        <v>0</v>
      </c>
      <c r="C81" s="107">
        <f>Maznozīmīgās_un_pārējās_izm!I22</f>
        <v>0</v>
      </c>
    </row>
    <row r="82" spans="1:3" ht="15.6">
      <c r="A82" s="46" t="s">
        <v>704</v>
      </c>
      <c r="B82" s="128" t="e">
        <f>Maznozīmīgās_un_pārējās_izm!L22</f>
        <v>#DIV/0!</v>
      </c>
      <c r="C82" s="128" t="e">
        <f>Maznozīmīgās_un_pārējās_izm!M22</f>
        <v>#DIV/0!</v>
      </c>
    </row>
    <row r="83" spans="1:3">
      <c r="A83" s="46" t="s">
        <v>705</v>
      </c>
      <c r="B83" s="515" t="e">
        <f>B81/'4.pielikums_TP'!I55</f>
        <v>#DIV/0!</v>
      </c>
      <c r="C83" s="515" t="e">
        <f>ziņojumam_izmaksas!C81/'4.pielikums_TP'!J55</f>
        <v>#DIV/0!</v>
      </c>
    </row>
    <row r="84" spans="1:3">
      <c r="A84" s="46" t="s">
        <v>708</v>
      </c>
      <c r="B84" s="515" t="e">
        <f>B81/'4.pielikums_TP'!I20</f>
        <v>#DIV/0!</v>
      </c>
      <c r="C84" s="515" t="e">
        <f>C81/'4.pielikums_TP'!J20</f>
        <v>#DIV/0!</v>
      </c>
    </row>
    <row r="87" spans="1:3" ht="20.100000000000001" customHeight="1">
      <c r="A87" s="1081" t="str">
        <f>'4.pielikums_TP'!B51</f>
        <v>Nodokļu maksājumi</v>
      </c>
      <c r="B87" s="1082"/>
      <c r="C87" s="1083"/>
    </row>
    <row r="88" spans="1:3">
      <c r="A88" s="46"/>
      <c r="B88" s="44" t="s">
        <v>62</v>
      </c>
      <c r="C88" s="44" t="s">
        <v>63</v>
      </c>
    </row>
    <row r="89" spans="1:3">
      <c r="A89" s="46" t="s">
        <v>706</v>
      </c>
      <c r="B89" s="107">
        <f>VLOOKUP(A87, '4.pielikums_TP'!B8:I66,8,FALSE)</f>
        <v>0</v>
      </c>
      <c r="C89" s="107">
        <f>VLOOKUP(A87, '4.pielikums_TP'!B8:J66,9,FALSE)</f>
        <v>0</v>
      </c>
    </row>
    <row r="90" spans="1:3" ht="15.6">
      <c r="A90" s="46" t="s">
        <v>704</v>
      </c>
      <c r="B90" s="128" t="e">
        <f>'4.pielikums_TP'!L51</f>
        <v>#DIV/0!</v>
      </c>
      <c r="C90" s="128" t="e">
        <f>'4.pielikums_TP'!M51</f>
        <v>#DIV/0!</v>
      </c>
    </row>
    <row r="91" spans="1:3">
      <c r="A91" s="46" t="s">
        <v>705</v>
      </c>
      <c r="B91" s="515" t="e">
        <f>'4.pielikums_TP'!I51/'4.pielikums_TP'!I55</f>
        <v>#DIV/0!</v>
      </c>
      <c r="C91" s="515" t="e">
        <f>'4.pielikums_TP'!J51/'4.pielikums_TP'!J55</f>
        <v>#DIV/0!</v>
      </c>
    </row>
    <row r="94" spans="1:3" ht="20.100000000000001" customHeight="1">
      <c r="A94" s="1081" t="e">
        <f>'4.pielikums_TP'!#REF!</f>
        <v>#REF!</v>
      </c>
      <c r="B94" s="1082"/>
      <c r="C94" s="1083"/>
    </row>
    <row r="95" spans="1:3">
      <c r="A95" s="46"/>
      <c r="B95" s="44" t="s">
        <v>62</v>
      </c>
      <c r="C95" s="44" t="s">
        <v>63</v>
      </c>
    </row>
    <row r="96" spans="1:3">
      <c r="A96" s="46" t="s">
        <v>706</v>
      </c>
      <c r="B96" s="107" t="e">
        <f>VLOOKUP(A94, '4.pielikums_TP'!B8:I66,8,FALSE)</f>
        <v>#REF!</v>
      </c>
      <c r="C96" s="107" t="e">
        <f>VLOOKUP(A94, '4.pielikums_TP'!B8:J66,9,FALSE)</f>
        <v>#REF!</v>
      </c>
    </row>
    <row r="97" spans="1:3" ht="15.6">
      <c r="A97" s="46" t="s">
        <v>704</v>
      </c>
      <c r="B97" s="128" t="e">
        <f>'4.pielikums_TP'!#REF!</f>
        <v>#REF!</v>
      </c>
      <c r="C97" s="128" t="e">
        <f>'4.pielikums_TP'!#REF!</f>
        <v>#REF!</v>
      </c>
    </row>
    <row r="98" spans="1:3">
      <c r="A98" s="46" t="s">
        <v>705</v>
      </c>
      <c r="B98" s="515" t="e">
        <f>'4.pielikums_TP'!#REF!/'4.pielikums_TP'!I55</f>
        <v>#REF!</v>
      </c>
      <c r="C98" s="515" t="e">
        <f>'4.pielikums_TP'!#REF!/'4.pielikums_TP'!J55</f>
        <v>#REF!</v>
      </c>
    </row>
    <row r="102" spans="1:3" ht="24">
      <c r="A102" s="523" t="s">
        <v>710</v>
      </c>
      <c r="B102" s="517" t="e">
        <f>B3+B10+B17+B24+B31+B38+B45+B52+B59+B66+B73+B81+B89+B96</f>
        <v>#REF!</v>
      </c>
      <c r="C102" s="517" t="e">
        <f>C3+C10+C17+C24+C31+C38+C45+C52+C59+C66+C73+C81+C89+C96</f>
        <v>#REF!</v>
      </c>
    </row>
    <row r="103" spans="1:3">
      <c r="A103" s="518"/>
      <c r="B103" s="517" t="e">
        <f>'4.pielikums_TP'!#REF!</f>
        <v>#REF!</v>
      </c>
      <c r="C103" s="517" t="e">
        <f>'4.pielikums_TP'!#REF!</f>
        <v>#REF!</v>
      </c>
    </row>
    <row r="104" spans="1:3">
      <c r="A104" s="518"/>
      <c r="B104" s="518"/>
      <c r="C104" s="518"/>
    </row>
    <row r="105" spans="1:3">
      <c r="A105" s="522"/>
      <c r="B105" s="519" t="e">
        <f>B5+B12+B19+B26+B33+B40+B47+B54+B61+B68+B75+B83+B91+B98+('4.pielikums_TP'!#REF!/'4.pielikums_TP'!I55)</f>
        <v>#DIV/0!</v>
      </c>
      <c r="C105" s="519" t="e">
        <f>C5+C12+C19+C26+C33+C40+C47+C54+C61+C68+C75+C83+C91+C98+('4.pielikums_TP'!#REF!/'4.pielikums_TP'!J55)</f>
        <v>#DIV/0!</v>
      </c>
    </row>
    <row r="106" spans="1:3">
      <c r="A106" s="518"/>
      <c r="B106" s="520" t="e">
        <f>B4+B11+B18+B25+B32+B39+B46+B53+B60+B67+B74+B82+B90+B97</f>
        <v>#DIV/0!</v>
      </c>
      <c r="C106" s="520" t="e">
        <f>C4+C11+C18+C25+C32+C39+C46+C53+C60+C67+C74+C82+C90+C97</f>
        <v>#DIV/0!</v>
      </c>
    </row>
    <row r="107" spans="1:3">
      <c r="A107" s="518"/>
      <c r="B107" s="521" t="e">
        <f>'4.pielikums_TP'!#REF!</f>
        <v>#REF!</v>
      </c>
      <c r="C107" s="521" t="e">
        <f>'4.pielikums_TP'!#REF!</f>
        <v>#REF!</v>
      </c>
    </row>
  </sheetData>
  <sheetProtection algorithmName="SHA-512" hashValue="IHPYcU6BAsFz/I9xudSVV9rTHM2d0xcrQh1jOGZ7GNtmSAcGWMBG/j5VQ5zvTF2J6culnRMGAL0lYttaD8tz4g==" saltValue="Y7aceqNmAcYwCzxvANeREQ==" spinCount="100000" sheet="1" objects="1" scenarios="1"/>
  <mergeCells count="14">
    <mergeCell ref="A87:C87"/>
    <mergeCell ref="A94:C94"/>
    <mergeCell ref="A43:C43"/>
    <mergeCell ref="A50:C50"/>
    <mergeCell ref="A57:C57"/>
    <mergeCell ref="A64:C64"/>
    <mergeCell ref="A71:C71"/>
    <mergeCell ref="A79:C79"/>
    <mergeCell ref="A36:C36"/>
    <mergeCell ref="A1:C1"/>
    <mergeCell ref="A8:C8"/>
    <mergeCell ref="A15:C15"/>
    <mergeCell ref="A22:C22"/>
    <mergeCell ref="A29:C29"/>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23C96B-E923-4173-A25E-343D2BBDC588}">
  <sheetPr>
    <pageSetUpPr fitToPage="1"/>
  </sheetPr>
  <dimension ref="A2:I22"/>
  <sheetViews>
    <sheetView zoomScaleNormal="100" workbookViewId="0">
      <selection activeCell="A22" sqref="A22"/>
    </sheetView>
  </sheetViews>
  <sheetFormatPr defaultRowHeight="18"/>
  <cols>
    <col min="1" max="1" width="63" style="63" customWidth="1"/>
    <col min="2" max="2" width="20.44140625" style="63" customWidth="1"/>
    <col min="3" max="7" width="9.109375" style="64" customWidth="1"/>
    <col min="8" max="1025" width="8.6640625" customWidth="1"/>
  </cols>
  <sheetData>
    <row r="2" spans="1:7" s="24" customFormat="1" ht="17.25" customHeight="1">
      <c r="A2" s="65" t="s">
        <v>22</v>
      </c>
      <c r="B2" s="66" t="str">
        <f>'ūdens bilance'!C2</f>
        <v>SIA "________"</v>
      </c>
      <c r="C2" s="67"/>
      <c r="D2" s="67"/>
      <c r="E2" s="67"/>
      <c r="F2" s="67"/>
      <c r="G2" s="67"/>
    </row>
    <row r="3" spans="1:7" s="24" customFormat="1" ht="21" customHeight="1">
      <c r="A3" s="65" t="s">
        <v>878</v>
      </c>
      <c r="B3" s="66" t="str">
        <f>'ūdens bilance'!C3</f>
        <v>___________</v>
      </c>
      <c r="C3" s="67"/>
      <c r="D3" s="67"/>
      <c r="E3" s="67"/>
      <c r="F3" s="68"/>
      <c r="G3" s="67"/>
    </row>
    <row r="5" spans="1:7">
      <c r="A5" s="63" t="s">
        <v>52</v>
      </c>
    </row>
    <row r="8" spans="1:7" ht="19.2">
      <c r="A8" s="63" t="s">
        <v>53</v>
      </c>
      <c r="B8" s="69">
        <f>'ūdens bilance'!D13</f>
        <v>0</v>
      </c>
    </row>
    <row r="9" spans="1:7">
      <c r="B9" s="70"/>
    </row>
    <row r="10" spans="1:7" ht="19.2">
      <c r="A10" s="63" t="s">
        <v>870</v>
      </c>
      <c r="B10" s="71" t="e">
        <f>ROUND('4.pielikums_TP (neparedz.)'!C57/'4.pielikums_TP (neparedz.)'!C59,2)</f>
        <v>#DIV/0!</v>
      </c>
      <c r="D10" s="72"/>
    </row>
    <row r="11" spans="1:7">
      <c r="B11" s="70"/>
    </row>
    <row r="12" spans="1:7">
      <c r="A12" s="63" t="s">
        <v>54</v>
      </c>
      <c r="B12" s="69" t="e">
        <f>ROUND(B8*B10,0)</f>
        <v>#DIV/0!</v>
      </c>
    </row>
    <row r="15" spans="1:7" ht="34.799999999999997">
      <c r="A15" s="73" t="s">
        <v>869</v>
      </c>
    </row>
    <row r="17" spans="1:9">
      <c r="A17" s="868" t="s">
        <v>877</v>
      </c>
    </row>
    <row r="18" spans="1:9" s="31" customFormat="1" ht="90.75" customHeight="1">
      <c r="G18" s="24"/>
      <c r="H18" s="58"/>
      <c r="I18" s="58"/>
    </row>
    <row r="19" spans="1:9" s="31" customFormat="1" ht="13.2">
      <c r="G19" s="24"/>
      <c r="H19" s="41"/>
      <c r="I19" s="41"/>
    </row>
    <row r="20" spans="1:9" s="31" customFormat="1" ht="13.2">
      <c r="G20" s="24"/>
      <c r="H20" s="41"/>
      <c r="I20" s="41"/>
    </row>
    <row r="21" spans="1:9" s="46" customFormat="1" ht="13.2">
      <c r="A21" s="31"/>
      <c r="B21" s="31"/>
      <c r="C21" s="31"/>
      <c r="H21" s="44"/>
      <c r="I21" s="44"/>
    </row>
    <row r="22" spans="1:9" s="46" customFormat="1" ht="13.2">
      <c r="A22" s="74"/>
      <c r="H22" s="44"/>
      <c r="I22" s="44"/>
    </row>
  </sheetData>
  <sheetProtection algorithmName="SHA-512" hashValue="H8x4ovZhPq6lmLW+im9En/dvallJ0AsVSqBOaPhKfkA4tbxuiDNbCTKvRrV7Gw6prM22THzmgqwuw25FvqEQSQ==" saltValue="ptNvO1lgZ/vaKPrvhZqfjA==" spinCount="100000" sheet="1" formatCells="0" formatColumns="0" formatRows="0"/>
  <pageMargins left="0.7" right="0.7" top="0.75" bottom="0.75" header="0.51180555555555496" footer="0.51180555555555496"/>
  <pageSetup paperSize="9" firstPageNumber="0" orientation="portrait" horizontalDpi="300" verticalDpi="30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apa7">
    <pageSetUpPr fitToPage="1"/>
  </sheetPr>
  <dimension ref="A2:I22"/>
  <sheetViews>
    <sheetView zoomScaleNormal="100" workbookViewId="0">
      <selection activeCell="E18" sqref="E18"/>
    </sheetView>
  </sheetViews>
  <sheetFormatPr defaultRowHeight="18"/>
  <cols>
    <col min="1" max="1" width="63" style="63" customWidth="1"/>
    <col min="2" max="2" width="20.44140625" style="63" customWidth="1"/>
    <col min="3" max="7" width="9.109375" style="64" customWidth="1"/>
    <col min="8" max="1025" width="8.6640625" customWidth="1"/>
  </cols>
  <sheetData>
    <row r="2" spans="1:7" s="24" customFormat="1" ht="17.25" customHeight="1">
      <c r="A2" s="65" t="s">
        <v>22</v>
      </c>
      <c r="B2" s="66" t="str">
        <f>'ūdens bilance'!C2</f>
        <v>SIA "________"</v>
      </c>
      <c r="C2" s="67"/>
      <c r="D2" s="67"/>
      <c r="E2" s="67"/>
      <c r="F2" s="67"/>
      <c r="G2" s="67"/>
    </row>
    <row r="3" spans="1:7" s="24" customFormat="1" ht="21" customHeight="1">
      <c r="A3" s="65" t="s">
        <v>878</v>
      </c>
      <c r="B3" s="66" t="str">
        <f>'ūdens bilance'!C3</f>
        <v>___________</v>
      </c>
      <c r="C3" s="67"/>
      <c r="D3" s="67"/>
      <c r="E3" s="67"/>
      <c r="F3" s="68"/>
      <c r="G3" s="67"/>
    </row>
    <row r="5" spans="1:7">
      <c r="A5" s="63" t="s">
        <v>52</v>
      </c>
    </row>
    <row r="8" spans="1:7" ht="19.2">
      <c r="A8" s="63" t="s">
        <v>53</v>
      </c>
      <c r="B8" s="69">
        <f>'ūdens bilance'!D13</f>
        <v>0</v>
      </c>
    </row>
    <row r="9" spans="1:7">
      <c r="B9" s="70"/>
    </row>
    <row r="10" spans="1:7" ht="19.2">
      <c r="A10" s="63" t="s">
        <v>870</v>
      </c>
      <c r="B10" s="71" t="e">
        <f>ROUND('4.pielikums_TP'!C55/'4.pielikums_TP'!C57,2)</f>
        <v>#DIV/0!</v>
      </c>
      <c r="D10" s="72"/>
    </row>
    <row r="11" spans="1:7">
      <c r="B11" s="70"/>
    </row>
    <row r="12" spans="1:7">
      <c r="A12" s="63" t="s">
        <v>54</v>
      </c>
      <c r="B12" s="69" t="e">
        <f>ROUND(B8*B10,0)</f>
        <v>#DIV/0!</v>
      </c>
    </row>
    <row r="15" spans="1:7" ht="34.799999999999997">
      <c r="A15" s="73" t="s">
        <v>869</v>
      </c>
    </row>
    <row r="17" spans="1:9">
      <c r="A17" s="868" t="s">
        <v>877</v>
      </c>
    </row>
    <row r="18" spans="1:9" s="31" customFormat="1" ht="90.75" customHeight="1">
      <c r="G18" s="24"/>
      <c r="H18" s="58"/>
      <c r="I18" s="58"/>
    </row>
    <row r="19" spans="1:9" s="31" customFormat="1" ht="13.2">
      <c r="G19" s="24"/>
      <c r="H19" s="41"/>
      <c r="I19" s="41"/>
    </row>
    <row r="20" spans="1:9" s="31" customFormat="1" ht="13.2">
      <c r="G20" s="24"/>
      <c r="H20" s="41"/>
      <c r="I20" s="41"/>
    </row>
    <row r="21" spans="1:9" s="46" customFormat="1" ht="13.2">
      <c r="A21" s="31"/>
      <c r="B21" s="31"/>
      <c r="C21" s="31"/>
      <c r="H21" s="44"/>
      <c r="I21" s="44"/>
    </row>
    <row r="22" spans="1:9" s="46" customFormat="1" ht="13.2">
      <c r="A22" s="74"/>
      <c r="H22" s="44"/>
      <c r="I22" s="44"/>
    </row>
  </sheetData>
  <sheetProtection algorithmName="SHA-512" hashValue="MXIx5IGC9JP5+x9m13ERJkW65siY++eZJTGo3JCaJwEM/fdU9ev4ZVG26kQEBG/lfZR8SQOvzEUHqIfUjXeEYg==" saltValue="kcfxc3Fza5eGldzFOJo30w==" spinCount="100000" sheet="1" formatCells="0" formatColumns="0" formatRows="0"/>
  <pageMargins left="0.7" right="0.7" top="0.75" bottom="0.75" header="0.51180555555555496" footer="0.51180555555555496"/>
  <pageSetup paperSize="9" firstPageNumber="0" orientation="portrait" horizontalDpi="300" verticalDpi="30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DC381B-25DC-4FF7-9856-87D860E8424B}">
  <sheetPr codeName="Lapa8">
    <tabColor rgb="FFFFFF00"/>
  </sheetPr>
  <dimension ref="A1:AMJ76"/>
  <sheetViews>
    <sheetView zoomScale="90" zoomScaleNormal="90" workbookViewId="0">
      <pane ySplit="8" topLeftCell="A9" activePane="bottomLeft" state="frozen"/>
      <selection activeCell="J13" sqref="J13"/>
      <selection pane="bottomLeft" activeCell="B20" sqref="B20"/>
    </sheetView>
  </sheetViews>
  <sheetFormatPr defaultRowHeight="13.2" outlineLevelCol="1"/>
  <cols>
    <col min="1" max="1" width="6.109375" style="75" customWidth="1"/>
    <col min="2" max="2" width="72.6640625" style="75" customWidth="1"/>
    <col min="3" max="6" width="18.33203125" style="75" customWidth="1" outlineLevel="1"/>
    <col min="7" max="7" width="9.109375" style="24" customWidth="1" outlineLevel="1"/>
    <col min="8" max="8" width="2.88671875" style="75" customWidth="1"/>
    <col min="9" max="9" width="17.6640625" style="75" customWidth="1" outlineLevel="1"/>
    <col min="10" max="10" width="18.33203125" style="75" customWidth="1" outlineLevel="1"/>
    <col min="11" max="11" width="9.109375" style="75" customWidth="1" outlineLevel="1"/>
    <col min="12" max="12" width="17.6640625" style="75" customWidth="1" outlineLevel="1"/>
    <col min="13" max="13" width="18.33203125" style="75" customWidth="1" outlineLevel="1"/>
    <col min="14" max="1024" width="9.109375" style="75" customWidth="1"/>
  </cols>
  <sheetData>
    <row r="1" spans="1:13" ht="13.5" customHeight="1">
      <c r="F1" s="76"/>
      <c r="G1" s="75"/>
    </row>
    <row r="2" spans="1:13" ht="19.5" customHeight="1">
      <c r="B2" s="77" t="s">
        <v>22</v>
      </c>
      <c r="C2" s="42" t="str">
        <f>'ūdens bilance'!C2</f>
        <v>SIA "________"</v>
      </c>
      <c r="F2" s="78"/>
      <c r="G2" s="75"/>
    </row>
    <row r="3" spans="1:13" ht="19.5" customHeight="1">
      <c r="B3" s="77" t="s">
        <v>878</v>
      </c>
      <c r="C3" s="42" t="str">
        <f>'ūdens bilance'!C3</f>
        <v>___________</v>
      </c>
      <c r="F3" s="41"/>
      <c r="G3" s="75"/>
    </row>
    <row r="4" spans="1:13" ht="6" customHeight="1">
      <c r="F4" s="78"/>
      <c r="G4" s="75"/>
    </row>
    <row r="5" spans="1:13" ht="6" customHeight="1">
      <c r="F5" s="78"/>
      <c r="G5" s="75"/>
    </row>
    <row r="6" spans="1:13" ht="30" customHeight="1">
      <c r="A6" s="79"/>
      <c r="B6" s="941" t="s">
        <v>760</v>
      </c>
      <c r="C6" s="941"/>
      <c r="D6" s="941"/>
      <c r="E6" s="941"/>
      <c r="F6" s="941"/>
      <c r="G6" s="79"/>
      <c r="H6" s="79"/>
      <c r="I6" s="942" t="s">
        <v>55</v>
      </c>
      <c r="J6" s="942"/>
      <c r="K6" s="80"/>
      <c r="L6" s="943" t="s">
        <v>56</v>
      </c>
      <c r="M6" s="943"/>
    </row>
    <row r="7" spans="1:13" ht="8.25" customHeight="1">
      <c r="A7" s="79"/>
      <c r="B7" s="79"/>
      <c r="C7" s="79"/>
      <c r="D7" s="79"/>
      <c r="E7" s="79"/>
      <c r="F7" s="81"/>
      <c r="G7" s="79"/>
      <c r="H7" s="79"/>
      <c r="I7" s="79"/>
      <c r="J7" s="79"/>
      <c r="K7" s="79"/>
      <c r="L7" s="79"/>
      <c r="M7" s="79"/>
    </row>
    <row r="8" spans="1:13" ht="26.4">
      <c r="A8" s="82"/>
      <c r="B8" s="83" t="s">
        <v>57</v>
      </c>
      <c r="C8" s="84" t="s">
        <v>58</v>
      </c>
      <c r="D8" s="84" t="s">
        <v>59</v>
      </c>
      <c r="E8" s="84" t="s">
        <v>60</v>
      </c>
      <c r="F8" s="84" t="s">
        <v>61</v>
      </c>
      <c r="G8" s="79"/>
      <c r="H8" s="79"/>
      <c r="I8" s="84" t="s">
        <v>62</v>
      </c>
      <c r="J8" s="84" t="s">
        <v>63</v>
      </c>
      <c r="K8" s="79"/>
      <c r="L8" s="84" t="s">
        <v>62</v>
      </c>
      <c r="M8" s="84" t="s">
        <v>63</v>
      </c>
    </row>
    <row r="9" spans="1:13" ht="17.399999999999999">
      <c r="A9" s="86"/>
      <c r="B9" s="98" t="s">
        <v>763</v>
      </c>
      <c r="C9" s="88">
        <f>C11+C18</f>
        <v>0</v>
      </c>
      <c r="D9" s="88">
        <f t="shared" ref="D9:F9" si="0">D11+D18</f>
        <v>0</v>
      </c>
      <c r="E9" s="88">
        <f t="shared" si="0"/>
        <v>0</v>
      </c>
      <c r="F9" s="88">
        <f t="shared" si="0"/>
        <v>0</v>
      </c>
      <c r="G9" s="79"/>
      <c r="H9" s="79"/>
      <c r="I9" s="88">
        <f t="shared" ref="I9" si="1">C9+D9</f>
        <v>0</v>
      </c>
      <c r="J9" s="88">
        <f t="shared" ref="J9" si="2">E9+F9</f>
        <v>0</v>
      </c>
      <c r="K9" s="79"/>
      <c r="L9" s="89" t="e">
        <f>I9/$I$60</f>
        <v>#DIV/0!</v>
      </c>
      <c r="M9" s="89" t="e">
        <f>J9/$J$61</f>
        <v>#DIV/0!</v>
      </c>
    </row>
    <row r="10" spans="1:13" ht="8.25" customHeight="1">
      <c r="A10" s="92"/>
      <c r="B10" s="93"/>
      <c r="C10" s="94"/>
      <c r="D10" s="94"/>
      <c r="E10" s="94"/>
      <c r="F10" s="94"/>
      <c r="G10" s="79"/>
      <c r="H10" s="79"/>
      <c r="I10" s="84"/>
      <c r="J10" s="84"/>
      <c r="K10" s="79"/>
      <c r="L10" s="84"/>
      <c r="M10" s="84"/>
    </row>
    <row r="11" spans="1:13" ht="14.4">
      <c r="A11" s="86" t="s">
        <v>64</v>
      </c>
      <c r="B11" s="87" t="s">
        <v>65</v>
      </c>
      <c r="C11" s="88">
        <f>C12+C16</f>
        <v>0</v>
      </c>
      <c r="D11" s="88">
        <f>D12+D16</f>
        <v>0</v>
      </c>
      <c r="E11" s="88">
        <f>E12+E16</f>
        <v>0</v>
      </c>
      <c r="F11" s="88">
        <f>F12+F16</f>
        <v>0</v>
      </c>
      <c r="G11" s="79"/>
      <c r="H11" s="79"/>
      <c r="I11" s="88">
        <f t="shared" ref="I11:I16" si="3">C11+D11</f>
        <v>0</v>
      </c>
      <c r="J11" s="88">
        <f t="shared" ref="J11:J16" si="4">E11+F11</f>
        <v>0</v>
      </c>
      <c r="K11" s="79"/>
      <c r="L11" s="427" t="e">
        <f t="shared" ref="L11:L16" si="5">I11/$I$60</f>
        <v>#DIV/0!</v>
      </c>
      <c r="M11" s="427" t="e">
        <f t="shared" ref="M11:M16" si="6">J11/$J$61</f>
        <v>#DIV/0!</v>
      </c>
    </row>
    <row r="12" spans="1:13" ht="17.25" customHeight="1">
      <c r="A12" s="86" t="s">
        <v>66</v>
      </c>
      <c r="B12" s="90" t="s">
        <v>67</v>
      </c>
      <c r="C12" s="88">
        <f>SUM(C13:C15)</f>
        <v>0</v>
      </c>
      <c r="D12" s="88">
        <f>SUM(D13:D15)</f>
        <v>0</v>
      </c>
      <c r="E12" s="88">
        <f>SUM(E13:E15)</f>
        <v>0</v>
      </c>
      <c r="F12" s="88">
        <f>SUM(F13:F15)</f>
        <v>0</v>
      </c>
      <c r="G12" s="79"/>
      <c r="H12" s="79"/>
      <c r="I12" s="88">
        <f t="shared" si="3"/>
        <v>0</v>
      </c>
      <c r="J12" s="88">
        <f t="shared" si="4"/>
        <v>0</v>
      </c>
      <c r="K12" s="79"/>
      <c r="L12" s="427" t="e">
        <f t="shared" si="5"/>
        <v>#DIV/0!</v>
      </c>
      <c r="M12" s="427" t="e">
        <f t="shared" si="6"/>
        <v>#DIV/0!</v>
      </c>
    </row>
    <row r="13" spans="1:13" ht="17.25" customHeight="1">
      <c r="A13" s="86" t="s">
        <v>68</v>
      </c>
      <c r="B13" s="91" t="s">
        <v>69</v>
      </c>
      <c r="C13" s="9">
        <f>PL_noliet_KOPSAVILKUMS!C7</f>
        <v>0</v>
      </c>
      <c r="D13" s="9">
        <f>PL_noliet_KOPSAVILKUMS!D7</f>
        <v>0</v>
      </c>
      <c r="E13" s="9">
        <f>PL_noliet_KOPSAVILKUMS!E7</f>
        <v>0</v>
      </c>
      <c r="F13" s="9">
        <f>PL_noliet_KOPSAVILKUMS!F7</f>
        <v>0</v>
      </c>
      <c r="G13" s="79"/>
      <c r="H13" s="79"/>
      <c r="I13" s="88">
        <f t="shared" si="3"/>
        <v>0</v>
      </c>
      <c r="J13" s="88">
        <f t="shared" si="4"/>
        <v>0</v>
      </c>
      <c r="K13" s="79"/>
      <c r="L13" s="427" t="e">
        <f t="shared" si="5"/>
        <v>#DIV/0!</v>
      </c>
      <c r="M13" s="427" t="e">
        <f t="shared" si="6"/>
        <v>#DIV/0!</v>
      </c>
    </row>
    <row r="14" spans="1:13" ht="17.25" customHeight="1">
      <c r="A14" s="86" t="s">
        <v>70</v>
      </c>
      <c r="B14" s="91" t="s">
        <v>71</v>
      </c>
      <c r="C14" s="9">
        <f>PL_noliet_KOPSAVILKUMS!C8</f>
        <v>0</v>
      </c>
      <c r="D14" s="9">
        <f>PL_noliet_KOPSAVILKUMS!D8</f>
        <v>0</v>
      </c>
      <c r="E14" s="9">
        <f>PL_noliet_KOPSAVILKUMS!E8</f>
        <v>0</v>
      </c>
      <c r="F14" s="9">
        <f>PL_noliet_KOPSAVILKUMS!F8</f>
        <v>0</v>
      </c>
      <c r="G14" s="79"/>
      <c r="H14" s="79"/>
      <c r="I14" s="88">
        <f t="shared" si="3"/>
        <v>0</v>
      </c>
      <c r="J14" s="88">
        <f t="shared" si="4"/>
        <v>0</v>
      </c>
      <c r="K14" s="79"/>
      <c r="L14" s="427" t="e">
        <f t="shared" si="5"/>
        <v>#DIV/0!</v>
      </c>
      <c r="M14" s="427" t="e">
        <f t="shared" si="6"/>
        <v>#DIV/0!</v>
      </c>
    </row>
    <row r="15" spans="1:13" ht="17.25" customHeight="1">
      <c r="A15" s="86" t="s">
        <v>72</v>
      </c>
      <c r="B15" s="91" t="s">
        <v>73</v>
      </c>
      <c r="C15" s="9">
        <f>PL_noliet_KOPSAVILKUMS!C9</f>
        <v>0</v>
      </c>
      <c r="D15" s="9">
        <f>PL_noliet_KOPSAVILKUMS!D9</f>
        <v>0</v>
      </c>
      <c r="E15" s="9">
        <f>PL_noliet_KOPSAVILKUMS!E9</f>
        <v>0</v>
      </c>
      <c r="F15" s="9">
        <f>PL_noliet_KOPSAVILKUMS!F9</f>
        <v>0</v>
      </c>
      <c r="G15" s="79"/>
      <c r="H15" s="79"/>
      <c r="I15" s="88">
        <f t="shared" si="3"/>
        <v>0</v>
      </c>
      <c r="J15" s="88">
        <f t="shared" si="4"/>
        <v>0</v>
      </c>
      <c r="K15" s="79"/>
      <c r="L15" s="427" t="e">
        <f t="shared" si="5"/>
        <v>#DIV/0!</v>
      </c>
      <c r="M15" s="427" t="e">
        <f t="shared" si="6"/>
        <v>#DIV/0!</v>
      </c>
    </row>
    <row r="16" spans="1:13" ht="17.25" customHeight="1">
      <c r="A16" s="86" t="s">
        <v>74</v>
      </c>
      <c r="B16" s="90" t="s">
        <v>75</v>
      </c>
      <c r="C16" s="88">
        <f>PL_noliet_KOPSAVILKUMS!C10</f>
        <v>0</v>
      </c>
      <c r="D16" s="88">
        <f>PL_noliet_KOPSAVILKUMS!D10</f>
        <v>0</v>
      </c>
      <c r="E16" s="88">
        <f>PL_noliet_KOPSAVILKUMS!E10</f>
        <v>0</v>
      </c>
      <c r="F16" s="88">
        <f>PL_noliet_KOPSAVILKUMS!F10</f>
        <v>0</v>
      </c>
      <c r="G16" s="79"/>
      <c r="H16" s="79"/>
      <c r="I16" s="88">
        <f t="shared" si="3"/>
        <v>0</v>
      </c>
      <c r="J16" s="88">
        <f t="shared" si="4"/>
        <v>0</v>
      </c>
      <c r="K16" s="79"/>
      <c r="L16" s="427" t="e">
        <f t="shared" si="5"/>
        <v>#DIV/0!</v>
      </c>
      <c r="M16" s="427" t="e">
        <f t="shared" si="6"/>
        <v>#DIV/0!</v>
      </c>
    </row>
    <row r="17" spans="1:13" ht="6" customHeight="1">
      <c r="A17" s="92"/>
      <c r="B17" s="93"/>
      <c r="C17" s="94"/>
      <c r="D17" s="94"/>
      <c r="E17" s="94"/>
      <c r="F17" s="95"/>
      <c r="G17" s="79"/>
      <c r="H17" s="79"/>
      <c r="I17" s="96"/>
      <c r="J17" s="96"/>
      <c r="K17" s="79"/>
      <c r="L17" s="97"/>
      <c r="M17" s="97"/>
    </row>
    <row r="18" spans="1:13" ht="20.25" customHeight="1">
      <c r="A18" s="86" t="s">
        <v>77</v>
      </c>
      <c r="B18" s="90" t="s">
        <v>574</v>
      </c>
      <c r="C18" s="88">
        <f>'Kapitāla atdeve'!C18</f>
        <v>0</v>
      </c>
      <c r="D18" s="88">
        <f>'Kapitāla atdeve'!D18</f>
        <v>0</v>
      </c>
      <c r="E18" s="88">
        <f>'Kapitāla atdeve'!E18</f>
        <v>0</v>
      </c>
      <c r="F18" s="88">
        <f>'Kapitāla atdeve'!F18</f>
        <v>0</v>
      </c>
      <c r="G18" s="79"/>
      <c r="H18" s="79"/>
      <c r="I18" s="88">
        <f t="shared" ref="I18" si="7">C18+D18</f>
        <v>0</v>
      </c>
      <c r="J18" s="88">
        <f t="shared" ref="J18" si="8">E18+F18</f>
        <v>0</v>
      </c>
      <c r="K18" s="79"/>
      <c r="L18" s="427" t="e">
        <f>I18/$I$60</f>
        <v>#DIV/0!</v>
      </c>
      <c r="M18" s="427" t="e">
        <f>J18/$J$61</f>
        <v>#DIV/0!</v>
      </c>
    </row>
    <row r="19" spans="1:13" ht="6" customHeight="1">
      <c r="A19" s="92"/>
      <c r="B19" s="93"/>
      <c r="C19" s="94"/>
      <c r="D19" s="94"/>
      <c r="E19" s="94"/>
      <c r="F19" s="95"/>
      <c r="G19" s="79"/>
      <c r="H19" s="79"/>
      <c r="I19" s="96"/>
      <c r="J19" s="96"/>
      <c r="K19" s="79"/>
      <c r="L19" s="97"/>
      <c r="M19" s="97"/>
    </row>
    <row r="20" spans="1:13" ht="31.5" customHeight="1">
      <c r="A20" s="86"/>
      <c r="B20" s="98" t="s">
        <v>849</v>
      </c>
      <c r="C20" s="99">
        <f>C22+C26+C28</f>
        <v>0</v>
      </c>
      <c r="D20" s="99">
        <f>D22+D26+D28</f>
        <v>0</v>
      </c>
      <c r="E20" s="99">
        <f>E22+E26+E28</f>
        <v>0</v>
      </c>
      <c r="F20" s="99">
        <f>F22+F26+F28</f>
        <v>0</v>
      </c>
      <c r="G20" s="79"/>
      <c r="H20" s="79"/>
      <c r="I20" s="88">
        <f>C20+D20</f>
        <v>0</v>
      </c>
      <c r="J20" s="88">
        <f>E20+F20</f>
        <v>0</v>
      </c>
      <c r="K20" s="79"/>
      <c r="L20" s="427" t="e">
        <f>I20/$I$60</f>
        <v>#DIV/0!</v>
      </c>
      <c r="M20" s="427" t="e">
        <f>J20/$J$61</f>
        <v>#DIV/0!</v>
      </c>
    </row>
    <row r="21" spans="1:13" ht="6" customHeight="1">
      <c r="A21" s="92"/>
      <c r="B21" s="93"/>
      <c r="C21" s="94"/>
      <c r="D21" s="94"/>
      <c r="E21" s="94"/>
      <c r="F21" s="94"/>
      <c r="G21" s="79"/>
      <c r="H21" s="79"/>
      <c r="I21" s="96"/>
      <c r="J21" s="96"/>
      <c r="K21" s="79"/>
      <c r="L21" s="97"/>
      <c r="M21" s="97"/>
    </row>
    <row r="22" spans="1:13" ht="27.75" customHeight="1">
      <c r="A22" s="86" t="s">
        <v>82</v>
      </c>
      <c r="B22" s="100" t="s">
        <v>78</v>
      </c>
      <c r="C22" s="88">
        <f>C23+C24</f>
        <v>0</v>
      </c>
      <c r="D22" s="88">
        <f>D23+D24</f>
        <v>0</v>
      </c>
      <c r="E22" s="88">
        <f>E23+E24</f>
        <v>0</v>
      </c>
      <c r="F22" s="88">
        <f>F23+F24</f>
        <v>0</v>
      </c>
      <c r="G22" s="79"/>
      <c r="H22" s="79"/>
      <c r="I22" s="88">
        <f>C22+D22</f>
        <v>0</v>
      </c>
      <c r="J22" s="88">
        <f>E22+F22</f>
        <v>0</v>
      </c>
      <c r="K22" s="79"/>
      <c r="L22" s="427" t="e">
        <f>I22/$I$60</f>
        <v>#DIV/0!</v>
      </c>
      <c r="M22" s="427" t="e">
        <f>J22/$J$61</f>
        <v>#DIV/0!</v>
      </c>
    </row>
    <row r="23" spans="1:13" ht="18" customHeight="1">
      <c r="A23" s="86" t="s">
        <v>850</v>
      </c>
      <c r="B23" s="91" t="s">
        <v>80</v>
      </c>
      <c r="C23" s="9">
        <f>Personāla_izm!U158</f>
        <v>0</v>
      </c>
      <c r="D23" s="9">
        <f>Personāla_izm!V158</f>
        <v>0</v>
      </c>
      <c r="E23" s="9">
        <f>Personāla_izm!W158</f>
        <v>0</v>
      </c>
      <c r="F23" s="9">
        <f>Personāla_izm!X158</f>
        <v>0</v>
      </c>
      <c r="G23" s="79"/>
      <c r="H23" s="79"/>
      <c r="I23" s="88">
        <f>C23+D23</f>
        <v>0</v>
      </c>
      <c r="J23" s="88">
        <f>E23+F23</f>
        <v>0</v>
      </c>
      <c r="K23" s="79"/>
      <c r="L23" s="427" t="e">
        <f>I23/$I$60</f>
        <v>#DIV/0!</v>
      </c>
      <c r="M23" s="427" t="e">
        <f>J23/$J$61</f>
        <v>#DIV/0!</v>
      </c>
    </row>
    <row r="24" spans="1:13" ht="18" customHeight="1">
      <c r="A24" s="86" t="s">
        <v>851</v>
      </c>
      <c r="B24" s="91" t="s">
        <v>509</v>
      </c>
      <c r="C24" s="9">
        <f>Personāla_izm!U159</f>
        <v>0</v>
      </c>
      <c r="D24" s="9">
        <f>Personāla_izm!V159</f>
        <v>0</v>
      </c>
      <c r="E24" s="9">
        <f>Personāla_izm!W159</f>
        <v>0</v>
      </c>
      <c r="F24" s="9">
        <f>Personāla_izm!X159</f>
        <v>0</v>
      </c>
      <c r="G24" s="79"/>
      <c r="H24" s="79"/>
      <c r="I24" s="88">
        <f>C24+D24</f>
        <v>0</v>
      </c>
      <c r="J24" s="88">
        <f>E24+F24</f>
        <v>0</v>
      </c>
      <c r="K24" s="79"/>
      <c r="L24" s="427" t="e">
        <f>I24/$I$60</f>
        <v>#DIV/0!</v>
      </c>
      <c r="M24" s="427" t="e">
        <f>J24/$J$61</f>
        <v>#DIV/0!</v>
      </c>
    </row>
    <row r="25" spans="1:13" s="106" customFormat="1" ht="6" customHeight="1">
      <c r="A25" s="101"/>
      <c r="B25" s="102"/>
      <c r="C25" s="103"/>
      <c r="D25" s="103"/>
      <c r="E25" s="103"/>
      <c r="F25" s="103"/>
      <c r="G25" s="102"/>
      <c r="H25" s="102"/>
      <c r="I25" s="104"/>
      <c r="J25" s="104"/>
      <c r="K25" s="79"/>
      <c r="L25" s="105"/>
      <c r="M25" s="105"/>
    </row>
    <row r="26" spans="1:13" ht="25.5" customHeight="1">
      <c r="A26" s="86" t="s">
        <v>84</v>
      </c>
      <c r="B26" s="100" t="s">
        <v>83</v>
      </c>
      <c r="C26" s="88">
        <f>'PL uzturēšanas un remontu_izm'!G27</f>
        <v>0</v>
      </c>
      <c r="D26" s="88">
        <f>'PL uzturēšanas un remontu_izm'!I27</f>
        <v>0</v>
      </c>
      <c r="E26" s="88">
        <f>'PL uzturēšanas un remontu_izm'!K27</f>
        <v>0</v>
      </c>
      <c r="F26" s="88">
        <f>'PL uzturēšanas un remontu_izm'!M27</f>
        <v>0</v>
      </c>
      <c r="G26" s="79"/>
      <c r="H26" s="79"/>
      <c r="I26" s="88">
        <f>C26+D26</f>
        <v>0</v>
      </c>
      <c r="J26" s="88">
        <f>E26+F26</f>
        <v>0</v>
      </c>
      <c r="K26" s="79"/>
      <c r="L26" s="427" t="e">
        <f>I26/$I$60</f>
        <v>#DIV/0!</v>
      </c>
      <c r="M26" s="427" t="e">
        <f>J26/$J$61</f>
        <v>#DIV/0!</v>
      </c>
    </row>
    <row r="27" spans="1:13" ht="6" customHeight="1">
      <c r="A27" s="92"/>
      <c r="B27" s="46"/>
      <c r="C27" s="107"/>
      <c r="D27" s="107"/>
      <c r="E27" s="107"/>
      <c r="F27" s="107"/>
      <c r="G27" s="79"/>
      <c r="H27" s="79"/>
      <c r="I27" s="108"/>
      <c r="J27" s="108"/>
      <c r="K27" s="79"/>
      <c r="L27" s="109"/>
      <c r="M27" s="109"/>
    </row>
    <row r="28" spans="1:13" ht="27.75" customHeight="1">
      <c r="A28" s="86" t="s">
        <v>38</v>
      </c>
      <c r="B28" s="100" t="s">
        <v>85</v>
      </c>
      <c r="C28" s="88">
        <f>SUM(C29:C47)</f>
        <v>0</v>
      </c>
      <c r="D28" s="88">
        <f>SUM(D29:D47)</f>
        <v>0</v>
      </c>
      <c r="E28" s="88">
        <f>SUM(E29:E47)</f>
        <v>0</v>
      </c>
      <c r="F28" s="88">
        <f>SUM(F29:F47)</f>
        <v>0</v>
      </c>
      <c r="G28" s="79"/>
      <c r="H28" s="79"/>
      <c r="I28" s="88">
        <f>C28+D28</f>
        <v>0</v>
      </c>
      <c r="J28" s="88">
        <f>E28+F28</f>
        <v>0</v>
      </c>
      <c r="K28" s="79"/>
      <c r="L28" s="427" t="e">
        <f>I28/$I$60</f>
        <v>#DIV/0!</v>
      </c>
      <c r="M28" s="427" t="e">
        <f>J28/$J$61</f>
        <v>#DIV/0!</v>
      </c>
    </row>
    <row r="29" spans="1:13" ht="27">
      <c r="A29" s="110" t="s">
        <v>40</v>
      </c>
      <c r="B29" s="111" t="s">
        <v>313</v>
      </c>
      <c r="C29" s="88">
        <f>Iepirktā_ūdens_izm!C17</f>
        <v>0</v>
      </c>
      <c r="D29" s="112" t="s">
        <v>87</v>
      </c>
      <c r="E29" s="112" t="s">
        <v>87</v>
      </c>
      <c r="F29" s="112" t="s">
        <v>87</v>
      </c>
      <c r="G29" s="79"/>
      <c r="H29" s="79"/>
      <c r="I29" s="112">
        <f>C29</f>
        <v>0</v>
      </c>
      <c r="J29" s="112" t="s">
        <v>87</v>
      </c>
      <c r="K29" s="79"/>
      <c r="L29" s="427" t="e">
        <f>I29/$I$60</f>
        <v>#DIV/0!</v>
      </c>
      <c r="M29" s="89" t="s">
        <v>87</v>
      </c>
    </row>
    <row r="30" spans="1:13" ht="27">
      <c r="A30" s="110" t="s">
        <v>42</v>
      </c>
      <c r="B30" s="111" t="s">
        <v>314</v>
      </c>
      <c r="C30" s="112" t="s">
        <v>87</v>
      </c>
      <c r="D30" s="112" t="s">
        <v>87</v>
      </c>
      <c r="E30" s="112" t="s">
        <v>87</v>
      </c>
      <c r="F30" s="88">
        <f>Attīrīšanai_novad_notekūd_izm!C17</f>
        <v>0</v>
      </c>
      <c r="G30" s="79"/>
      <c r="H30" s="79"/>
      <c r="I30" s="112" t="s">
        <v>87</v>
      </c>
      <c r="J30" s="112">
        <f>F30</f>
        <v>0</v>
      </c>
      <c r="K30" s="79"/>
      <c r="L30" s="89" t="s">
        <v>87</v>
      </c>
      <c r="M30" s="427" t="e">
        <f t="shared" ref="M30:M47" si="9">J30/$J$61</f>
        <v>#DIV/0!</v>
      </c>
    </row>
    <row r="31" spans="1:13" ht="17.25" customHeight="1">
      <c r="A31" s="110" t="s">
        <v>371</v>
      </c>
      <c r="B31" s="91" t="s">
        <v>90</v>
      </c>
      <c r="C31" s="9">
        <f>'Pārējās administr_izm'!G27</f>
        <v>0</v>
      </c>
      <c r="D31" s="9">
        <f>'Pārējās administr_izm'!I27</f>
        <v>0</v>
      </c>
      <c r="E31" s="9">
        <f>'Pārējās administr_izm'!K27</f>
        <v>0</v>
      </c>
      <c r="F31" s="9">
        <f>'Pārējās administr_izm'!M27</f>
        <v>0</v>
      </c>
      <c r="G31" s="79"/>
      <c r="H31" s="79"/>
      <c r="I31" s="88">
        <f t="shared" ref="I31:I47" si="10">C31+D31</f>
        <v>0</v>
      </c>
      <c r="J31" s="88">
        <f t="shared" ref="J31:J47" si="11">E31+F31</f>
        <v>0</v>
      </c>
      <c r="K31" s="79"/>
      <c r="L31" s="427" t="e">
        <f t="shared" ref="L31:L47" si="12">I31/$I$60</f>
        <v>#DIV/0!</v>
      </c>
      <c r="M31" s="427" t="e">
        <f t="shared" si="9"/>
        <v>#DIV/0!</v>
      </c>
    </row>
    <row r="32" spans="1:13" ht="17.25" customHeight="1">
      <c r="A32" s="110" t="s">
        <v>372</v>
      </c>
      <c r="B32" s="91" t="s">
        <v>92</v>
      </c>
      <c r="C32" s="9">
        <f>Materiālu_izm!G27</f>
        <v>0</v>
      </c>
      <c r="D32" s="9">
        <f>Materiālu_izm!I27</f>
        <v>0</v>
      </c>
      <c r="E32" s="9">
        <f>Materiālu_izm!K27</f>
        <v>0</v>
      </c>
      <c r="F32" s="9">
        <f>Materiālu_izm!M27</f>
        <v>0</v>
      </c>
      <c r="G32" s="79"/>
      <c r="H32" s="79"/>
      <c r="I32" s="88">
        <f t="shared" si="10"/>
        <v>0</v>
      </c>
      <c r="J32" s="88">
        <f t="shared" si="11"/>
        <v>0</v>
      </c>
      <c r="K32" s="79"/>
      <c r="L32" s="427" t="e">
        <f t="shared" si="12"/>
        <v>#DIV/0!</v>
      </c>
      <c r="M32" s="427" t="e">
        <f t="shared" si="9"/>
        <v>#DIV/0!</v>
      </c>
    </row>
    <row r="33" spans="1:13" ht="17.25" customHeight="1">
      <c r="A33" s="110" t="s">
        <v>373</v>
      </c>
      <c r="B33" s="111" t="s">
        <v>94</v>
      </c>
      <c r="C33" s="9">
        <f>Elektr_KOPSAVILKUMS!C12</f>
        <v>0</v>
      </c>
      <c r="D33" s="9">
        <f>Elektr_KOPSAVILKUMS!D12</f>
        <v>0</v>
      </c>
      <c r="E33" s="9">
        <f>Elektr_KOPSAVILKUMS!E12</f>
        <v>0</v>
      </c>
      <c r="F33" s="9">
        <f>Elektr_KOPSAVILKUMS!F12</f>
        <v>0</v>
      </c>
      <c r="G33" s="79"/>
      <c r="H33" s="79"/>
      <c r="I33" s="88">
        <f t="shared" si="10"/>
        <v>0</v>
      </c>
      <c r="J33" s="88">
        <f t="shared" si="11"/>
        <v>0</v>
      </c>
      <c r="K33" s="79"/>
      <c r="L33" s="427" t="e">
        <f t="shared" si="12"/>
        <v>#DIV/0!</v>
      </c>
      <c r="M33" s="427" t="e">
        <f t="shared" si="9"/>
        <v>#DIV/0!</v>
      </c>
    </row>
    <row r="34" spans="1:13" ht="17.25" customHeight="1">
      <c r="A34" s="110" t="s">
        <v>852</v>
      </c>
      <c r="B34" s="91" t="s">
        <v>96</v>
      </c>
      <c r="C34" s="9">
        <f>Apsardzes_izmaksas!G17</f>
        <v>0</v>
      </c>
      <c r="D34" s="9">
        <f>Apsardzes_izmaksas!I17</f>
        <v>0</v>
      </c>
      <c r="E34" s="9">
        <f>Apsardzes_izmaksas!K17</f>
        <v>0</v>
      </c>
      <c r="F34" s="9">
        <f>Apsardzes_izmaksas!M17</f>
        <v>0</v>
      </c>
      <c r="G34" s="79"/>
      <c r="H34" s="79"/>
      <c r="I34" s="88">
        <f t="shared" si="10"/>
        <v>0</v>
      </c>
      <c r="J34" s="88">
        <f t="shared" si="11"/>
        <v>0</v>
      </c>
      <c r="K34" s="79"/>
      <c r="L34" s="427" t="e">
        <f t="shared" si="12"/>
        <v>#DIV/0!</v>
      </c>
      <c r="M34" s="427" t="e">
        <f t="shared" si="9"/>
        <v>#DIV/0!</v>
      </c>
    </row>
    <row r="35" spans="1:13" ht="17.25" customHeight="1">
      <c r="A35" s="110" t="s">
        <v>853</v>
      </c>
      <c r="B35" s="91" t="s">
        <v>98</v>
      </c>
      <c r="C35" s="9">
        <f>Transporta_izmaksas!M45</f>
        <v>0</v>
      </c>
      <c r="D35" s="9">
        <f>Transporta_izmaksas!O45</f>
        <v>0</v>
      </c>
      <c r="E35" s="9">
        <f>Transporta_izmaksas!Q45</f>
        <v>0</v>
      </c>
      <c r="F35" s="9">
        <f>Transporta_izmaksas!S45</f>
        <v>0</v>
      </c>
      <c r="G35" s="79"/>
      <c r="H35" s="79"/>
      <c r="I35" s="88">
        <f t="shared" si="10"/>
        <v>0</v>
      </c>
      <c r="J35" s="88">
        <f t="shared" si="11"/>
        <v>0</v>
      </c>
      <c r="K35" s="79"/>
      <c r="L35" s="427" t="e">
        <f t="shared" si="12"/>
        <v>#DIV/0!</v>
      </c>
      <c r="M35" s="427" t="e">
        <f t="shared" si="9"/>
        <v>#DIV/0!</v>
      </c>
    </row>
    <row r="36" spans="1:13" ht="17.25" customHeight="1">
      <c r="A36" s="110" t="s">
        <v>854</v>
      </c>
      <c r="B36" s="91" t="s">
        <v>100</v>
      </c>
      <c r="C36" s="9">
        <f>Nomas_izmaksas!G17</f>
        <v>0</v>
      </c>
      <c r="D36" s="9">
        <f>Nomas_izmaksas!I17</f>
        <v>0</v>
      </c>
      <c r="E36" s="9">
        <f>Nomas_izmaksas!K17</f>
        <v>0</v>
      </c>
      <c r="F36" s="9">
        <f>Nomas_izmaksas!M17</f>
        <v>0</v>
      </c>
      <c r="G36" s="79"/>
      <c r="H36" s="79"/>
      <c r="I36" s="88">
        <f t="shared" si="10"/>
        <v>0</v>
      </c>
      <c r="J36" s="88">
        <f t="shared" si="11"/>
        <v>0</v>
      </c>
      <c r="K36" s="79"/>
      <c r="L36" s="427" t="e">
        <f t="shared" si="12"/>
        <v>#DIV/0!</v>
      </c>
      <c r="M36" s="427" t="e">
        <f t="shared" si="9"/>
        <v>#DIV/0!</v>
      </c>
    </row>
    <row r="37" spans="1:13" ht="17.25" customHeight="1">
      <c r="A37" s="110" t="s">
        <v>855</v>
      </c>
      <c r="B37" s="91" t="s">
        <v>102</v>
      </c>
      <c r="C37" s="9">
        <f>Apdrošināšanas_izmaksas!G17</f>
        <v>0</v>
      </c>
      <c r="D37" s="9">
        <f>Apdrošināšanas_izmaksas!I17</f>
        <v>0</v>
      </c>
      <c r="E37" s="9">
        <f>Apdrošināšanas_izmaksas!K17</f>
        <v>0</v>
      </c>
      <c r="F37" s="9">
        <f>Apdrošināšanas_izmaksas!M17</f>
        <v>0</v>
      </c>
      <c r="G37" s="79"/>
      <c r="H37" s="79"/>
      <c r="I37" s="88">
        <f t="shared" si="10"/>
        <v>0</v>
      </c>
      <c r="J37" s="88">
        <f t="shared" si="11"/>
        <v>0</v>
      </c>
      <c r="K37" s="79"/>
      <c r="L37" s="427" t="e">
        <f t="shared" si="12"/>
        <v>#DIV/0!</v>
      </c>
      <c r="M37" s="427" t="e">
        <f t="shared" si="9"/>
        <v>#DIV/0!</v>
      </c>
    </row>
    <row r="38" spans="1:13" ht="17.25" customHeight="1">
      <c r="A38" s="110" t="s">
        <v>856</v>
      </c>
      <c r="B38" s="91" t="s">
        <v>104</v>
      </c>
      <c r="C38" s="9">
        <f>Sakaru_izmaksas!G17</f>
        <v>0</v>
      </c>
      <c r="D38" s="9">
        <f>Sakaru_izmaksas!I17</f>
        <v>0</v>
      </c>
      <c r="E38" s="9">
        <f>Sakaru_izmaksas!K17</f>
        <v>0</v>
      </c>
      <c r="F38" s="9">
        <f>Sakaru_izmaksas!M17</f>
        <v>0</v>
      </c>
      <c r="G38" s="79"/>
      <c r="H38" s="79"/>
      <c r="I38" s="88">
        <f t="shared" si="10"/>
        <v>0</v>
      </c>
      <c r="J38" s="88">
        <f t="shared" si="11"/>
        <v>0</v>
      </c>
      <c r="K38" s="79"/>
      <c r="L38" s="427" t="e">
        <f t="shared" si="12"/>
        <v>#DIV/0!</v>
      </c>
      <c r="M38" s="427" t="e">
        <f t="shared" si="9"/>
        <v>#DIV/0!</v>
      </c>
    </row>
    <row r="39" spans="1:13" ht="17.25" customHeight="1">
      <c r="A39" s="110" t="s">
        <v>857</v>
      </c>
      <c r="B39" s="91" t="s">
        <v>106</v>
      </c>
      <c r="C39" s="9">
        <f>Kancelejas_preces!G17</f>
        <v>0</v>
      </c>
      <c r="D39" s="9">
        <f>Kancelejas_preces!I17</f>
        <v>0</v>
      </c>
      <c r="E39" s="9">
        <f>Kancelejas_preces!K17</f>
        <v>0</v>
      </c>
      <c r="F39" s="9">
        <f>Kancelejas_preces!M17</f>
        <v>0</v>
      </c>
      <c r="G39" s="79"/>
      <c r="H39" s="79"/>
      <c r="I39" s="88">
        <f t="shared" si="10"/>
        <v>0</v>
      </c>
      <c r="J39" s="88">
        <f t="shared" si="11"/>
        <v>0</v>
      </c>
      <c r="K39" s="79"/>
      <c r="L39" s="427" t="e">
        <f t="shared" si="12"/>
        <v>#DIV/0!</v>
      </c>
      <c r="M39" s="427" t="e">
        <f t="shared" si="9"/>
        <v>#DIV/0!</v>
      </c>
    </row>
    <row r="40" spans="1:13" ht="17.25" customHeight="1">
      <c r="A40" s="110" t="s">
        <v>858</v>
      </c>
      <c r="B40" s="91" t="s">
        <v>108</v>
      </c>
      <c r="C40" s="9">
        <f>Personāla_apmācības!G17</f>
        <v>0</v>
      </c>
      <c r="D40" s="9">
        <f>Personāla_apmācības!I17</f>
        <v>0</v>
      </c>
      <c r="E40" s="9">
        <f>Personāla_apmācības!K17</f>
        <v>0</v>
      </c>
      <c r="F40" s="9">
        <f>Personāla_apmācības!M17</f>
        <v>0</v>
      </c>
      <c r="G40" s="79"/>
      <c r="H40" s="79"/>
      <c r="I40" s="88">
        <f t="shared" si="10"/>
        <v>0</v>
      </c>
      <c r="J40" s="88">
        <f t="shared" si="11"/>
        <v>0</v>
      </c>
      <c r="K40" s="79"/>
      <c r="L40" s="427" t="e">
        <f t="shared" si="12"/>
        <v>#DIV/0!</v>
      </c>
      <c r="M40" s="427" t="e">
        <f t="shared" si="9"/>
        <v>#DIV/0!</v>
      </c>
    </row>
    <row r="41" spans="1:13" ht="17.25" customHeight="1">
      <c r="A41" s="110" t="s">
        <v>859</v>
      </c>
      <c r="B41" s="91" t="s">
        <v>110</v>
      </c>
      <c r="C41" s="9">
        <f>Juridiskie_pakalpojumi!G17</f>
        <v>0</v>
      </c>
      <c r="D41" s="9">
        <f>Juridiskie_pakalpojumi!I17</f>
        <v>0</v>
      </c>
      <c r="E41" s="9">
        <f>Juridiskie_pakalpojumi!K17</f>
        <v>0</v>
      </c>
      <c r="F41" s="9">
        <f>Juridiskie_pakalpojumi!M17</f>
        <v>0</v>
      </c>
      <c r="G41" s="79"/>
      <c r="H41" s="79"/>
      <c r="I41" s="88">
        <f t="shared" si="10"/>
        <v>0</v>
      </c>
      <c r="J41" s="88">
        <f t="shared" si="11"/>
        <v>0</v>
      </c>
      <c r="K41" s="79"/>
      <c r="L41" s="427" t="e">
        <f t="shared" si="12"/>
        <v>#DIV/0!</v>
      </c>
      <c r="M41" s="427" t="e">
        <f t="shared" si="9"/>
        <v>#DIV/0!</v>
      </c>
    </row>
    <row r="42" spans="1:13" ht="17.25" customHeight="1">
      <c r="A42" s="110" t="s">
        <v>860</v>
      </c>
      <c r="B42" s="91" t="s">
        <v>112</v>
      </c>
      <c r="C42" s="9">
        <f>Vides_stāvokļa_kontroles_izm!G17</f>
        <v>0</v>
      </c>
      <c r="D42" s="9">
        <f>Vides_stāvokļa_kontroles_izm!I17</f>
        <v>0</v>
      </c>
      <c r="E42" s="9">
        <f>Vides_stāvokļa_kontroles_izm!K17</f>
        <v>0</v>
      </c>
      <c r="F42" s="9">
        <f>Vides_stāvokļa_kontroles_izm!M17</f>
        <v>0</v>
      </c>
      <c r="G42" s="79"/>
      <c r="H42" s="79"/>
      <c r="I42" s="88">
        <f t="shared" si="10"/>
        <v>0</v>
      </c>
      <c r="J42" s="88">
        <f t="shared" si="11"/>
        <v>0</v>
      </c>
      <c r="K42" s="79"/>
      <c r="L42" s="427" t="e">
        <f t="shared" si="12"/>
        <v>#DIV/0!</v>
      </c>
      <c r="M42" s="427" t="e">
        <f t="shared" si="9"/>
        <v>#DIV/0!</v>
      </c>
    </row>
    <row r="43" spans="1:13" ht="17.25" customHeight="1">
      <c r="A43" s="110" t="s">
        <v>861</v>
      </c>
      <c r="B43" s="91" t="s">
        <v>114</v>
      </c>
      <c r="C43" s="9">
        <f>Dienesta_komandējumi!G17</f>
        <v>0</v>
      </c>
      <c r="D43" s="9">
        <f>Dienesta_komandējumi!I17</f>
        <v>0</v>
      </c>
      <c r="E43" s="9">
        <f>Dienesta_komandējumi!K17</f>
        <v>0</v>
      </c>
      <c r="F43" s="9">
        <f>Dienesta_komandējumi!M17</f>
        <v>0</v>
      </c>
      <c r="G43" s="79"/>
      <c r="H43" s="79"/>
      <c r="I43" s="88">
        <f t="shared" si="10"/>
        <v>0</v>
      </c>
      <c r="J43" s="88">
        <f t="shared" si="11"/>
        <v>0</v>
      </c>
      <c r="K43" s="79"/>
      <c r="L43" s="427" t="e">
        <f t="shared" si="12"/>
        <v>#DIV/0!</v>
      </c>
      <c r="M43" s="427" t="e">
        <f t="shared" si="9"/>
        <v>#DIV/0!</v>
      </c>
    </row>
    <row r="44" spans="1:13" ht="17.25" customHeight="1">
      <c r="A44" s="396" t="s">
        <v>862</v>
      </c>
      <c r="B44" s="397" t="s">
        <v>426</v>
      </c>
      <c r="C44" s="398">
        <f>Mēraparātu_izm!G17</f>
        <v>0</v>
      </c>
      <c r="D44" s="398">
        <f>Mēraparātu_izm!I17</f>
        <v>0</v>
      </c>
      <c r="E44" s="398">
        <f>Mēraparātu_izm!K17</f>
        <v>0</v>
      </c>
      <c r="F44" s="398">
        <f>Mēraparātu_izm!M17</f>
        <v>0</v>
      </c>
      <c r="G44" s="79"/>
      <c r="H44" s="79"/>
      <c r="I44" s="399">
        <f t="shared" si="10"/>
        <v>0</v>
      </c>
      <c r="J44" s="399">
        <f t="shared" si="11"/>
        <v>0</v>
      </c>
      <c r="K44" s="79"/>
      <c r="L44" s="427" t="e">
        <f t="shared" si="12"/>
        <v>#DIV/0!</v>
      </c>
      <c r="M44" s="427" t="e">
        <f t="shared" si="9"/>
        <v>#DIV/0!</v>
      </c>
    </row>
    <row r="45" spans="1:13" ht="17.25" customHeight="1">
      <c r="A45" s="396" t="s">
        <v>864</v>
      </c>
      <c r="B45" s="397" t="s">
        <v>427</v>
      </c>
      <c r="C45" s="398">
        <f>Dūņu_utilizācijas_izm!G17</f>
        <v>0</v>
      </c>
      <c r="D45" s="398">
        <f>Dūņu_utilizācijas_izm!I17</f>
        <v>0</v>
      </c>
      <c r="E45" s="398">
        <f>Dūņu_utilizācijas_izm!K17</f>
        <v>0</v>
      </c>
      <c r="F45" s="398">
        <f>Dūņu_utilizācijas_izm!M17</f>
        <v>0</v>
      </c>
      <c r="G45" s="79"/>
      <c r="H45" s="79"/>
      <c r="I45" s="399">
        <f t="shared" si="10"/>
        <v>0</v>
      </c>
      <c r="J45" s="399">
        <f t="shared" si="11"/>
        <v>0</v>
      </c>
      <c r="K45" s="79"/>
      <c r="L45" s="427" t="e">
        <f t="shared" si="12"/>
        <v>#DIV/0!</v>
      </c>
      <c r="M45" s="427" t="e">
        <f t="shared" si="9"/>
        <v>#DIV/0!</v>
      </c>
    </row>
    <row r="46" spans="1:13" ht="17.25" customHeight="1">
      <c r="A46" s="110" t="s">
        <v>863</v>
      </c>
      <c r="B46" s="91" t="s">
        <v>116</v>
      </c>
      <c r="C46" s="9">
        <f>Pārējās_izmaksas!G27</f>
        <v>0</v>
      </c>
      <c r="D46" s="9">
        <f>Pārējās_izmaksas!I27</f>
        <v>0</v>
      </c>
      <c r="E46" s="9">
        <f>Pārējās_izmaksas!K27</f>
        <v>0</v>
      </c>
      <c r="F46" s="9">
        <f>Pārējās_izmaksas!M27</f>
        <v>0</v>
      </c>
      <c r="G46" s="79"/>
      <c r="H46" s="79"/>
      <c r="I46" s="88">
        <f t="shared" si="10"/>
        <v>0</v>
      </c>
      <c r="J46" s="88">
        <f t="shared" si="11"/>
        <v>0</v>
      </c>
      <c r="K46" s="79"/>
      <c r="L46" s="427" t="e">
        <f t="shared" si="12"/>
        <v>#DIV/0!</v>
      </c>
      <c r="M46" s="427" t="e">
        <f t="shared" si="9"/>
        <v>#DIV/0!</v>
      </c>
    </row>
    <row r="47" spans="1:13" ht="17.25" customHeight="1">
      <c r="A47" s="110" t="s">
        <v>865</v>
      </c>
      <c r="B47" s="113" t="s">
        <v>118</v>
      </c>
      <c r="C47" s="112">
        <f>'Nodevas (neparedz.)'!G17</f>
        <v>0</v>
      </c>
      <c r="D47" s="112">
        <f>'Nodevas (neparedz.)'!I17</f>
        <v>0</v>
      </c>
      <c r="E47" s="112">
        <f>'Nodevas (neparedz.)'!K17</f>
        <v>0</v>
      </c>
      <c r="F47" s="112">
        <f>'Nodevas (neparedz.)'!M17</f>
        <v>0</v>
      </c>
      <c r="G47" s="79"/>
      <c r="H47" s="79"/>
      <c r="I47" s="88">
        <f t="shared" si="10"/>
        <v>0</v>
      </c>
      <c r="J47" s="88">
        <f t="shared" si="11"/>
        <v>0</v>
      </c>
      <c r="K47" s="79"/>
      <c r="L47" s="427" t="e">
        <f t="shared" si="12"/>
        <v>#DIV/0!</v>
      </c>
      <c r="M47" s="427" t="e">
        <f t="shared" si="9"/>
        <v>#DIV/0!</v>
      </c>
    </row>
    <row r="48" spans="1:13" ht="7.5" customHeight="1">
      <c r="A48" s="92"/>
      <c r="B48" s="79"/>
      <c r="C48" s="114"/>
      <c r="D48" s="114"/>
      <c r="E48" s="114"/>
      <c r="F48" s="115"/>
      <c r="G48" s="79"/>
      <c r="H48" s="79"/>
      <c r="I48" s="104"/>
      <c r="J48" s="104"/>
      <c r="K48" s="79"/>
      <c r="L48" s="105"/>
      <c r="M48" s="105"/>
    </row>
    <row r="49" spans="1:13" ht="27" customHeight="1">
      <c r="A49" s="86" t="s">
        <v>44</v>
      </c>
      <c r="B49" s="87" t="s">
        <v>119</v>
      </c>
      <c r="C49" s="112" t="s">
        <v>87</v>
      </c>
      <c r="D49" s="88" t="e">
        <f>'ūdens_zudumu_izm (neparedz)'!B12</f>
        <v>#DIV/0!</v>
      </c>
      <c r="E49" s="112" t="s">
        <v>87</v>
      </c>
      <c r="F49" s="112" t="s">
        <v>87</v>
      </c>
      <c r="G49" s="79"/>
      <c r="H49" s="79"/>
      <c r="I49" s="88" t="e">
        <f>D49</f>
        <v>#DIV/0!</v>
      </c>
      <c r="J49" s="88" t="s">
        <v>87</v>
      </c>
      <c r="K49" s="79"/>
      <c r="L49" s="89" t="e">
        <f>I49/$I$60</f>
        <v>#DIV/0!</v>
      </c>
      <c r="M49" s="89" t="s">
        <v>87</v>
      </c>
    </row>
    <row r="50" spans="1:13" ht="6" customHeight="1">
      <c r="A50" s="92"/>
      <c r="B50" s="79"/>
      <c r="C50" s="114"/>
      <c r="D50" s="114"/>
      <c r="E50" s="114"/>
      <c r="F50" s="115"/>
      <c r="G50" s="79"/>
      <c r="H50" s="79"/>
      <c r="I50" s="104"/>
      <c r="J50" s="104"/>
      <c r="K50" s="79"/>
      <c r="L50" s="105"/>
      <c r="M50" s="105"/>
    </row>
    <row r="51" spans="1:13" ht="24" customHeight="1">
      <c r="A51" s="86" t="s">
        <v>46</v>
      </c>
      <c r="B51" s="87" t="s">
        <v>120</v>
      </c>
      <c r="C51" s="88">
        <f>Nodokļi!G17</f>
        <v>0</v>
      </c>
      <c r="D51" s="88">
        <f>Nodokļi!I17</f>
        <v>0</v>
      </c>
      <c r="E51" s="88">
        <f>Nodokļi!K17</f>
        <v>0</v>
      </c>
      <c r="F51" s="88">
        <f>Nodokļi!M17</f>
        <v>0</v>
      </c>
      <c r="G51" s="79"/>
      <c r="H51" s="114"/>
      <c r="I51" s="88">
        <f>C51+D51</f>
        <v>0</v>
      </c>
      <c r="J51" s="88">
        <f>E51+F51</f>
        <v>0</v>
      </c>
      <c r="K51" s="79"/>
      <c r="L51" s="427" t="e">
        <f>I51/$I$60</f>
        <v>#DIV/0!</v>
      </c>
      <c r="M51" s="427" t="e">
        <f>J51/$J$61</f>
        <v>#DIV/0!</v>
      </c>
    </row>
    <row r="52" spans="1:13" ht="6" customHeight="1">
      <c r="A52" s="92"/>
      <c r="B52" s="46"/>
      <c r="C52" s="107"/>
      <c r="D52" s="107"/>
      <c r="E52" s="107"/>
      <c r="F52" s="116"/>
      <c r="G52" s="79"/>
      <c r="H52" s="79"/>
      <c r="I52" s="108"/>
      <c r="J52" s="108"/>
      <c r="K52" s="79"/>
      <c r="L52" s="427"/>
      <c r="M52" s="427"/>
    </row>
    <row r="53" spans="1:13" ht="24" customHeight="1">
      <c r="A53" s="110" t="s">
        <v>866</v>
      </c>
      <c r="B53" s="121" t="s">
        <v>655</v>
      </c>
      <c r="C53" s="88">
        <f>'Neparedzētās_izm.ieņ.'!G16</f>
        <v>0</v>
      </c>
      <c r="D53" s="88">
        <f>'Neparedzētās_izm.ieņ.'!I16</f>
        <v>0</v>
      </c>
      <c r="E53" s="88">
        <f>'Neparedzētās_izm.ieņ.'!K16</f>
        <v>0</v>
      </c>
      <c r="F53" s="88">
        <f>'Neparedzētās_izm.ieņ.'!M16</f>
        <v>0</v>
      </c>
      <c r="G53" s="79"/>
      <c r="H53" s="114"/>
      <c r="I53" s="88">
        <f>C53+D53</f>
        <v>0</v>
      </c>
      <c r="J53" s="88">
        <f>E53+F53</f>
        <v>0</v>
      </c>
      <c r="K53" s="79"/>
      <c r="L53" s="427" t="e">
        <f>I53/$I$60</f>
        <v>#DIV/0!</v>
      </c>
      <c r="M53" s="427" t="e">
        <f>J53/$J$61</f>
        <v>#DIV/0!</v>
      </c>
    </row>
    <row r="54" spans="1:13" ht="7.5" customHeight="1">
      <c r="A54" s="92"/>
      <c r="B54" s="46"/>
      <c r="C54" s="107"/>
      <c r="D54" s="107"/>
      <c r="E54" s="107"/>
      <c r="F54" s="116"/>
      <c r="G54" s="79"/>
      <c r="H54" s="79"/>
      <c r="I54" s="108"/>
      <c r="J54" s="108"/>
      <c r="K54" s="79"/>
      <c r="L54" s="427"/>
      <c r="M54" s="427"/>
    </row>
    <row r="55" spans="1:13" ht="24" customHeight="1">
      <c r="A55" s="86" t="s">
        <v>122</v>
      </c>
      <c r="B55" s="87" t="s">
        <v>123</v>
      </c>
      <c r="C55" s="88">
        <f>Ieņēmumi!G17</f>
        <v>0</v>
      </c>
      <c r="D55" s="88">
        <f>Ieņēmumi!I17</f>
        <v>0</v>
      </c>
      <c r="E55" s="88">
        <f>Ieņēmumi!K17</f>
        <v>0</v>
      </c>
      <c r="F55" s="88">
        <f>Ieņēmumi!M17</f>
        <v>0</v>
      </c>
      <c r="G55" s="79"/>
      <c r="H55" s="79"/>
      <c r="I55" s="88">
        <f>C55+D55</f>
        <v>0</v>
      </c>
      <c r="J55" s="88">
        <f>E55+F55</f>
        <v>0</v>
      </c>
      <c r="K55" s="79"/>
      <c r="L55" s="427" t="e">
        <f>I55/$I$60</f>
        <v>#DIV/0!</v>
      </c>
      <c r="M55" s="427" t="e">
        <f>J55/$J$61</f>
        <v>#DIV/0!</v>
      </c>
    </row>
    <row r="56" spans="1:13" s="75" customFormat="1" ht="6" customHeight="1">
      <c r="A56" s="117"/>
      <c r="B56" s="31"/>
      <c r="C56" s="118"/>
      <c r="D56" s="118"/>
      <c r="E56" s="118"/>
      <c r="F56" s="119"/>
      <c r="I56" s="120"/>
      <c r="J56" s="120"/>
      <c r="L56" s="120"/>
      <c r="M56" s="120"/>
    </row>
    <row r="57" spans="1:13" ht="20.399999999999999">
      <c r="A57" s="125"/>
      <c r="B57" s="467" t="s">
        <v>867</v>
      </c>
      <c r="C57" s="99">
        <f>ROUND(C9+C20+C51+C53-C55,0)</f>
        <v>0</v>
      </c>
      <c r="D57" s="99" t="e">
        <f>ROUND(D9+D20+D49+D51+D53-D55,0)</f>
        <v>#DIV/0!</v>
      </c>
      <c r="E57" s="99">
        <f>ROUND(E9+E20+E51+E53-E55,0)</f>
        <v>0</v>
      </c>
      <c r="F57" s="99">
        <f>ROUND(F9+F20+F51+F53-F55,0)</f>
        <v>0</v>
      </c>
      <c r="G57" s="79"/>
      <c r="H57" s="79"/>
      <c r="I57" s="99">
        <f>ROUND(I9+I22+I26+I28+I51+I53-I55,0)</f>
        <v>0</v>
      </c>
      <c r="J57" s="99">
        <f>ROUND(J9+J22+J26+J28+J51+J53-J55,0)</f>
        <v>0</v>
      </c>
      <c r="K57" s="79"/>
      <c r="L57" s="89" t="e">
        <f>I64</f>
        <v>#DIV/0!</v>
      </c>
      <c r="M57" s="89" t="e">
        <f>J64</f>
        <v>#DIV/0!</v>
      </c>
    </row>
    <row r="58" spans="1:13" ht="7.5" customHeight="1">
      <c r="A58" s="92"/>
      <c r="B58" s="46"/>
      <c r="C58" s="107"/>
      <c r="D58" s="107"/>
      <c r="E58" s="107"/>
      <c r="F58" s="116"/>
      <c r="G58" s="79"/>
      <c r="H58" s="79"/>
      <c r="I58" s="108"/>
      <c r="J58" s="108"/>
      <c r="K58" s="79"/>
      <c r="L58" s="108"/>
      <c r="M58" s="108"/>
    </row>
    <row r="59" spans="1:13" ht="28.5" customHeight="1">
      <c r="A59" s="86" t="s">
        <v>125</v>
      </c>
      <c r="B59" s="126" t="s">
        <v>129</v>
      </c>
      <c r="C59" s="9">
        <f>'ūdens bilance'!D11</f>
        <v>0</v>
      </c>
      <c r="D59" s="9" t="s">
        <v>87</v>
      </c>
      <c r="E59" s="9" t="s">
        <v>87</v>
      </c>
      <c r="F59" s="9" t="s">
        <v>87</v>
      </c>
      <c r="G59" s="79"/>
      <c r="H59" s="79"/>
      <c r="I59" s="9"/>
      <c r="J59" s="9"/>
      <c r="K59" s="79"/>
      <c r="L59" s="85"/>
      <c r="M59" s="85"/>
    </row>
    <row r="60" spans="1:13" ht="28.5" customHeight="1">
      <c r="A60" s="86" t="s">
        <v>128</v>
      </c>
      <c r="B60" s="127" t="s">
        <v>131</v>
      </c>
      <c r="C60" s="9" t="s">
        <v>87</v>
      </c>
      <c r="D60" s="9">
        <f>'ūdens bilance'!D12</f>
        <v>0</v>
      </c>
      <c r="E60" s="9" t="s">
        <v>87</v>
      </c>
      <c r="F60" s="9" t="s">
        <v>87</v>
      </c>
      <c r="G60" s="79"/>
      <c r="H60" s="79"/>
      <c r="I60" s="88">
        <f>D60</f>
        <v>0</v>
      </c>
      <c r="J60" s="88"/>
      <c r="K60" s="79"/>
      <c r="L60" s="85"/>
      <c r="M60" s="85"/>
    </row>
    <row r="61" spans="1:13" ht="28.5" customHeight="1">
      <c r="A61" s="86" t="s">
        <v>130</v>
      </c>
      <c r="B61" s="127" t="s">
        <v>133</v>
      </c>
      <c r="C61" s="9" t="s">
        <v>87</v>
      </c>
      <c r="D61" s="9" t="s">
        <v>87</v>
      </c>
      <c r="E61" s="9">
        <f>'ūdens bilance'!D18</f>
        <v>0</v>
      </c>
      <c r="F61" s="9">
        <f>E61</f>
        <v>0</v>
      </c>
      <c r="G61" s="79"/>
      <c r="H61" s="79"/>
      <c r="I61" s="9"/>
      <c r="J61" s="88">
        <f>F61</f>
        <v>0</v>
      </c>
      <c r="K61" s="79"/>
      <c r="L61" s="85"/>
      <c r="M61" s="85"/>
    </row>
    <row r="62" spans="1:13" s="75" customFormat="1" ht="6.75" customHeight="1">
      <c r="A62" s="79"/>
      <c r="B62" s="46"/>
      <c r="C62" s="128"/>
      <c r="D62" s="128"/>
      <c r="E62" s="128"/>
      <c r="F62" s="128"/>
      <c r="G62" s="79"/>
      <c r="H62" s="79"/>
      <c r="I62" s="129"/>
      <c r="J62" s="129"/>
      <c r="K62" s="79"/>
      <c r="L62" s="85"/>
      <c r="M62" s="85"/>
    </row>
    <row r="63" spans="1:13" s="75" customFormat="1" ht="38.25" customHeight="1">
      <c r="A63" s="79"/>
      <c r="B63" s="130"/>
      <c r="C63" s="131" t="s">
        <v>134</v>
      </c>
      <c r="D63" s="131" t="s">
        <v>135</v>
      </c>
      <c r="E63" s="131" t="s">
        <v>136</v>
      </c>
      <c r="F63" s="131" t="s">
        <v>137</v>
      </c>
      <c r="G63" s="79"/>
      <c r="H63" s="79"/>
      <c r="I63" s="131" t="s">
        <v>138</v>
      </c>
      <c r="J63" s="131" t="s">
        <v>139</v>
      </c>
      <c r="K63" s="79"/>
      <c r="L63" s="85"/>
      <c r="M63" s="132"/>
    </row>
    <row r="64" spans="1:13" s="75" customFormat="1" ht="15.6">
      <c r="A64" s="79"/>
      <c r="B64" s="133" t="s">
        <v>140</v>
      </c>
      <c r="C64" s="134" t="e">
        <f>ROUND(C57/C59,2)</f>
        <v>#DIV/0!</v>
      </c>
      <c r="D64" s="134" t="e">
        <f>ROUND(D57/D60,2)</f>
        <v>#DIV/0!</v>
      </c>
      <c r="E64" s="134" t="e">
        <f>ROUND(E57/E61,2)</f>
        <v>#DIV/0!</v>
      </c>
      <c r="F64" s="134" t="e">
        <f>ROUND(F57/F61,2)</f>
        <v>#DIV/0!</v>
      </c>
      <c r="G64" s="79"/>
      <c r="H64" s="79"/>
      <c r="I64" s="32" t="e">
        <f>C66</f>
        <v>#DIV/0!</v>
      </c>
      <c r="J64" s="32" t="e">
        <f>E66</f>
        <v>#DIV/0!</v>
      </c>
      <c r="K64" s="79"/>
      <c r="L64" s="85"/>
      <c r="M64" s="85"/>
    </row>
    <row r="65" spans="1:13" s="75" customFormat="1" ht="27.75" customHeight="1">
      <c r="A65" s="79"/>
      <c r="B65" s="130"/>
      <c r="C65" s="939" t="s">
        <v>138</v>
      </c>
      <c r="D65" s="939"/>
      <c r="E65" s="939" t="s">
        <v>139</v>
      </c>
      <c r="F65" s="939"/>
      <c r="G65" s="79"/>
      <c r="H65" s="79"/>
      <c r="I65" s="79"/>
      <c r="J65" s="79"/>
      <c r="K65" s="79"/>
      <c r="L65" s="79"/>
      <c r="M65" s="79"/>
    </row>
    <row r="66" spans="1:13" s="75" customFormat="1" ht="15.6">
      <c r="A66" s="79"/>
      <c r="B66" s="133" t="s">
        <v>140</v>
      </c>
      <c r="C66" s="944" t="e">
        <f>C64+D64</f>
        <v>#DIV/0!</v>
      </c>
      <c r="D66" s="944"/>
      <c r="E66" s="944" t="e">
        <f>E64+F64</f>
        <v>#DIV/0!</v>
      </c>
      <c r="F66" s="944"/>
      <c r="G66" s="79"/>
      <c r="H66" s="79"/>
      <c r="I66" s="79"/>
      <c r="J66" s="79"/>
      <c r="K66" s="79"/>
      <c r="L66" s="79"/>
      <c r="M66" s="79"/>
    </row>
    <row r="67" spans="1:13" s="75" customFormat="1" ht="27" customHeight="1">
      <c r="A67" s="79"/>
      <c r="B67" s="130"/>
      <c r="C67" s="939" t="s">
        <v>141</v>
      </c>
      <c r="D67" s="939"/>
      <c r="E67" s="939"/>
      <c r="F67" s="939"/>
      <c r="G67" s="79"/>
      <c r="H67" s="79"/>
      <c r="I67" s="79"/>
      <c r="J67" s="79"/>
      <c r="K67" s="79"/>
      <c r="L67" s="79"/>
      <c r="M67" s="79"/>
    </row>
    <row r="68" spans="1:13" s="75" customFormat="1" ht="16.2">
      <c r="A68" s="79"/>
      <c r="B68" s="133" t="s">
        <v>140</v>
      </c>
      <c r="C68" s="940" t="e">
        <f>C66+E66</f>
        <v>#DIV/0!</v>
      </c>
      <c r="D68" s="940"/>
      <c r="E68" s="940"/>
      <c r="F68" s="940"/>
      <c r="G68" s="79"/>
      <c r="H68" s="79"/>
      <c r="I68" s="79"/>
      <c r="J68" s="135"/>
      <c r="K68" s="79"/>
      <c r="L68" s="79"/>
      <c r="M68" s="136"/>
    </row>
    <row r="69" spans="1:13" s="75" customFormat="1" ht="7.5" customHeight="1">
      <c r="M69" s="137"/>
    </row>
    <row r="70" spans="1:13" s="75" customFormat="1" ht="12.75" customHeight="1">
      <c r="C70" s="138"/>
      <c r="D70" s="138"/>
      <c r="E70" s="138"/>
      <c r="F70" s="138"/>
      <c r="G70" s="139"/>
      <c r="J70" s="138"/>
    </row>
    <row r="71" spans="1:13" s="75" customFormat="1">
      <c r="B71" s="31"/>
      <c r="C71" s="138"/>
      <c r="D71" s="138"/>
      <c r="E71" s="138"/>
      <c r="F71" s="138"/>
    </row>
    <row r="72" spans="1:13" s="31" customFormat="1">
      <c r="A72" s="31" t="str">
        <f>'ūdens bilance'!B28</f>
        <v>Datums: __.__.202_</v>
      </c>
      <c r="C72" s="418"/>
      <c r="D72" s="418"/>
      <c r="G72" s="24"/>
      <c r="H72" s="58"/>
      <c r="I72" s="58"/>
    </row>
    <row r="73" spans="1:13" s="31" customFormat="1">
      <c r="G73" s="24"/>
      <c r="H73" s="41"/>
      <c r="I73" s="41"/>
    </row>
    <row r="74" spans="1:13" s="31" customFormat="1">
      <c r="A74" s="31" t="s">
        <v>48</v>
      </c>
      <c r="G74" s="24"/>
      <c r="H74" s="41"/>
      <c r="I74" s="41"/>
    </row>
    <row r="75" spans="1:13" s="31" customFormat="1">
      <c r="A75" s="31" t="str">
        <f>'ūdens bilance'!B31</f>
        <v>kas tiesīga pārstāvēt Komersantu _________________________________ Vārds Uzvārds</v>
      </c>
      <c r="G75" s="24"/>
      <c r="H75" s="41"/>
      <c r="I75" s="41"/>
    </row>
    <row r="76" spans="1:13" s="31" customFormat="1">
      <c r="B76" s="59" t="s">
        <v>142</v>
      </c>
      <c r="G76" s="24"/>
      <c r="H76" s="41"/>
      <c r="I76" s="41"/>
    </row>
  </sheetData>
  <sheetProtection algorithmName="SHA-512" hashValue="WGDn/CwCaSNrhyez+ejrlAjQHJ564SGfYNfwhWLvkCI1F5MU9AtvoXWlF5xYAOmUckYnQWAJudbEJe63SN9mAA==" saltValue="Bm05D2C53156x+Ggu7DHRg==" spinCount="100000" sheet="1" formatCells="0" formatColumns="0" formatRows="0" autoFilter="0"/>
  <mergeCells count="9">
    <mergeCell ref="C67:F67"/>
    <mergeCell ref="C68:F68"/>
    <mergeCell ref="B6:F6"/>
    <mergeCell ref="I6:J6"/>
    <mergeCell ref="L6:M6"/>
    <mergeCell ref="C65:D65"/>
    <mergeCell ref="E65:F65"/>
    <mergeCell ref="C66:D66"/>
    <mergeCell ref="E66:F66"/>
  </mergeCells>
  <pageMargins left="0.74791666666666701" right="0.196527777777778" top="0.59027777777777801" bottom="0.39374999999999999" header="0.51180555555555496" footer="0.51180555555555496"/>
  <pageSetup paperSize="9" scale="57" firstPageNumber="0" orientation="portrait" horizontalDpi="300" verticalDpi="300" r:id="rId1"/>
  <legacyDrawing r:id="rId2"/>
</worksheet>
</file>

<file path=docProps/app.xml><?xml version="1.0" encoding="utf-8"?>
<Properties xmlns="http://schemas.openxmlformats.org/officeDocument/2006/extended-properties" xmlns:vt="http://schemas.openxmlformats.org/officeDocument/2006/docPropsVTypes">
  <Template/>
  <TotalTime>30</TotalTime>
  <Application>Microsoft Excel</Application>
  <DocSecurity>0</DocSecurity>
  <ScaleCrop>false</ScaleCrop>
  <HeadingPairs>
    <vt:vector size="4" baseType="variant">
      <vt:variant>
        <vt:lpstr>Darblapas</vt:lpstr>
      </vt:variant>
      <vt:variant>
        <vt:i4>62</vt:i4>
      </vt:variant>
      <vt:variant>
        <vt:lpstr>Diapazoni ar nosaukumiem</vt:lpstr>
      </vt:variant>
      <vt:variant>
        <vt:i4>34</vt:i4>
      </vt:variant>
    </vt:vector>
  </HeadingPairs>
  <TitlesOfParts>
    <vt:vector size="96" baseType="lpstr">
      <vt:lpstr>Versija</vt:lpstr>
      <vt:lpstr>ūdensapg._sist._pārsk._g.</vt:lpstr>
      <vt:lpstr>kanalizācijas_sist._pārsk._g.</vt:lpstr>
      <vt:lpstr>ūdensapg._sist._TP_prognoze</vt:lpstr>
      <vt:lpstr>kanalizācijas_sist._TP_prognoze</vt:lpstr>
      <vt:lpstr>ūdens bilance</vt:lpstr>
      <vt:lpstr>ūdens_zudumu_izm (neparedz)</vt:lpstr>
      <vt:lpstr>ūdens_zudumu_izm</vt:lpstr>
      <vt:lpstr>4.pielikums_TP (neparedz.)</vt:lpstr>
      <vt:lpstr>4.pielikums_TP</vt:lpstr>
      <vt:lpstr>speka_esosais_tarifs</vt:lpstr>
      <vt:lpstr>faktiskās_izm (202__.g)</vt:lpstr>
      <vt:lpstr>faktiskās_izm_(202__.g)</vt:lpstr>
      <vt:lpstr>Maznoz_un_pār_izm_(neparedz)</vt:lpstr>
      <vt:lpstr>Maznozīmīgās_un_pārējās_izm</vt:lpstr>
      <vt:lpstr>darbības_rezultāti</vt:lpstr>
      <vt:lpstr>Salīdzinājums_ūdens</vt:lpstr>
      <vt:lpstr>Salīdzinājums_kanalizācija</vt:lpstr>
      <vt:lpstr>Salīdzinājums_izm_1m³</vt:lpstr>
      <vt:lpstr>PL_noliet_KOPSAVILKUMS</vt:lpstr>
      <vt:lpstr>PL_noliet_IZVĒRSTI</vt:lpstr>
      <vt:lpstr>Kapitāla atdeve</vt:lpstr>
      <vt:lpstr>Personāla_izm</vt:lpstr>
      <vt:lpstr>PL uzturēšanas un remontu_izm</vt:lpstr>
      <vt:lpstr>Iepirktā_ūdens_izm</vt:lpstr>
      <vt:lpstr>Attīrīšanai_novad_notekūd_izm</vt:lpstr>
      <vt:lpstr>Pārējās administr_izm</vt:lpstr>
      <vt:lpstr>Materiālu_izm</vt:lpstr>
      <vt:lpstr>Elektr_KOPSAVILKUMS</vt:lpstr>
      <vt:lpstr>Elektttroen_IZVĒRSTI</vt:lpstr>
      <vt:lpstr>Apsardzes_izmaksas</vt:lpstr>
      <vt:lpstr>Transporta_izmaksas</vt:lpstr>
      <vt:lpstr>Nomas_izmaksas</vt:lpstr>
      <vt:lpstr>Apdrošināšanas_izmaksas</vt:lpstr>
      <vt:lpstr>Sakaru_izmaksas</vt:lpstr>
      <vt:lpstr>Kancelejas_preces</vt:lpstr>
      <vt:lpstr>Personāla_apmācības</vt:lpstr>
      <vt:lpstr>Juridiskie_pakalpojumi</vt:lpstr>
      <vt:lpstr>Vides_stāvokļa_kontroles_izm</vt:lpstr>
      <vt:lpstr>Dienesta_komandējumi</vt:lpstr>
      <vt:lpstr>Mēraparātu_izm</vt:lpstr>
      <vt:lpstr>Mēraparāti_IZVĒRSTI</vt:lpstr>
      <vt:lpstr>Dūņu_utilizācijas_izm</vt:lpstr>
      <vt:lpstr>Pārējās_izmaksas</vt:lpstr>
      <vt:lpstr>Nodevas (neparedz.)</vt:lpstr>
      <vt:lpstr>Nodevas</vt:lpstr>
      <vt:lpstr>Nodokļi</vt:lpstr>
      <vt:lpstr>Ieņēmumi</vt:lpstr>
      <vt:lpstr>Neparedzētās_izm.ieņ.</vt:lpstr>
      <vt:lpstr>Neparedz.izm_ieņ_Kopsavilkums</vt:lpstr>
      <vt:lpstr>Izm.ieņ._T_no___.__.__ (1)</vt:lpstr>
      <vt:lpstr>Izm.ieņ._T_no___.__.__ (2)</vt:lpstr>
      <vt:lpstr>Izm.ieņ._T_no___.__.__ (3)</vt:lpstr>
      <vt:lpstr>Izm.ieņ._T_no___.__.__ (4)</vt:lpstr>
      <vt:lpstr>Izm.ieņ._T_no___.__.__ (5)</vt:lpstr>
      <vt:lpstr>Izm.ieņ._T_no___.__.__ (6)</vt:lpstr>
      <vt:lpstr>Izm.ieņ._T_no___.__.__ (7)</vt:lpstr>
      <vt:lpstr>Izm.ieņ._T_no___.__.__ (8)</vt:lpstr>
      <vt:lpstr>REG_TP_dati_PowerBI</vt:lpstr>
      <vt:lpstr>Tehniskais_raksturojums</vt:lpstr>
      <vt:lpstr>ziņojumam_tarifi</vt:lpstr>
      <vt:lpstr>ziņojumam_izmaksas</vt:lpstr>
      <vt:lpstr>'4.pielikums_TP'!Drukas_apgabals</vt:lpstr>
      <vt:lpstr>'4.pielikums_TP (neparedz.)'!Drukas_apgabals</vt:lpstr>
      <vt:lpstr>Apdrošināšanas_izmaksas!Drukas_apgabals</vt:lpstr>
      <vt:lpstr>Apsardzes_izmaksas!Drukas_apgabals</vt:lpstr>
      <vt:lpstr>Attīrīšanai_novad_notekūd_izm!Drukas_apgabals</vt:lpstr>
      <vt:lpstr>darbības_rezultāti!Drukas_apgabals</vt:lpstr>
      <vt:lpstr>Dienesta_komandējumi!Drukas_apgabals</vt:lpstr>
      <vt:lpstr>Dūņu_utilizācijas_izm!Drukas_apgabals</vt:lpstr>
      <vt:lpstr>'faktiskās_izm (202__.g)'!Drukas_apgabals</vt:lpstr>
      <vt:lpstr>'faktiskās_izm_(202__.g)'!Drukas_apgabals</vt:lpstr>
      <vt:lpstr>Iepirktā_ūdens_izm!Drukas_apgabals</vt:lpstr>
      <vt:lpstr>Juridiskie_pakalpojumi!Drukas_apgabals</vt:lpstr>
      <vt:lpstr>Kancelejas_preces!Drukas_apgabals</vt:lpstr>
      <vt:lpstr>Materiālu_izm!Drukas_apgabals</vt:lpstr>
      <vt:lpstr>'Maznoz_un_pār_izm_(neparedz)'!Drukas_apgabals</vt:lpstr>
      <vt:lpstr>Maznozīmīgās_un_pārējās_izm!Drukas_apgabals</vt:lpstr>
      <vt:lpstr>Mēraparātu_izm!Drukas_apgabals</vt:lpstr>
      <vt:lpstr>Nodevas!Drukas_apgabals</vt:lpstr>
      <vt:lpstr>'Nodevas (neparedz.)'!Drukas_apgabals</vt:lpstr>
      <vt:lpstr>Nodokļi!Drukas_apgabals</vt:lpstr>
      <vt:lpstr>Nomas_izmaksas!Drukas_apgabals</vt:lpstr>
      <vt:lpstr>'Pārējās administr_izm'!Drukas_apgabals</vt:lpstr>
      <vt:lpstr>Pārējās_izmaksas!Drukas_apgabals</vt:lpstr>
      <vt:lpstr>Personāla_apmācības!Drukas_apgabals</vt:lpstr>
      <vt:lpstr>'PL uzturēšanas un remontu_izm'!Drukas_apgabals</vt:lpstr>
      <vt:lpstr>PL_noliet_KOPSAVILKUMS!Drukas_apgabals</vt:lpstr>
      <vt:lpstr>Sakaru_izmaksas!Drukas_apgabals</vt:lpstr>
      <vt:lpstr>Salīdzinājums_kanalizācija!Drukas_apgabals</vt:lpstr>
      <vt:lpstr>Salīdzinājums_ūdens!Drukas_apgabals</vt:lpstr>
      <vt:lpstr>speka_esosais_tarifs!Drukas_apgabals</vt:lpstr>
      <vt:lpstr>Transporta_izmaksas!Drukas_apgabals</vt:lpstr>
      <vt:lpstr>'ūdens bilance'!Drukas_apgabals</vt:lpstr>
      <vt:lpstr>Vides_stāvokļa_kontroles_izm!Drukas_apgabals</vt:lpstr>
      <vt:lpstr>Elektttroen_IZVĒRSTI!Drukāt_virsrakstus</vt:lpstr>
    </vt:vector>
  </TitlesOfParts>
  <Company>Rigas udens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ilzeg</dc:creator>
  <dc:description/>
  <cp:lastModifiedBy>Dace Burtniece</cp:lastModifiedBy>
  <cp:revision>1</cp:revision>
  <cp:lastPrinted>2022-11-02T10:35:53Z</cp:lastPrinted>
  <dcterms:created xsi:type="dcterms:W3CDTF">2009-04-24T07:56:54Z</dcterms:created>
  <dcterms:modified xsi:type="dcterms:W3CDTF">2026-02-03T03:24:46Z</dcterms:modified>
  <dc:language>lv-LV</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Company">
    <vt:lpwstr>Rigas udens</vt:lpwstr>
  </property>
  <property fmtid="{D5CDD505-2E9C-101B-9397-08002B2CF9AE}" pid="4" name="DocSecurity">
    <vt:i4>0</vt:i4>
  </property>
  <property fmtid="{D5CDD505-2E9C-101B-9397-08002B2CF9AE}" pid="5" name="HyperlinksChanged">
    <vt:bool>false</vt:bool>
  </property>
  <property fmtid="{D5CDD505-2E9C-101B-9397-08002B2CF9AE}" pid="6" name="LinksUpToDate">
    <vt:bool>false</vt:bool>
  </property>
  <property fmtid="{D5CDD505-2E9C-101B-9397-08002B2CF9AE}" pid="7" name="ScaleCrop">
    <vt:bool>false</vt:bool>
  </property>
  <property fmtid="{D5CDD505-2E9C-101B-9397-08002B2CF9AE}" pid="8" name="ShareDoc">
    <vt:bool>false</vt:bool>
  </property>
</Properties>
</file>